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PSE\McKinney-Vento Homeless\Grant Cohort Files\MV 2022 - 2025 Grant\Fiscal Folder\Year 3 Budgets\"/>
    </mc:Choice>
  </mc:AlternateContent>
  <xr:revisionPtr revIDLastSave="0" documentId="8_{7AA52840-9AC4-475B-8CE9-0E9B58C93034}" xr6:coauthVersionLast="47" xr6:coauthVersionMax="47" xr10:uidLastSave="{00000000-0000-0000-0000-000000000000}"/>
  <bookViews>
    <workbookView xWindow="3000" yWindow="3000" windowWidth="21600" windowHeight="11175" tabRatio="894" activeTab="2" xr2:uid="{00000000-000D-0000-FFFF-FFFF00000000}"/>
  </bookViews>
  <sheets>
    <sheet name="2-Cover Page" sheetId="4" r:id="rId1"/>
    <sheet name="3a-Budget Detail" sheetId="2" r:id="rId2"/>
    <sheet name="3c-Budget &amp; AFR Summary" sheetId="1" r:id="rId3"/>
    <sheet name="5-District Code Table" sheetId="16" r:id="rId4"/>
    <sheet name="6-Error Checking" sheetId="13" state="hidden" r:id="rId5"/>
    <sheet name="Indirects 09-10" sheetId="18" state="hidden" r:id="rId6"/>
    <sheet name="List Data" sheetId="9" state="hidden" r:id="rId7"/>
    <sheet name="Sheet1" sheetId="23" state="hidden" r:id="rId8"/>
    <sheet name="Notes" sheetId="25" r:id="rId9"/>
  </sheets>
  <definedNames>
    <definedName name="Budget">'List Data'!$A$1:$A$4</definedName>
    <definedName name="capitalized">'List Data'!$A$5:$A$6</definedName>
    <definedName name="coverpage">'2-Cover Page'!$C$7</definedName>
    <definedName name="Objects">'List Data'!$G$1:$G$12</definedName>
    <definedName name="objects2">'List Data'!$C$1:$C$9</definedName>
    <definedName name="_xlnm.Print_Area" localSheetId="2">'3c-Budget &amp; AFR Summary'!$A$1:$H$47</definedName>
    <definedName name="Program">'List Data'!$C$15:$C$16</definedName>
    <definedName name="Year">'List Data'!$A$5:$A$7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7" i="4"/>
  <c r="G17" i="2"/>
  <c r="E33" i="1"/>
  <c r="E32" i="1"/>
  <c r="E31" i="1"/>
  <c r="E30" i="1"/>
  <c r="E29" i="1"/>
  <c r="E28" i="1"/>
  <c r="E27" i="1"/>
  <c r="E26" i="1"/>
  <c r="E25" i="1"/>
  <c r="E24" i="1"/>
  <c r="E21" i="1"/>
  <c r="E20" i="1"/>
  <c r="E19" i="1"/>
  <c r="E18" i="1"/>
  <c r="E17" i="1"/>
  <c r="E16" i="1"/>
  <c r="E15" i="1"/>
  <c r="E14" i="1"/>
  <c r="D25" i="1"/>
  <c r="D26" i="1"/>
  <c r="D27" i="1"/>
  <c r="D29" i="1"/>
  <c r="D16" i="1"/>
  <c r="D17" i="1"/>
  <c r="D18" i="1"/>
  <c r="D20" i="1"/>
  <c r="D21" i="1"/>
  <c r="D14" i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I17" i="2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G60" i="2"/>
  <c r="I60" i="2" s="1"/>
  <c r="G61" i="2"/>
  <c r="I61" i="2" s="1"/>
  <c r="G62" i="2"/>
  <c r="I62" i="2" s="1"/>
  <c r="G63" i="2"/>
  <c r="I63" i="2" s="1"/>
  <c r="G64" i="2"/>
  <c r="I64" i="2" s="1"/>
  <c r="G65" i="2"/>
  <c r="I65" i="2" s="1"/>
  <c r="G66" i="2"/>
  <c r="I66" i="2" s="1"/>
  <c r="G67" i="2"/>
  <c r="I67" i="2" s="1"/>
  <c r="G68" i="2"/>
  <c r="I68" i="2" s="1"/>
  <c r="G69" i="2"/>
  <c r="I69" i="2" s="1"/>
  <c r="G70" i="2"/>
  <c r="I70" i="2" s="1"/>
  <c r="G71" i="2"/>
  <c r="I71" i="2" s="1"/>
  <c r="G72" i="2"/>
  <c r="I72" i="2" s="1"/>
  <c r="G73" i="2"/>
  <c r="I73" i="2" s="1"/>
  <c r="G74" i="2"/>
  <c r="I74" i="2" s="1"/>
  <c r="G75" i="2"/>
  <c r="I75" i="2" s="1"/>
  <c r="G76" i="2"/>
  <c r="I76" i="2" s="1"/>
  <c r="G77" i="2"/>
  <c r="I77" i="2" s="1"/>
  <c r="G78" i="2"/>
  <c r="I78" i="2" s="1"/>
  <c r="G79" i="2"/>
  <c r="I79" i="2" s="1"/>
  <c r="G80" i="2"/>
  <c r="I80" i="2" s="1"/>
  <c r="G81" i="2"/>
  <c r="I81" i="2" s="1"/>
  <c r="G82" i="2"/>
  <c r="I82" i="2" s="1"/>
  <c r="G83" i="2"/>
  <c r="I83" i="2" s="1"/>
  <c r="G84" i="2"/>
  <c r="I84" i="2" s="1"/>
  <c r="G85" i="2"/>
  <c r="I85" i="2" s="1"/>
  <c r="G86" i="2"/>
  <c r="I86" i="2" s="1"/>
  <c r="G87" i="2"/>
  <c r="I87" i="2" s="1"/>
  <c r="G88" i="2"/>
  <c r="I88" i="2" s="1"/>
  <c r="G89" i="2"/>
  <c r="I89" i="2" s="1"/>
  <c r="G90" i="2"/>
  <c r="I90" i="2" s="1"/>
  <c r="G91" i="2"/>
  <c r="I91" i="2" s="1"/>
  <c r="G92" i="2"/>
  <c r="I92" i="2" s="1"/>
  <c r="G93" i="2"/>
  <c r="I93" i="2" s="1"/>
  <c r="G94" i="2"/>
  <c r="I94" i="2" s="1"/>
  <c r="G95" i="2"/>
  <c r="I95" i="2" s="1"/>
  <c r="G96" i="2"/>
  <c r="I96" i="2" s="1"/>
  <c r="G97" i="2"/>
  <c r="I97" i="2" s="1"/>
  <c r="G98" i="2"/>
  <c r="I98" i="2" s="1"/>
  <c r="G99" i="2"/>
  <c r="I99" i="2" s="1"/>
  <c r="G100" i="2"/>
  <c r="I100" i="2" s="1"/>
  <c r="G101" i="2"/>
  <c r="I101" i="2" s="1"/>
  <c r="G102" i="2"/>
  <c r="I102" i="2" s="1"/>
  <c r="G103" i="2"/>
  <c r="I103" i="2" s="1"/>
  <c r="G104" i="2"/>
  <c r="I104" i="2" s="1"/>
  <c r="G105" i="2"/>
  <c r="I105" i="2" s="1"/>
  <c r="G106" i="2"/>
  <c r="I106" i="2" s="1"/>
  <c r="G107" i="2"/>
  <c r="I107" i="2" s="1"/>
  <c r="G108" i="2"/>
  <c r="I108" i="2" s="1"/>
  <c r="G109" i="2"/>
  <c r="I109" i="2" s="1"/>
  <c r="G110" i="2"/>
  <c r="I110" i="2" s="1"/>
  <c r="G111" i="2"/>
  <c r="I111" i="2" s="1"/>
  <c r="G112" i="2"/>
  <c r="I112" i="2" s="1"/>
  <c r="G113" i="2"/>
  <c r="I113" i="2" s="1"/>
  <c r="G114" i="2"/>
  <c r="I114" i="2" s="1"/>
  <c r="G115" i="2"/>
  <c r="I115" i="2" s="1"/>
  <c r="G116" i="2"/>
  <c r="I116" i="2" s="1"/>
  <c r="G117" i="2"/>
  <c r="I117" i="2" s="1"/>
  <c r="G118" i="2"/>
  <c r="I118" i="2" s="1"/>
  <c r="G119" i="2"/>
  <c r="I119" i="2" s="1"/>
  <c r="G120" i="2"/>
  <c r="I120" i="2" s="1"/>
  <c r="G121" i="2"/>
  <c r="I121" i="2" s="1"/>
  <c r="G122" i="2"/>
  <c r="I122" i="2" s="1"/>
  <c r="G123" i="2"/>
  <c r="I123" i="2" s="1"/>
  <c r="G124" i="2"/>
  <c r="I124" i="2" s="1"/>
  <c r="G125" i="2"/>
  <c r="I125" i="2" s="1"/>
  <c r="G126" i="2"/>
  <c r="I126" i="2" s="1"/>
  <c r="G127" i="2"/>
  <c r="I127" i="2" s="1"/>
  <c r="G128" i="2"/>
  <c r="I128" i="2" s="1"/>
  <c r="G129" i="2"/>
  <c r="I129" i="2" s="1"/>
  <c r="G130" i="2"/>
  <c r="I130" i="2" s="1"/>
  <c r="G131" i="2"/>
  <c r="I131" i="2" s="1"/>
  <c r="G132" i="2"/>
  <c r="I132" i="2" s="1"/>
  <c r="G133" i="2"/>
  <c r="I133" i="2" s="1"/>
  <c r="G134" i="2"/>
  <c r="I134" i="2" s="1"/>
  <c r="G135" i="2"/>
  <c r="I135" i="2" s="1"/>
  <c r="G136" i="2"/>
  <c r="I136" i="2" s="1"/>
  <c r="G137" i="2"/>
  <c r="I137" i="2" s="1"/>
  <c r="G138" i="2"/>
  <c r="I138" i="2" s="1"/>
  <c r="G139" i="2"/>
  <c r="I139" i="2" s="1"/>
  <c r="G140" i="2"/>
  <c r="I140" i="2" s="1"/>
  <c r="G141" i="2"/>
  <c r="I141" i="2" s="1"/>
  <c r="G142" i="2"/>
  <c r="I142" i="2" s="1"/>
  <c r="G143" i="2"/>
  <c r="I143" i="2" s="1"/>
  <c r="G144" i="2"/>
  <c r="I144" i="2" s="1"/>
  <c r="G145" i="2"/>
  <c r="I145" i="2" s="1"/>
  <c r="G146" i="2"/>
  <c r="I146" i="2" s="1"/>
  <c r="G147" i="2"/>
  <c r="I147" i="2" s="1"/>
  <c r="G148" i="2"/>
  <c r="I148" i="2" s="1"/>
  <c r="G149" i="2"/>
  <c r="I149" i="2" s="1"/>
  <c r="G150" i="2"/>
  <c r="I150" i="2" s="1"/>
  <c r="G151" i="2"/>
  <c r="I151" i="2" s="1"/>
  <c r="G152" i="2"/>
  <c r="I152" i="2" s="1"/>
  <c r="G153" i="2"/>
  <c r="I153" i="2" s="1"/>
  <c r="G10" i="2"/>
  <c r="I10" i="2" s="1"/>
  <c r="D154" i="2"/>
  <c r="E154" i="2"/>
  <c r="F154" i="2"/>
  <c r="H154" i="2"/>
  <c r="C154" i="2"/>
  <c r="D34" i="1" l="1"/>
  <c r="D31" i="1"/>
  <c r="D30" i="1"/>
  <c r="D28" i="1"/>
  <c r="D15" i="1"/>
  <c r="D19" i="1"/>
  <c r="D24" i="1"/>
  <c r="D33" i="1"/>
  <c r="D32" i="1"/>
  <c r="E22" i="1"/>
  <c r="E37" i="1" s="1"/>
  <c r="I154" i="2"/>
  <c r="G154" i="2"/>
  <c r="J7" i="2" l="1"/>
  <c r="G7" i="1" l="1"/>
  <c r="A3" i="25" l="1"/>
  <c r="A1" i="25"/>
  <c r="A2" i="1"/>
  <c r="A1" i="1"/>
  <c r="A3" i="2"/>
  <c r="A1" i="2"/>
  <c r="C3" i="13" l="1"/>
  <c r="A12" i="13"/>
  <c r="A2" i="13"/>
  <c r="H5" i="1"/>
  <c r="A5" i="13"/>
  <c r="A6" i="13" s="1"/>
  <c r="D22" i="1" l="1"/>
  <c r="D37" i="1" s="1"/>
  <c r="B12" i="13"/>
  <c r="C12" i="13" s="1"/>
  <c r="B5" i="25"/>
  <c r="A7" i="2"/>
  <c r="G1" i="13"/>
  <c r="C5" i="1"/>
  <c r="B9" i="13" l="1"/>
  <c r="A9" i="13" l="1"/>
  <c r="C9" i="13" s="1"/>
  <c r="B4" i="2" l="1"/>
  <c r="B6" i="2" s="1"/>
  <c r="D11" i="1" s="1"/>
  <c r="D40" i="1" s="1"/>
  <c r="D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Martinez</author>
  </authors>
  <commentList>
    <comment ref="J9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Provide a detailed description of the budgeted expense.
</t>
        </r>
      </text>
    </comment>
  </commentList>
</comments>
</file>

<file path=xl/sharedStrings.xml><?xml version="1.0" encoding="utf-8"?>
<sst xmlns="http://schemas.openxmlformats.org/spreadsheetml/2006/main" count="728" uniqueCount="577">
  <si>
    <t>3050</t>
  </si>
  <si>
    <t>2530</t>
  </si>
  <si>
    <t>2570</t>
  </si>
  <si>
    <t>2640</t>
  </si>
  <si>
    <t>2840</t>
  </si>
  <si>
    <t>3110</t>
  </si>
  <si>
    <t>3130</t>
  </si>
  <si>
    <t>Pupils Served</t>
  </si>
  <si>
    <t>District:</t>
  </si>
  <si>
    <t xml:space="preserve"> Date</t>
  </si>
  <si>
    <t>Revision</t>
  </si>
  <si>
    <t>PROGRAM CATEGORIES</t>
  </si>
  <si>
    <t>Instructional Program</t>
  </si>
  <si>
    <t xml:space="preserve"> Salaries (0100)</t>
  </si>
  <si>
    <t xml:space="preserve"> Employee Benefits (0200)</t>
  </si>
  <si>
    <t>1000</t>
  </si>
  <si>
    <t>District Codes Table</t>
  </si>
  <si>
    <t>Subtotal Direct Costs</t>
  </si>
  <si>
    <t>County</t>
  </si>
  <si>
    <t>Adams</t>
  </si>
  <si>
    <t>Mapleton 1</t>
  </si>
  <si>
    <t>Adams 12 Five Star Schools</t>
  </si>
  <si>
    <t>Adams County 14</t>
  </si>
  <si>
    <t>Brighton 27J</t>
  </si>
  <si>
    <t>Bennett 29J</t>
  </si>
  <si>
    <t>Strasburg 31J</t>
  </si>
  <si>
    <t>Westminster 50</t>
  </si>
  <si>
    <t>Alamosa</t>
  </si>
  <si>
    <t>Alamosa RE 11J</t>
  </si>
  <si>
    <t>Sangre De Cristo RE-22J</t>
  </si>
  <si>
    <t>Arapahoe</t>
  </si>
  <si>
    <t>Englewood 1</t>
  </si>
  <si>
    <t>Sheridan 2</t>
  </si>
  <si>
    <t>Cherry Creek 5</t>
  </si>
  <si>
    <t>Littleton 6</t>
  </si>
  <si>
    <t>Deer Trail 26J</t>
  </si>
  <si>
    <t>Adams-Arapahoe 28 J</t>
  </si>
  <si>
    <t>Byers 32J</t>
  </si>
  <si>
    <t>Archuleta</t>
  </si>
  <si>
    <t>Archuleta County 50 JT</t>
  </si>
  <si>
    <t>Baca</t>
  </si>
  <si>
    <t>Walsh RE-1</t>
  </si>
  <si>
    <t>Pritchett Re-3</t>
  </si>
  <si>
    <t>Springfield RE-4</t>
  </si>
  <si>
    <t>Vilas School District RE-5</t>
  </si>
  <si>
    <t>Campo RE-6</t>
  </si>
  <si>
    <t>Bent</t>
  </si>
  <si>
    <t>Las Animas RE-1</t>
  </si>
  <si>
    <t>McClave RE-2</t>
  </si>
  <si>
    <t>Boulder</t>
  </si>
  <si>
    <t>St Vrain Valley RE-1J</t>
  </si>
  <si>
    <t>Boulder Valley RE 2</t>
  </si>
  <si>
    <t>Chaffee</t>
  </si>
  <si>
    <t>Buena Vista R-31</t>
  </si>
  <si>
    <t>Salida R 32 (J)</t>
  </si>
  <si>
    <t>Cheyenne</t>
  </si>
  <si>
    <t>Kit Carson R-1</t>
  </si>
  <si>
    <t>Cheyenne RE-5</t>
  </si>
  <si>
    <t>Clear Creek</t>
  </si>
  <si>
    <t>Clear Creek RE-1</t>
  </si>
  <si>
    <t>Conejos</t>
  </si>
  <si>
    <t>North Conejos RE-1J</t>
  </si>
  <si>
    <t>Sanford 6J</t>
  </si>
  <si>
    <t>South Conejos RE-10</t>
  </si>
  <si>
    <t>Costilla</t>
  </si>
  <si>
    <t>Centennial R-1</t>
  </si>
  <si>
    <t>Sierra Grande R-30</t>
  </si>
  <si>
    <t>Crowley</t>
  </si>
  <si>
    <t>Crowley County RE-1-J</t>
  </si>
  <si>
    <t>Custer</t>
  </si>
  <si>
    <t>Custer County C-1</t>
  </si>
  <si>
    <t>Delta</t>
  </si>
  <si>
    <t>Delta County 50 (J)</t>
  </si>
  <si>
    <t>Denver</t>
  </si>
  <si>
    <t>Denver County 1</t>
  </si>
  <si>
    <t>Dolores</t>
  </si>
  <si>
    <t>Dolores RE NO 2</t>
  </si>
  <si>
    <t>Douglas</t>
  </si>
  <si>
    <t>Douglas County RE-1</t>
  </si>
  <si>
    <t>Eagle</t>
  </si>
  <si>
    <t>Eagle County RE-50</t>
  </si>
  <si>
    <t>Elbert</t>
  </si>
  <si>
    <t>Elizabeth C-1</t>
  </si>
  <si>
    <t>Kiowa C-2</t>
  </si>
  <si>
    <t>Big Sandy 100J</t>
  </si>
  <si>
    <t>Elbert 200</t>
  </si>
  <si>
    <t>Agate 300</t>
  </si>
  <si>
    <t>El Paso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</si>
  <si>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</si>
  <si>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</si>
  <si>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</si>
  <si>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</si>
  <si>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</si>
  <si>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</si>
  <si>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</si>
  <si>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</si>
  <si>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SD #22</t>
  </si>
  <si>
    <t>Peyton 23 JT</t>
  </si>
  <si>
    <t>Hanover 28</t>
  </si>
  <si>
    <t>Lewis Palmer 38</t>
  </si>
  <si>
    <t>Falcon 49</t>
  </si>
  <si>
    <t>Edison 54 JT</t>
  </si>
  <si>
    <t>Miami-Yoder 60</t>
  </si>
  <si>
    <t>Fremont</t>
  </si>
  <si>
    <t>Canon City RE-1</t>
  </si>
  <si>
    <t>Florence RE 2</t>
  </si>
  <si>
    <t>Cotopaxi RE-3</t>
  </si>
  <si>
    <t>Garfield</t>
  </si>
  <si>
    <t>Roaring Fork RE-1</t>
  </si>
  <si>
    <t>Garfield RE-2</t>
  </si>
  <si>
    <t>Garfield 16</t>
  </si>
  <si>
    <t>Gilpin</t>
  </si>
  <si>
    <t>Gilpin County Re-1</t>
  </si>
  <si>
    <t>Grand</t>
  </si>
  <si>
    <t>West Grand School 1-JT</t>
  </si>
  <si>
    <t>East Grand No 2</t>
  </si>
  <si>
    <t>Gunnison</t>
  </si>
  <si>
    <t>Gunnison Watershed RE-1J</t>
  </si>
  <si>
    <t>Hinsdale</t>
  </si>
  <si>
    <t>Hinsdale County RE-1</t>
  </si>
  <si>
    <t>Huerfano</t>
  </si>
  <si>
    <t>Huerfano RE-1</t>
  </si>
  <si>
    <t>La Veta RE-2</t>
  </si>
  <si>
    <t>Jackson</t>
  </si>
  <si>
    <t>North Park R-1</t>
  </si>
  <si>
    <t>Jefferson</t>
  </si>
  <si>
    <t>Jefferson R-1</t>
  </si>
  <si>
    <t>Kiowa</t>
  </si>
  <si>
    <t>Eads RE-1</t>
  </si>
  <si>
    <t>Plainview RE-2</t>
  </si>
  <si>
    <t>Kit Carson</t>
  </si>
  <si>
    <t>Arriba-Flagler C-20</t>
  </si>
  <si>
    <t>Hi Plains R-23</t>
  </si>
  <si>
    <t>Stratton R-4</t>
  </si>
  <si>
    <t>Bethune R-5</t>
  </si>
  <si>
    <t>Burlington RE-6J</t>
  </si>
  <si>
    <t>Lake</t>
  </si>
  <si>
    <t>Lake County R-1</t>
  </si>
  <si>
    <t>La Plata</t>
  </si>
  <si>
    <t>Durango 9-R</t>
  </si>
  <si>
    <t>Bayfield</t>
  </si>
  <si>
    <t>Ignacio 11 JT</t>
  </si>
  <si>
    <t>Larimer</t>
  </si>
  <si>
    <t>Poudre R-1</t>
  </si>
  <si>
    <t>Thompson R-2J</t>
  </si>
  <si>
    <t>Park (Estes Park) R-3</t>
  </si>
  <si>
    <t>Las Animas</t>
  </si>
  <si>
    <t>Trinidad 1</t>
  </si>
  <si>
    <t>Primero Reorganized RE-2</t>
  </si>
  <si>
    <t>Hoehne Reorganized 3</t>
  </si>
  <si>
    <t>Aguilar Reorganized 6</t>
  </si>
  <si>
    <t>Branson Reorganized 82</t>
  </si>
  <si>
    <t>Kim Reorganized 88</t>
  </si>
  <si>
    <t>Lincoln</t>
  </si>
  <si>
    <t>Genoa-Hugo C-113</t>
  </si>
  <si>
    <t>Limon RE 4J</t>
  </si>
  <si>
    <t>Karval RE-23</t>
  </si>
  <si>
    <t>Logan</t>
  </si>
  <si>
    <t>Valley RE-1</t>
  </si>
  <si>
    <t>Frenchman RE-3</t>
  </si>
  <si>
    <t>Buffalo RE-4</t>
  </si>
  <si>
    <t>Plateau RE-5</t>
  </si>
  <si>
    <t>Mesa</t>
  </si>
  <si>
    <t>De Beque 49JT</t>
  </si>
  <si>
    <t>Plateau Valley 50</t>
  </si>
  <si>
    <t>Mesa County Valley 51</t>
  </si>
  <si>
    <t>Mineral</t>
  </si>
  <si>
    <t>Creede Consolidated 1</t>
  </si>
  <si>
    <t>Moffat</t>
  </si>
  <si>
    <t>Moffat County RE-NO 1</t>
  </si>
  <si>
    <t>Montezuma</t>
  </si>
  <si>
    <t>Montezuma-Cortez RE-1</t>
  </si>
  <si>
    <t>Dolores RE-4A</t>
  </si>
  <si>
    <t>Mancos RE-6</t>
  </si>
  <si>
    <t>Montrose</t>
  </si>
  <si>
    <t>Montrose RE-1J</t>
  </si>
  <si>
    <t>West End RE-2</t>
  </si>
  <si>
    <t>Morgan</t>
  </si>
  <si>
    <t>Brush RE-2 (J)</t>
  </si>
  <si>
    <t>Fort Morgan RE-3</t>
  </si>
  <si>
    <t>Weldon Valley School RE 20J</t>
  </si>
  <si>
    <t>Wiggins RE-50 (J)</t>
  </si>
  <si>
    <t>Otero</t>
  </si>
  <si>
    <t>East Otero R-1</t>
  </si>
  <si>
    <t>Rocky Ford R-2</t>
  </si>
  <si>
    <t>Manzanola 3J</t>
  </si>
  <si>
    <t>Fowler R 4J</t>
  </si>
  <si>
    <t>Cheraw 31</t>
  </si>
  <si>
    <t>Swink 33</t>
  </si>
  <si>
    <t>Ouray</t>
  </si>
  <si>
    <t>Ouray School District R-1</t>
  </si>
  <si>
    <t>Ridgway R-2</t>
  </si>
  <si>
    <t>Park</t>
  </si>
  <si>
    <t>Platte Canyon 1</t>
  </si>
  <si>
    <t>Park County RE-2</t>
  </si>
  <si>
    <t>Phillips</t>
  </si>
  <si>
    <t>Holyoke RE-1J</t>
  </si>
  <si>
    <t>Philllips</t>
  </si>
  <si>
    <t>Haxtun RE-2J</t>
  </si>
  <si>
    <t>Pitkin</t>
  </si>
  <si>
    <t>Aspen 1</t>
  </si>
  <si>
    <t xml:space="preserve">Prowers </t>
  </si>
  <si>
    <t>Granada RE-1</t>
  </si>
  <si>
    <t>Prowers</t>
  </si>
  <si>
    <t>Lamar RE-2</t>
  </si>
  <si>
    <t>Holly RE-3</t>
  </si>
  <si>
    <t>Wiley Re-13 JT</t>
  </si>
  <si>
    <t>Pueblo</t>
  </si>
  <si>
    <t>Pueblo City 60</t>
  </si>
  <si>
    <t>Pueblo County Rural 70</t>
  </si>
  <si>
    <t>Rio Blanco</t>
  </si>
  <si>
    <t>Meeker RE1</t>
  </si>
  <si>
    <t>Rangely Re-4</t>
  </si>
  <si>
    <t>Rio Grande</t>
  </si>
  <si>
    <t>Del Norte C-7</t>
  </si>
  <si>
    <t>Monte Vista C-8</t>
  </si>
  <si>
    <t>Sargent RE-33J</t>
  </si>
  <si>
    <t>Routt</t>
  </si>
  <si>
    <t>Hayden RE-1</t>
  </si>
  <si>
    <t>Steamboat Springs RE-2</t>
  </si>
  <si>
    <t>South Routt</t>
  </si>
  <si>
    <t>Saguache</t>
  </si>
  <si>
    <t>Mountain Valley RE-1</t>
  </si>
  <si>
    <t>Moffat 2</t>
  </si>
  <si>
    <t>Center 26 JT</t>
  </si>
  <si>
    <t xml:space="preserve">San Juan </t>
  </si>
  <si>
    <t>Silverton 1</t>
  </si>
  <si>
    <t>San Miguel</t>
  </si>
  <si>
    <t>Telluride R-1</t>
  </si>
  <si>
    <t>Norwood R-2J</t>
  </si>
  <si>
    <t>Sedgwick</t>
  </si>
  <si>
    <t>Julesburg RE 1</t>
  </si>
  <si>
    <t>Platte Valley Re-3</t>
  </si>
  <si>
    <t>Summit</t>
  </si>
  <si>
    <t>Summit RE-1</t>
  </si>
  <si>
    <t>Teller</t>
  </si>
  <si>
    <t>Cripple Creek Victor Re-1</t>
  </si>
  <si>
    <t>Woodland Park Re-2</t>
  </si>
  <si>
    <t>Washington</t>
  </si>
  <si>
    <t>Akron R-1</t>
  </si>
  <si>
    <t>Arickaree R-2</t>
  </si>
  <si>
    <t>Otis R-3</t>
  </si>
  <si>
    <t>Lone Star 101</t>
  </si>
  <si>
    <t>Woodlin R-104</t>
  </si>
  <si>
    <t>Weld</t>
  </si>
  <si>
    <t>Weld RE-1</t>
  </si>
  <si>
    <t>Eaton RE-2</t>
  </si>
  <si>
    <t>Keenesburg RE3-J</t>
  </si>
  <si>
    <t>Windsor RE-4</t>
  </si>
  <si>
    <t>Johnstown-Milliken Re-5J</t>
  </si>
  <si>
    <t>Greeley R-6</t>
  </si>
  <si>
    <t>Platte Valley RE-7</t>
  </si>
  <si>
    <t>Fort Lupton RE-8</t>
  </si>
  <si>
    <t>Ault-Highland RE-9</t>
  </si>
  <si>
    <t>Briggsdale RE10</t>
  </si>
  <si>
    <t>Prairie RE-11</t>
  </si>
  <si>
    <t>Pawnee SD RE-12</t>
  </si>
  <si>
    <t xml:space="preserve">Yuma </t>
  </si>
  <si>
    <t>Yuma 1</t>
  </si>
  <si>
    <t>Wray RD-2</t>
  </si>
  <si>
    <t>Idalia RJ-3</t>
  </si>
  <si>
    <t>Liberty J-4</t>
  </si>
  <si>
    <t>Charter School Institute</t>
  </si>
  <si>
    <t>9025</t>
  </si>
  <si>
    <t>East Central BOCES</t>
  </si>
  <si>
    <t>Mountain BOCES</t>
  </si>
  <si>
    <t>Centennial BOCES</t>
  </si>
  <si>
    <t>9040</t>
  </si>
  <si>
    <t>Northeast BOCES</t>
  </si>
  <si>
    <t>9045</t>
  </si>
  <si>
    <t>Pikes Peak BOCES</t>
  </si>
  <si>
    <t>San Juan BOCES</t>
  </si>
  <si>
    <t>San Luis Valley BOCES</t>
  </si>
  <si>
    <t>South Central BOCES</t>
  </si>
  <si>
    <t>9075</t>
  </si>
  <si>
    <t>Southeastern BOCES</t>
  </si>
  <si>
    <t>Southwest BOCES</t>
  </si>
  <si>
    <t>Northwest Colorado BOCES</t>
  </si>
  <si>
    <t>9120</t>
  </si>
  <si>
    <t>Adams County BOCES</t>
  </si>
  <si>
    <t>9125</t>
  </si>
  <si>
    <t>Rio Blanco BOCES RE-1 &amp; RE-4</t>
  </si>
  <si>
    <t>Expeditionary BOCES</t>
  </si>
  <si>
    <t>9135</t>
  </si>
  <si>
    <t>Grand Valley BOCES</t>
  </si>
  <si>
    <t>Mt Evans BOCES</t>
  </si>
  <si>
    <t>9145</t>
  </si>
  <si>
    <t>Uncompahgre BOCES</t>
  </si>
  <si>
    <t>9150</t>
  </si>
  <si>
    <t>Santa Fe Trail BOCES</t>
  </si>
  <si>
    <t>9160</t>
  </si>
  <si>
    <t>Front Range BOCES</t>
  </si>
  <si>
    <t>9165</t>
  </si>
  <si>
    <t>Ute Pass BOCES</t>
  </si>
  <si>
    <t>Salaries (0100)</t>
  </si>
  <si>
    <t>Employee Benefits (0200)</t>
  </si>
  <si>
    <t>Pupils Served By Program</t>
  </si>
  <si>
    <t>Budget</t>
  </si>
  <si>
    <t>Actual Expenditures</t>
  </si>
  <si>
    <t>Date</t>
  </si>
  <si>
    <t>Revised Budget</t>
  </si>
  <si>
    <t>Purchased Professional &amp; Technical Services (0300)</t>
  </si>
  <si>
    <t>Other Purchased Services (0500)</t>
  </si>
  <si>
    <t>Supplies (0600)</t>
  </si>
  <si>
    <t>Program</t>
  </si>
  <si>
    <t>Other (0800)</t>
  </si>
  <si>
    <t>Purchased Property Services (0400)</t>
  </si>
  <si>
    <t>0100</t>
  </si>
  <si>
    <t>0180</t>
  </si>
  <si>
    <t>0220</t>
  </si>
  <si>
    <t>0230</t>
  </si>
  <si>
    <t>0260</t>
  </si>
  <si>
    <t>0290</t>
  </si>
  <si>
    <t>0510</t>
  </si>
  <si>
    <t>0580</t>
  </si>
  <si>
    <t>0770</t>
  </si>
  <si>
    <t>0870</t>
  </si>
  <si>
    <t>0880</t>
  </si>
  <si>
    <t>0890</t>
  </si>
  <si>
    <t>0960</t>
  </si>
  <si>
    <t>0980</t>
  </si>
  <si>
    <t>0990</t>
  </si>
  <si>
    <t>1010</t>
  </si>
  <si>
    <t>1050</t>
  </si>
  <si>
    <t>1150</t>
  </si>
  <si>
    <t>1160</t>
  </si>
  <si>
    <t>1180</t>
  </si>
  <si>
    <t>1400</t>
  </si>
  <si>
    <t>1490</t>
  </si>
  <si>
    <t>1510</t>
  </si>
  <si>
    <t>1540</t>
  </si>
  <si>
    <t>1580</t>
  </si>
  <si>
    <t>1750</t>
  </si>
  <si>
    <t>1780</t>
  </si>
  <si>
    <t>1850</t>
  </si>
  <si>
    <t>2000</t>
  </si>
  <si>
    <t>2010</t>
  </si>
  <si>
    <t>2035</t>
  </si>
  <si>
    <t>2070</t>
  </si>
  <si>
    <t>2180</t>
  </si>
  <si>
    <t>2190</t>
  </si>
  <si>
    <t>2515</t>
  </si>
  <si>
    <t>2520</t>
  </si>
  <si>
    <t>2535</t>
  </si>
  <si>
    <t>2620</t>
  </si>
  <si>
    <t>2660</t>
  </si>
  <si>
    <t>2690</t>
  </si>
  <si>
    <t>2730</t>
  </si>
  <si>
    <t>2740</t>
  </si>
  <si>
    <t>2750</t>
  </si>
  <si>
    <t>2790</t>
  </si>
  <si>
    <t>2800</t>
  </si>
  <si>
    <t>2820</t>
  </si>
  <si>
    <t>2865</t>
  </si>
  <si>
    <t>3120</t>
  </si>
  <si>
    <t>3145</t>
  </si>
  <si>
    <t>3148</t>
  </si>
  <si>
    <t>3200</t>
  </si>
  <si>
    <t>3220</t>
  </si>
  <si>
    <t>1020</t>
  </si>
  <si>
    <t>1480</t>
  </si>
  <si>
    <t>2580</t>
  </si>
  <si>
    <t>0020</t>
  </si>
  <si>
    <t>0310</t>
  </si>
  <si>
    <t>0490</t>
  </si>
  <si>
    <t>0550</t>
  </si>
  <si>
    <t>1380</t>
  </si>
  <si>
    <t>1390</t>
  </si>
  <si>
    <t>1130</t>
  </si>
  <si>
    <t>0250</t>
  </si>
  <si>
    <t>2760</t>
  </si>
  <si>
    <t>0060</t>
  </si>
  <si>
    <t>9055</t>
  </si>
  <si>
    <t>1220</t>
  </si>
  <si>
    <t>3070</t>
  </si>
  <si>
    <t>1620</t>
  </si>
  <si>
    <t>3030</t>
  </si>
  <si>
    <t>3040</t>
  </si>
  <si>
    <t>1530</t>
  </si>
  <si>
    <t>0940</t>
  </si>
  <si>
    <t>0480</t>
  </si>
  <si>
    <t>3146</t>
  </si>
  <si>
    <t>2395</t>
  </si>
  <si>
    <t>1860</t>
  </si>
  <si>
    <t>0190</t>
  </si>
  <si>
    <t>0970</t>
  </si>
  <si>
    <t>0270</t>
  </si>
  <si>
    <t>2810</t>
  </si>
  <si>
    <t>8001</t>
  </si>
  <si>
    <t>0130</t>
  </si>
  <si>
    <t>3010</t>
  </si>
  <si>
    <t>1980</t>
  </si>
  <si>
    <t>0170</t>
  </si>
  <si>
    <t>2055</t>
  </si>
  <si>
    <t>0910</t>
  </si>
  <si>
    <t>0120</t>
  </si>
  <si>
    <t>0070</t>
  </si>
  <si>
    <t>0470</t>
  </si>
  <si>
    <t>0740</t>
  </si>
  <si>
    <t>0123</t>
  </si>
  <si>
    <t>0110</t>
  </si>
  <si>
    <t>0500</t>
  </si>
  <si>
    <t>0240</t>
  </si>
  <si>
    <t>3147</t>
  </si>
  <si>
    <t>1440</t>
  </si>
  <si>
    <t>1060</t>
  </si>
  <si>
    <t>0140</t>
  </si>
  <si>
    <t>0930</t>
  </si>
  <si>
    <t>1760</t>
  </si>
  <si>
    <t>District Name</t>
  </si>
  <si>
    <t>District Code</t>
  </si>
  <si>
    <t>Enter District Code</t>
  </si>
  <si>
    <t>1430</t>
  </si>
  <si>
    <t>1460</t>
  </si>
  <si>
    <t>1550</t>
  </si>
  <si>
    <t>1560</t>
  </si>
  <si>
    <t>1350</t>
  </si>
  <si>
    <t>3085</t>
  </si>
  <si>
    <t>1120</t>
  </si>
  <si>
    <t>1040</t>
  </si>
  <si>
    <t>1140</t>
  </si>
  <si>
    <t>9035</t>
  </si>
  <si>
    <t>2560</t>
  </si>
  <si>
    <t>0920</t>
  </si>
  <si>
    <t>1110</t>
  </si>
  <si>
    <t>2540</t>
  </si>
  <si>
    <t>1195</t>
  </si>
  <si>
    <t>1330</t>
  </si>
  <si>
    <t>2650</t>
  </si>
  <si>
    <t>1360</t>
  </si>
  <si>
    <t>2630</t>
  </si>
  <si>
    <t>1600</t>
  </si>
  <si>
    <t>2670</t>
  </si>
  <si>
    <t>2862</t>
  </si>
  <si>
    <t>1810</t>
  </si>
  <si>
    <t>1080</t>
  </si>
  <si>
    <t>3230</t>
  </si>
  <si>
    <t>3060</t>
  </si>
  <si>
    <t>1030</t>
  </si>
  <si>
    <t>2710</t>
  </si>
  <si>
    <t>2020</t>
  </si>
  <si>
    <t>9030</t>
  </si>
  <si>
    <t>1410</t>
  </si>
  <si>
    <t>9095</t>
  </si>
  <si>
    <t>2610</t>
  </si>
  <si>
    <t>1990</t>
  </si>
  <si>
    <t>2600</t>
  </si>
  <si>
    <t>9060</t>
  </si>
  <si>
    <t>9140</t>
  </si>
  <si>
    <t>0640</t>
  </si>
  <si>
    <t>1070</t>
  </si>
  <si>
    <t>0040</t>
  </si>
  <si>
    <t>9050</t>
  </si>
  <si>
    <t>0050</t>
  </si>
  <si>
    <t>1420</t>
  </si>
  <si>
    <t>1570</t>
  </si>
  <si>
    <t>1590</t>
  </si>
  <si>
    <t>1340</t>
  </si>
  <si>
    <t>1870</t>
  </si>
  <si>
    <t>9080</t>
  </si>
  <si>
    <t>If the subtotals do not equal each other, the most likely problem is on the detail sheet.  All required entries may not have been entered.</t>
  </si>
  <si>
    <t>ERROR CHECKING</t>
  </si>
  <si>
    <t>1500</t>
  </si>
  <si>
    <t>2700</t>
  </si>
  <si>
    <t>2720</t>
  </si>
  <si>
    <t>2590</t>
  </si>
  <si>
    <t>2780</t>
  </si>
  <si>
    <t>2770</t>
  </si>
  <si>
    <t>2830</t>
  </si>
  <si>
    <t>3080</t>
  </si>
  <si>
    <t>3140</t>
  </si>
  <si>
    <t>2505</t>
  </si>
  <si>
    <t>2680</t>
  </si>
  <si>
    <t>3100</t>
  </si>
  <si>
    <t>3020</t>
  </si>
  <si>
    <t>3210</t>
  </si>
  <si>
    <t>0010</t>
  </si>
  <si>
    <t>0520</t>
  </si>
  <si>
    <t>0540</t>
  </si>
  <si>
    <t>3000</t>
  </si>
  <si>
    <t>0950</t>
  </si>
  <si>
    <t>1790</t>
  </si>
  <si>
    <t>3090</t>
  </si>
  <si>
    <t>0900</t>
  </si>
  <si>
    <t>1450</t>
  </si>
  <si>
    <t>1520</t>
  </si>
  <si>
    <t>0860</t>
  </si>
  <si>
    <t>1828</t>
  </si>
  <si>
    <t>9130</t>
  </si>
  <si>
    <t>0560</t>
  </si>
  <si>
    <t xml:space="preserve"> Purchased Professional &amp; Technical Services (0300)</t>
  </si>
  <si>
    <t xml:space="preserve"> Other Purchased Services (0500)</t>
  </si>
  <si>
    <t xml:space="preserve"> Supplies (0600)</t>
  </si>
  <si>
    <t>Support Program</t>
  </si>
  <si>
    <t xml:space="preserve"> Purchased Property Services (0400)</t>
  </si>
  <si>
    <t xml:space="preserve"> Other (0800)</t>
  </si>
  <si>
    <t>Budget Submission #:</t>
  </si>
  <si>
    <t>Budget Object</t>
  </si>
  <si>
    <t>Description</t>
  </si>
  <si>
    <t>0030</t>
  </si>
  <si>
    <t>District Name:</t>
  </si>
  <si>
    <t>Original Budget</t>
  </si>
  <si>
    <t>Revision number:</t>
  </si>
  <si>
    <t>Date:</t>
  </si>
  <si>
    <t>Name:</t>
  </si>
  <si>
    <t>Phone No.:</t>
  </si>
  <si>
    <t>E-mail:</t>
  </si>
  <si>
    <t xml:space="preserve">Grants Fiscal Staff Contact </t>
  </si>
  <si>
    <t xml:space="preserve"> Subtotal Instructional Program  (lines 1 through 7)</t>
  </si>
  <si>
    <t>Capitalized</t>
  </si>
  <si>
    <t>Non-Capitalized</t>
  </si>
  <si>
    <t>Budget Detail</t>
  </si>
  <si>
    <t>Original AFR</t>
  </si>
  <si>
    <t>Revised AFR</t>
  </si>
  <si>
    <t>Report:</t>
  </si>
  <si>
    <t>Equipment</t>
  </si>
  <si>
    <t>3a-Budget Detail</t>
  </si>
  <si>
    <t>3c-Budget Summary</t>
  </si>
  <si>
    <t>3b-Equipment Detail</t>
  </si>
  <si>
    <t>Program Staff Contact</t>
  </si>
  <si>
    <t>BUDGET CHECK - SHOULD = 0</t>
  </si>
  <si>
    <t>Indirect Cost Rate (Restricted Rate)</t>
  </si>
  <si>
    <t xml:space="preserve">NOTES </t>
  </si>
  <si>
    <t>Comments</t>
  </si>
  <si>
    <t>CFDA:  84-196</t>
  </si>
  <si>
    <t>Grant Program Manager Contact:</t>
  </si>
  <si>
    <t xml:space="preserve">Grant Fiscal Contact: </t>
  </si>
  <si>
    <t>Total Budget</t>
  </si>
  <si>
    <t>Equipment - non-capitalized (0735)</t>
  </si>
  <si>
    <t>Equipment (non-capitalized-0735)</t>
  </si>
  <si>
    <t xml:space="preserve"> Subtotal Support Program </t>
  </si>
  <si>
    <r>
      <t>Indirect Cost Override-use to elect less than 100% of Indirect Costs</t>
    </r>
    <r>
      <rPr>
        <b/>
        <i/>
        <sz val="10"/>
        <rFont val="Arial"/>
        <family val="2"/>
      </rPr>
      <t xml:space="preserve">  If 0 is entered $0 will be considered the budgeted indirect.</t>
    </r>
  </si>
  <si>
    <t>Amount Requested FY20-21</t>
  </si>
  <si>
    <t>Submit Budget to:</t>
  </si>
  <si>
    <t>Projected/Approved Carryover</t>
  </si>
  <si>
    <t>Original</t>
  </si>
  <si>
    <t>Total</t>
  </si>
  <si>
    <t>Paula Gumina</t>
  </si>
  <si>
    <t>gumina_p@cde.state.co.us</t>
  </si>
  <si>
    <t>E-mail Address</t>
  </si>
  <si>
    <t>TOTAL AVAILABLE:</t>
  </si>
  <si>
    <r>
      <rPr>
        <b/>
        <sz val="10"/>
        <rFont val="Calibri"/>
        <family val="2"/>
        <scheme val="minor"/>
      </rPr>
      <t>Allocation</t>
    </r>
    <r>
      <rPr>
        <sz val="10"/>
        <rFont val="Calibri"/>
        <family val="2"/>
        <scheme val="minor"/>
      </rPr>
      <t xml:space="preserve">: </t>
    </r>
  </si>
  <si>
    <t>Education for Homeless Children and Youth Grant</t>
  </si>
  <si>
    <t>GRANT CODE: 5196</t>
  </si>
  <si>
    <t>Indirect Cost Rates - All Districts</t>
  </si>
  <si>
    <t>FY 2023-2024 Fixed With Carry Forward Indirect Cost Rate Calculations</t>
  </si>
  <si>
    <t>(Using FY 2021-2022 Audited Data)</t>
  </si>
  <si>
    <t>Organization Code</t>
  </si>
  <si>
    <t>Restricted Rate</t>
  </si>
  <si>
    <t>Nonrestricted Rate</t>
  </si>
  <si>
    <t>ADAMS 12 FIVE STAR SCHOOLS</t>
  </si>
  <si>
    <t>WESTMINSTER PUBLIC SCHOOLS</t>
  </si>
  <si>
    <t>ENGLEWOOD 1</t>
  </si>
  <si>
    <t>CHERRY CREEK 5</t>
  </si>
  <si>
    <t>ST VRAIN VALLEY RE 1J</t>
  </si>
  <si>
    <t>FOUNTAIN 8</t>
  </si>
  <si>
    <t>ACADEMY 20</t>
  </si>
  <si>
    <t>LAKE COUNTY R-1</t>
  </si>
  <si>
    <t>POUDRE R-1</t>
  </si>
  <si>
    <t>THOMPSON R2-J</t>
  </si>
  <si>
    <t>MESA COUNTY VALLEY 51</t>
  </si>
  <si>
    <t>PUEBLO CITY 60</t>
  </si>
  <si>
    <t>GREELEY 6</t>
  </si>
  <si>
    <t>Tricia Miller</t>
  </si>
  <si>
    <t>miller_t@cde.state.co.us</t>
  </si>
  <si>
    <t>July 1, 2024 through June 30, 2025</t>
  </si>
  <si>
    <t>4a</t>
  </si>
  <si>
    <t>4b</t>
  </si>
  <si>
    <t>4c</t>
  </si>
  <si>
    <t>Actual Expenditures - Due by 9/30/2025 with AFR</t>
  </si>
  <si>
    <t>Unexpended Funds - to be reverted</t>
  </si>
  <si>
    <t>For all revisions please indicate which line it being reduced and which line is being increased so the column equals zero.</t>
  </si>
  <si>
    <t>Allocations</t>
  </si>
  <si>
    <t>FY2425 Allocation</t>
  </si>
  <si>
    <t>FY2324 carryover</t>
  </si>
  <si>
    <t>FY2425 to budget</t>
  </si>
  <si>
    <t>Maximum Possible Indirect Costs (Indirect costs calculated on Modified Total Direct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</si>
</sst>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[$-409]mmmm\ d\,\ yyyy;@"/>
    <numFmt numFmtId="167" formatCode="mm/dd/yy;@"/>
    <numFmt numFmtId="168" formatCode="_(&quot;$&quot;* #,##0_);_(&quot;$&quot;* \(#,##0\);_(&quot;$&quot;* &quot;-&quot;??_);_(@_)"/>
  </numFmts>
  <fonts count="45">
    <font>
      <sz val="12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2"/>
      <color indexed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6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2"/>
      <name val="Arial"/>
      <family val="2"/>
    </font>
    <font>
      <b/>
      <u/>
      <sz val="16"/>
      <color theme="1"/>
      <name val="Andale WT"/>
      <family val="2"/>
    </font>
    <font>
      <sz val="10"/>
      <color theme="1"/>
      <name val="Andale WT"/>
      <family val="2"/>
    </font>
    <font>
      <sz val="14"/>
      <color theme="1"/>
      <name val="Andale WT"/>
      <family val="2"/>
    </font>
    <font>
      <sz val="12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7E5E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6" fillId="0" borderId="0" applyFont="0" applyFill="0" applyBorder="0" applyAlignment="0" applyProtection="0"/>
    <xf numFmtId="44" fontId="43" fillId="0" borderId="0" applyFont="0" applyFill="0" applyBorder="0" applyAlignment="0" applyProtection="0"/>
  </cellStyleXfs>
  <cellXfs count="234">
    <xf numFmtId="0" fontId="0" fillId="0" borderId="0" xfId="0"/>
    <xf numFmtId="0" fontId="15" fillId="0" borderId="0" xfId="0" applyFont="1"/>
    <xf numFmtId="0" fontId="2" fillId="0" borderId="0" xfId="0" applyFont="1"/>
    <xf numFmtId="0" fontId="2" fillId="0" borderId="0" xfId="12"/>
    <xf numFmtId="0" fontId="2" fillId="0" borderId="0" xfId="12" applyAlignment="1">
      <alignment vertical="top" wrapText="1"/>
    </xf>
    <xf numFmtId="0" fontId="2" fillId="0" borderId="0" xfId="12" applyProtection="1">
      <protection hidden="1"/>
    </xf>
    <xf numFmtId="18" fontId="9" fillId="0" borderId="0" xfId="11" quotePrefix="1" applyNumberFormat="1" applyFont="1" applyProtection="1">
      <protection hidden="1"/>
    </xf>
    <xf numFmtId="0" fontId="2" fillId="0" borderId="10" xfId="12" applyBorder="1" applyProtection="1">
      <protection hidden="1"/>
    </xf>
    <xf numFmtId="166" fontId="13" fillId="0" borderId="11" xfId="12" applyNumberFormat="1" applyFont="1" applyBorder="1" applyAlignment="1" applyProtection="1">
      <alignment horizontal="right"/>
      <protection hidden="1"/>
    </xf>
    <xf numFmtId="0" fontId="9" fillId="2" borderId="1" xfId="12" applyFont="1" applyFill="1" applyBorder="1" applyAlignment="1" applyProtection="1">
      <alignment horizontal="left"/>
      <protection hidden="1"/>
    </xf>
    <xf numFmtId="0" fontId="9" fillId="2" borderId="1" xfId="12" applyFont="1" applyFill="1" applyBorder="1" applyAlignment="1" applyProtection="1">
      <alignment horizontal="center" wrapText="1"/>
      <protection hidden="1"/>
    </xf>
    <xf numFmtId="0" fontId="2" fillId="2" borderId="1" xfId="12" applyFill="1" applyBorder="1" applyAlignment="1" applyProtection="1">
      <alignment horizontal="center"/>
      <protection hidden="1"/>
    </xf>
    <xf numFmtId="3" fontId="2" fillId="2" borderId="1" xfId="12" applyNumberFormat="1" applyFill="1" applyBorder="1" applyProtection="1">
      <protection hidden="1"/>
    </xf>
    <xf numFmtId="0" fontId="11" fillId="0" borderId="0" xfId="0" applyFont="1"/>
    <xf numFmtId="0" fontId="9" fillId="0" borderId="0" xfId="0" applyFont="1" applyProtection="1">
      <protection hidden="1"/>
    </xf>
    <xf numFmtId="0" fontId="11" fillId="0" borderId="0" xfId="14" applyFont="1"/>
    <xf numFmtId="0" fontId="11" fillId="0" borderId="0" xfId="0" quotePrefix="1" applyFont="1"/>
    <xf numFmtId="0" fontId="11" fillId="0" borderId="0" xfId="0" applyFont="1" applyAlignment="1">
      <alignment horizontal="left"/>
    </xf>
    <xf numFmtId="49" fontId="11" fillId="0" borderId="0" xfId="14" applyNumberFormat="1" applyFont="1"/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18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5" fillId="4" borderId="0" xfId="11" applyFont="1" applyFill="1"/>
    <xf numFmtId="0" fontId="25" fillId="4" borderId="0" xfId="11" applyFont="1" applyFill="1" applyAlignment="1">
      <alignment horizontal="center"/>
    </xf>
    <xf numFmtId="0" fontId="25" fillId="4" borderId="0" xfId="11" applyFont="1" applyFill="1" applyAlignment="1">
      <alignment horizontal="right"/>
    </xf>
    <xf numFmtId="0" fontId="27" fillId="4" borderId="0" xfId="11" applyFont="1" applyFill="1" applyAlignment="1">
      <alignment horizontal="right"/>
    </xf>
    <xf numFmtId="0" fontId="27" fillId="4" borderId="0" xfId="11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6" fillId="4" borderId="0" xfId="11" applyFont="1" applyFill="1" applyAlignment="1">
      <alignment horizontal="right"/>
    </xf>
    <xf numFmtId="0" fontId="28" fillId="4" borderId="0" xfId="11" applyFont="1" applyFill="1" applyAlignment="1">
      <alignment horizontal="right" vertical="center"/>
    </xf>
    <xf numFmtId="0" fontId="28" fillId="4" borderId="0" xfId="11" quotePrefix="1" applyFont="1" applyFill="1" applyAlignment="1">
      <alignment horizontal="right"/>
    </xf>
    <xf numFmtId="0" fontId="28" fillId="4" borderId="0" xfId="11" applyFont="1" applyFill="1" applyAlignment="1">
      <alignment horizontal="right"/>
    </xf>
    <xf numFmtId="1" fontId="25" fillId="0" borderId="1" xfId="11" applyNumberFormat="1" applyFont="1" applyBorder="1" applyAlignment="1" applyProtection="1">
      <alignment horizontal="center"/>
      <protection locked="0"/>
    </xf>
    <xf numFmtId="166" fontId="25" fillId="0" borderId="1" xfId="11" applyNumberFormat="1" applyFont="1" applyBorder="1" applyAlignment="1" applyProtection="1">
      <alignment horizontal="center"/>
      <protection locked="0"/>
    </xf>
    <xf numFmtId="0" fontId="29" fillId="4" borderId="0" xfId="11" quotePrefix="1" applyFont="1" applyFill="1" applyAlignment="1">
      <alignment horizontal="left"/>
    </xf>
    <xf numFmtId="0" fontId="29" fillId="4" borderId="0" xfId="11" applyFont="1" applyFill="1"/>
    <xf numFmtId="0" fontId="31" fillId="4" borderId="0" xfId="11" applyFont="1" applyFill="1" applyAlignment="1">
      <alignment horizontal="center"/>
    </xf>
    <xf numFmtId="0" fontId="32" fillId="4" borderId="0" xfId="11" applyFont="1" applyFill="1" applyAlignment="1">
      <alignment horizontal="right" wrapText="1"/>
    </xf>
    <xf numFmtId="0" fontId="28" fillId="4" borderId="0" xfId="11" applyFont="1" applyFill="1"/>
    <xf numFmtId="0" fontId="29" fillId="4" borderId="0" xfId="11" applyFont="1" applyFill="1" applyAlignment="1">
      <alignment horizontal="right"/>
    </xf>
    <xf numFmtId="0" fontId="29" fillId="4" borderId="0" xfId="11" applyFont="1" applyFill="1" applyAlignment="1">
      <alignment horizontal="left"/>
    </xf>
    <xf numFmtId="49" fontId="25" fillId="4" borderId="0" xfId="11" applyNumberFormat="1" applyFont="1" applyFill="1" applyAlignment="1">
      <alignment horizontal="right"/>
    </xf>
    <xf numFmtId="0" fontId="28" fillId="4" borderId="0" xfId="11" applyFont="1" applyFill="1" applyAlignment="1">
      <alignment horizontal="center"/>
    </xf>
    <xf numFmtId="0" fontId="25" fillId="4" borderId="27" xfId="11" applyFont="1" applyFill="1" applyBorder="1" applyAlignment="1">
      <alignment horizontal="center"/>
    </xf>
    <xf numFmtId="0" fontId="25" fillId="4" borderId="27" xfId="11" applyFont="1" applyFill="1" applyBorder="1"/>
    <xf numFmtId="0" fontId="33" fillId="4" borderId="27" xfId="11" applyFont="1" applyFill="1" applyBorder="1"/>
    <xf numFmtId="0" fontId="8" fillId="4" borderId="0" xfId="6" applyFill="1" applyAlignment="1" applyProtection="1"/>
    <xf numFmtId="0" fontId="30" fillId="4" borderId="0" xfId="6" applyFont="1" applyFill="1" applyBorder="1" applyAlignment="1" applyProtection="1">
      <protection locked="0"/>
    </xf>
    <xf numFmtId="167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8" fillId="4" borderId="0" xfId="6" applyNumberFormat="1" applyFill="1" applyBorder="1" applyAlignment="1" applyProtection="1">
      <alignment horizontal="left"/>
    </xf>
    <xf numFmtId="0" fontId="28" fillId="0" borderId="38" xfId="11" applyFont="1" applyBorder="1" applyAlignment="1" applyProtection="1">
      <alignment horizont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top"/>
    </xf>
    <xf numFmtId="0" fontId="41" fillId="7" borderId="39" xfId="0" applyFont="1" applyFill="1" applyBorder="1" applyAlignment="1">
      <alignment horizontal="center" vertical="top"/>
    </xf>
    <xf numFmtId="0" fontId="42" fillId="0" borderId="40" xfId="0" applyFont="1" applyBorder="1" applyAlignment="1">
      <alignment horizontal="center" vertical="top"/>
    </xf>
    <xf numFmtId="0" fontId="42" fillId="0" borderId="40" xfId="0" applyFont="1" applyBorder="1" applyAlignment="1">
      <alignment horizontal="left" vertical="top"/>
    </xf>
    <xf numFmtId="10" fontId="42" fillId="0" borderId="40" xfId="15" applyNumberFormat="1" applyFont="1" applyBorder="1" applyAlignment="1">
      <alignment horizontal="center" vertical="top"/>
    </xf>
    <xf numFmtId="4" fontId="42" fillId="0" borderId="40" xfId="0" applyNumberFormat="1" applyFont="1" applyBorder="1" applyAlignment="1">
      <alignment horizontal="center" vertical="top"/>
    </xf>
    <xf numFmtId="0" fontId="2" fillId="0" borderId="0" xfId="11"/>
    <xf numFmtId="44" fontId="20" fillId="0" borderId="0" xfId="16" applyFont="1" applyProtection="1"/>
    <xf numFmtId="165" fontId="10" fillId="4" borderId="28" xfId="1" applyNumberFormat="1" applyFont="1" applyFill="1" applyBorder="1" applyProtection="1"/>
    <xf numFmtId="165" fontId="10" fillId="4" borderId="0" xfId="1" applyNumberFormat="1" applyFont="1" applyFill="1" applyBorder="1" applyProtection="1"/>
    <xf numFmtId="0" fontId="10" fillId="4" borderId="29" xfId="11" applyFont="1" applyFill="1" applyBorder="1" applyAlignment="1">
      <alignment horizontal="center"/>
    </xf>
    <xf numFmtId="0" fontId="10" fillId="8" borderId="29" xfId="11" applyFont="1" applyFill="1" applyBorder="1" applyAlignment="1">
      <alignment horizontal="center"/>
    </xf>
    <xf numFmtId="0" fontId="10" fillId="4" borderId="29" xfId="1" applyNumberFormat="1" applyFont="1" applyFill="1" applyBorder="1" applyAlignment="1" applyProtection="1">
      <alignment horizontal="center"/>
    </xf>
    <xf numFmtId="164" fontId="11" fillId="4" borderId="29" xfId="11" applyNumberFormat="1" applyFont="1" applyFill="1" applyBorder="1" applyAlignment="1">
      <alignment horizontal="center" vertical="center" wrapText="1"/>
    </xf>
    <xf numFmtId="164" fontId="2" fillId="4" borderId="29" xfId="11" applyNumberFormat="1" applyFill="1" applyBorder="1" applyAlignment="1">
      <alignment horizontal="center" vertical="center" wrapText="1"/>
    </xf>
    <xf numFmtId="164" fontId="2" fillId="8" borderId="29" xfId="11" applyNumberFormat="1" applyFill="1" applyBorder="1" applyAlignment="1">
      <alignment horizontal="center" vertical="center" wrapText="1"/>
    </xf>
    <xf numFmtId="165" fontId="2" fillId="4" borderId="29" xfId="1" applyNumberFormat="1" applyFont="1" applyFill="1" applyBorder="1" applyAlignment="1" applyProtection="1">
      <alignment horizontal="center" vertical="center" wrapText="1"/>
    </xf>
    <xf numFmtId="18" fontId="5" fillId="4" borderId="0" xfId="11" applyNumberFormat="1" applyFont="1" applyFill="1" applyAlignment="1">
      <alignment horizontal="center"/>
    </xf>
    <xf numFmtId="18" fontId="5" fillId="4" borderId="11" xfId="11" applyNumberFormat="1" applyFont="1" applyFill="1" applyBorder="1" applyAlignment="1">
      <alignment horizontal="center"/>
    </xf>
    <xf numFmtId="0" fontId="9" fillId="4" borderId="10" xfId="11" applyFont="1" applyFill="1" applyBorder="1" applyAlignment="1">
      <alignment wrapText="1"/>
    </xf>
    <xf numFmtId="0" fontId="9" fillId="4" borderId="0" xfId="11" applyFont="1" applyFill="1" applyAlignment="1">
      <alignment wrapText="1"/>
    </xf>
    <xf numFmtId="0" fontId="9" fillId="4" borderId="0" xfId="11" applyFont="1" applyFill="1" applyAlignment="1">
      <alignment horizontal="center" wrapText="1"/>
    </xf>
    <xf numFmtId="49" fontId="14" fillId="4" borderId="11" xfId="11" applyNumberFormat="1" applyFont="1" applyFill="1" applyBorder="1"/>
    <xf numFmtId="0" fontId="2" fillId="4" borderId="41" xfId="11" applyFill="1" applyBorder="1" applyAlignment="1">
      <alignment horizontal="center"/>
    </xf>
    <xf numFmtId="0" fontId="10" fillId="4" borderId="42" xfId="11" applyFont="1" applyFill="1" applyBorder="1" applyAlignment="1">
      <alignment horizontal="center"/>
    </xf>
    <xf numFmtId="0" fontId="2" fillId="4" borderId="41" xfId="11" applyFill="1" applyBorder="1" applyAlignment="1">
      <alignment horizontal="center" vertical="center"/>
    </xf>
    <xf numFmtId="164" fontId="11" fillId="4" borderId="42" xfId="11" applyNumberFormat="1" applyFont="1" applyFill="1" applyBorder="1" applyAlignment="1">
      <alignment horizontal="center" vertical="center" wrapText="1"/>
    </xf>
    <xf numFmtId="0" fontId="20" fillId="0" borderId="10" xfId="11" applyFont="1" applyBorder="1" applyProtection="1">
      <protection locked="0"/>
    </xf>
    <xf numFmtId="0" fontId="20" fillId="0" borderId="0" xfId="11" applyFont="1" applyProtection="1">
      <protection locked="0"/>
    </xf>
    <xf numFmtId="44" fontId="20" fillId="0" borderId="0" xfId="16" applyFont="1" applyBorder="1" applyProtection="1">
      <protection locked="0"/>
    </xf>
    <xf numFmtId="44" fontId="20" fillId="0" borderId="0" xfId="16" applyFont="1" applyBorder="1" applyAlignment="1" applyProtection="1">
      <alignment horizontal="right" vertical="top"/>
    </xf>
    <xf numFmtId="0" fontId="20" fillId="0" borderId="11" xfId="10" applyFont="1" applyBorder="1" applyAlignment="1" applyProtection="1">
      <alignment wrapText="1"/>
      <protection locked="0"/>
    </xf>
    <xf numFmtId="0" fontId="20" fillId="0" borderId="11" xfId="13" applyFont="1" applyBorder="1" applyAlignment="1" applyProtection="1">
      <alignment vertical="top" wrapText="1"/>
      <protection locked="0"/>
    </xf>
    <xf numFmtId="0" fontId="20" fillId="0" borderId="11" xfId="0" applyFont="1" applyBorder="1" applyAlignment="1" applyProtection="1">
      <alignment wrapText="1"/>
      <protection locked="0"/>
    </xf>
    <xf numFmtId="49" fontId="20" fillId="0" borderId="11" xfId="11" applyNumberFormat="1" applyFont="1" applyBorder="1" applyAlignment="1" applyProtection="1">
      <alignment vertical="top" wrapText="1"/>
      <protection locked="0"/>
    </xf>
    <xf numFmtId="0" fontId="20" fillId="0" borderId="11" xfId="11" applyFont="1" applyBorder="1" applyAlignment="1" applyProtection="1">
      <alignment vertical="top" wrapText="1"/>
      <protection locked="0"/>
    </xf>
    <xf numFmtId="0" fontId="20" fillId="0" borderId="11" xfId="11" applyFont="1" applyBorder="1" applyAlignment="1" applyProtection="1">
      <alignment wrapText="1"/>
      <protection locked="0"/>
    </xf>
    <xf numFmtId="164" fontId="20" fillId="0" borderId="11" xfId="11" applyNumberFormat="1" applyFont="1" applyBorder="1" applyAlignment="1" applyProtection="1">
      <alignment vertical="top" wrapText="1"/>
      <protection locked="0"/>
    </xf>
    <xf numFmtId="164" fontId="20" fillId="0" borderId="11" xfId="11" applyNumberFormat="1" applyFont="1" applyBorder="1" applyAlignment="1" applyProtection="1">
      <alignment wrapText="1"/>
      <protection locked="0"/>
    </xf>
    <xf numFmtId="44" fontId="20" fillId="0" borderId="20" xfId="16" applyFont="1" applyBorder="1" applyProtection="1">
      <protection locked="0"/>
    </xf>
    <xf numFmtId="44" fontId="20" fillId="0" borderId="20" xfId="16" applyFont="1" applyBorder="1" applyAlignment="1" applyProtection="1">
      <alignment horizontal="right" vertical="top"/>
    </xf>
    <xf numFmtId="44" fontId="20" fillId="9" borderId="0" xfId="16" applyFont="1" applyFill="1" applyBorder="1" applyAlignment="1" applyProtection="1">
      <alignment horizontal="right" vertical="top"/>
      <protection locked="0"/>
    </xf>
    <xf numFmtId="44" fontId="20" fillId="9" borderId="20" xfId="16" applyFont="1" applyFill="1" applyBorder="1" applyAlignment="1" applyProtection="1">
      <alignment horizontal="right" vertical="top"/>
      <protection locked="0"/>
    </xf>
    <xf numFmtId="44" fontId="20" fillId="0" borderId="10" xfId="16" applyFont="1" applyBorder="1" applyProtection="1">
      <protection locked="0"/>
    </xf>
    <xf numFmtId="44" fontId="20" fillId="0" borderId="11" xfId="16" applyFont="1" applyBorder="1" applyAlignment="1" applyProtection="1">
      <alignment wrapText="1"/>
      <protection locked="0"/>
    </xf>
    <xf numFmtId="44" fontId="2" fillId="0" borderId="0" xfId="16" applyFont="1" applyProtection="1"/>
    <xf numFmtId="44" fontId="20" fillId="0" borderId="19" xfId="16" applyFont="1" applyBorder="1" applyProtection="1">
      <protection locked="0"/>
    </xf>
    <xf numFmtId="44" fontId="20" fillId="0" borderId="21" xfId="16" applyFont="1" applyBorder="1" applyAlignment="1" applyProtection="1">
      <alignment wrapText="1"/>
      <protection locked="0"/>
    </xf>
    <xf numFmtId="44" fontId="20" fillId="0" borderId="0" xfId="16" applyFont="1" applyAlignment="1" applyProtection="1">
      <alignment wrapText="1"/>
    </xf>
    <xf numFmtId="168" fontId="9" fillId="3" borderId="2" xfId="16" applyNumberFormat="1" applyFont="1" applyFill="1" applyBorder="1" applyProtection="1">
      <protection locked="0"/>
    </xf>
    <xf numFmtId="0" fontId="0" fillId="4" borderId="0" xfId="0" applyFill="1"/>
    <xf numFmtId="0" fontId="0" fillId="4" borderId="26" xfId="0" applyFill="1" applyBorder="1" applyAlignment="1">
      <alignment horizontal="centerContinuous"/>
    </xf>
    <xf numFmtId="0" fontId="19" fillId="0" borderId="2" xfId="0" applyFont="1" applyBorder="1"/>
    <xf numFmtId="166" fontId="0" fillId="0" borderId="7" xfId="0" applyNumberFormat="1" applyBorder="1" applyAlignment="1">
      <alignment horizontal="centerContinuous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" fontId="6" fillId="5" borderId="0" xfId="0" applyNumberFormat="1" applyFont="1" applyFill="1" applyAlignment="1">
      <alignment horizontal="center"/>
    </xf>
    <xf numFmtId="0" fontId="0" fillId="0" borderId="30" xfId="0" applyBorder="1"/>
    <xf numFmtId="0" fontId="9" fillId="0" borderId="32" xfId="0" applyFont="1" applyBorder="1" applyAlignment="1">
      <alignment horizontal="left"/>
    </xf>
    <xf numFmtId="3" fontId="0" fillId="0" borderId="33" xfId="0" applyNumberFormat="1" applyBorder="1" applyAlignment="1">
      <alignment horizontal="right"/>
    </xf>
    <xf numFmtId="0" fontId="0" fillId="0" borderId="31" xfId="0" applyBorder="1"/>
    <xf numFmtId="0" fontId="9" fillId="0" borderId="0" xfId="0" applyFont="1"/>
    <xf numFmtId="3" fontId="0" fillId="0" borderId="34" xfId="0" applyNumberFormat="1" applyBorder="1"/>
    <xf numFmtId="0" fontId="0" fillId="6" borderId="35" xfId="0" applyFill="1" applyBorder="1"/>
    <xf numFmtId="0" fontId="9" fillId="6" borderId="36" xfId="0" applyFont="1" applyFill="1" applyBorder="1" applyAlignment="1">
      <alignment horizontal="center"/>
    </xf>
    <xf numFmtId="3" fontId="5" fillId="6" borderId="37" xfId="0" quotePrefix="1" applyNumberFormat="1" applyFont="1" applyFill="1" applyBorder="1" applyAlignment="1">
      <alignment horizontal="right"/>
    </xf>
    <xf numFmtId="0" fontId="4" fillId="6" borderId="4" xfId="0" applyFont="1" applyFill="1" applyBorder="1" applyAlignment="1">
      <alignment horizontal="left"/>
    </xf>
    <xf numFmtId="0" fontId="16" fillId="6" borderId="13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8" fontId="2" fillId="4" borderId="2" xfId="16" applyNumberFormat="1" applyFont="1" applyFill="1" applyBorder="1" applyProtection="1"/>
    <xf numFmtId="168" fontId="2" fillId="9" borderId="2" xfId="16" applyNumberFormat="1" applyFont="1" applyFill="1" applyBorder="1" applyProtection="1"/>
    <xf numFmtId="0" fontId="2" fillId="0" borderId="14" xfId="0" applyFont="1" applyBorder="1"/>
    <xf numFmtId="0" fontId="2" fillId="0" borderId="15" xfId="11" applyBorder="1"/>
    <xf numFmtId="0" fontId="2" fillId="0" borderId="4" xfId="0" applyFont="1" applyBorder="1"/>
    <xf numFmtId="0" fontId="16" fillId="0" borderId="4" xfId="0" applyFont="1" applyBorder="1"/>
    <xf numFmtId="168" fontId="9" fillId="4" borderId="2" xfId="16" applyNumberFormat="1" applyFont="1" applyFill="1" applyBorder="1" applyProtection="1"/>
    <xf numFmtId="168" fontId="9" fillId="9" borderId="2" xfId="16" applyNumberFormat="1" applyFont="1" applyFill="1" applyBorder="1" applyProtection="1"/>
    <xf numFmtId="168" fontId="9" fillId="0" borderId="2" xfId="16" applyNumberFormat="1" applyFont="1" applyFill="1" applyBorder="1" applyProtection="1"/>
    <xf numFmtId="0" fontId="2" fillId="0" borderId="5" xfId="0" applyFont="1" applyBorder="1"/>
    <xf numFmtId="0" fontId="2" fillId="0" borderId="6" xfId="0" applyFont="1" applyBorder="1"/>
    <xf numFmtId="0" fontId="9" fillId="0" borderId="4" xfId="0" applyFont="1" applyBorder="1"/>
    <xf numFmtId="168" fontId="9" fillId="0" borderId="0" xfId="16" applyNumberFormat="1" applyFont="1" applyProtection="1"/>
    <xf numFmtId="0" fontId="9" fillId="0" borderId="4" xfId="0" applyFont="1" applyBorder="1" applyAlignment="1">
      <alignment wrapText="1"/>
    </xf>
    <xf numFmtId="0" fontId="9" fillId="0" borderId="8" xfId="0" applyFont="1" applyBorder="1"/>
    <xf numFmtId="0" fontId="2" fillId="0" borderId="9" xfId="0" applyFont="1" applyBorder="1"/>
    <xf numFmtId="0" fontId="16" fillId="0" borderId="9" xfId="0" applyFont="1" applyBorder="1"/>
    <xf numFmtId="165" fontId="9" fillId="0" borderId="9" xfId="1" applyNumberFormat="1" applyFont="1" applyFill="1" applyBorder="1" applyProtection="1"/>
    <xf numFmtId="0" fontId="9" fillId="0" borderId="2" xfId="0" applyFont="1" applyBorder="1"/>
    <xf numFmtId="0" fontId="14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44" fontId="44" fillId="0" borderId="0" xfId="16" applyFont="1"/>
    <xf numFmtId="18" fontId="7" fillId="4" borderId="10" xfId="11" applyNumberFormat="1" applyFont="1" applyFill="1" applyBorder="1" applyAlignment="1">
      <alignment horizontal="center"/>
    </xf>
    <xf numFmtId="44" fontId="7" fillId="4" borderId="0" xfId="11" applyNumberFormat="1" applyFont="1" applyFill="1" applyAlignment="1">
      <alignment horizontal="center"/>
    </xf>
    <xf numFmtId="44" fontId="5" fillId="6" borderId="37" xfId="16" quotePrefix="1" applyFont="1" applyFill="1" applyBorder="1" applyAlignment="1">
      <alignment horizontal="right"/>
    </xf>
    <xf numFmtId="44" fontId="7" fillId="0" borderId="1" xfId="16" applyFont="1" applyFill="1" applyBorder="1" applyAlignment="1" applyProtection="1">
      <alignment horizontal="center"/>
      <protection locked="0"/>
    </xf>
    <xf numFmtId="44" fontId="28" fillId="0" borderId="38" xfId="16" applyFont="1" applyBorder="1" applyProtection="1"/>
    <xf numFmtId="10" fontId="9" fillId="0" borderId="0" xfId="15" applyNumberFormat="1" applyFont="1" applyProtection="1"/>
    <xf numFmtId="0" fontId="34" fillId="0" borderId="16" xfId="11" applyFont="1" applyBorder="1" applyProtection="1">
      <protection locked="0"/>
    </xf>
    <xf numFmtId="0" fontId="34" fillId="0" borderId="17" xfId="11" applyFont="1" applyBorder="1" applyProtection="1">
      <protection locked="0"/>
    </xf>
    <xf numFmtId="0" fontId="25" fillId="0" borderId="16" xfId="14" applyFont="1" applyBorder="1" applyProtection="1">
      <protection locked="0"/>
    </xf>
    <xf numFmtId="0" fontId="25" fillId="0" borderId="17" xfId="14" applyFont="1" applyBorder="1" applyProtection="1">
      <protection locked="0"/>
    </xf>
    <xf numFmtId="0" fontId="30" fillId="0" borderId="16" xfId="6" applyFont="1" applyBorder="1" applyAlignment="1" applyProtection="1">
      <protection locked="0"/>
    </xf>
    <xf numFmtId="0" fontId="30" fillId="0" borderId="17" xfId="6" applyFont="1" applyBorder="1" applyAlignment="1" applyProtection="1">
      <protection locked="0"/>
    </xf>
    <xf numFmtId="0" fontId="30" fillId="0" borderId="16" xfId="6" applyFont="1" applyFill="1" applyBorder="1" applyAlignment="1" applyProtection="1">
      <protection locked="0"/>
    </xf>
    <xf numFmtId="0" fontId="25" fillId="0" borderId="17" xfId="11" applyFont="1" applyBorder="1" applyProtection="1">
      <protection locked="0"/>
    </xf>
    <xf numFmtId="18" fontId="24" fillId="4" borderId="0" xfId="11" applyNumberFormat="1" applyFont="1" applyFill="1" applyAlignment="1">
      <alignment horizontal="center"/>
    </xf>
    <xf numFmtId="18" fontId="24" fillId="4" borderId="0" xfId="11" quotePrefix="1" applyNumberFormat="1" applyFont="1" applyFill="1" applyAlignment="1">
      <alignment horizontal="center"/>
    </xf>
    <xf numFmtId="49" fontId="35" fillId="4" borderId="0" xfId="11" applyNumberFormat="1" applyFont="1" applyFill="1" applyAlignment="1">
      <alignment horizontal="center"/>
    </xf>
    <xf numFmtId="0" fontId="26" fillId="4" borderId="0" xfId="11" applyFont="1" applyFill="1" applyAlignment="1">
      <alignment horizontal="center"/>
    </xf>
    <xf numFmtId="0" fontId="25" fillId="0" borderId="16" xfId="11" applyFont="1" applyBorder="1" applyProtection="1">
      <protection locked="0"/>
    </xf>
    <xf numFmtId="0" fontId="28" fillId="0" borderId="22" xfId="11" applyFont="1" applyBorder="1" applyAlignment="1" applyProtection="1">
      <alignment horizontal="center" wrapText="1"/>
      <protection locked="0" hidden="1"/>
    </xf>
    <xf numFmtId="0" fontId="28" fillId="0" borderId="24" xfId="11" applyFont="1" applyBorder="1" applyAlignment="1" applyProtection="1">
      <alignment horizontal="center" wrapText="1"/>
      <protection locked="0" hidden="1"/>
    </xf>
    <xf numFmtId="0" fontId="25" fillId="0" borderId="16" xfId="11" applyFont="1" applyBorder="1" applyAlignment="1" applyProtection="1">
      <alignment horizontal="center"/>
      <protection locked="0"/>
    </xf>
    <xf numFmtId="0" fontId="25" fillId="0" borderId="17" xfId="11" applyFont="1" applyBorder="1" applyAlignment="1" applyProtection="1">
      <alignment horizontal="center"/>
      <protection locked="0"/>
    </xf>
    <xf numFmtId="0" fontId="27" fillId="4" borderId="0" xfId="11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8" fillId="4" borderId="0" xfId="11" applyFont="1" applyFill="1" applyAlignment="1">
      <alignment horizontal="center"/>
    </xf>
    <xf numFmtId="0" fontId="9" fillId="8" borderId="28" xfId="11" applyFont="1" applyFill="1" applyBorder="1" applyAlignment="1">
      <alignment horizontal="center" wrapText="1"/>
    </xf>
    <xf numFmtId="18" fontId="5" fillId="4" borderId="22" xfId="11" applyNumberFormat="1" applyFont="1" applyFill="1" applyBorder="1" applyAlignment="1">
      <alignment horizontal="center"/>
    </xf>
    <xf numFmtId="18" fontId="5" fillId="4" borderId="23" xfId="11" applyNumberFormat="1" applyFont="1" applyFill="1" applyBorder="1" applyAlignment="1">
      <alignment horizontal="center"/>
    </xf>
    <xf numFmtId="18" fontId="5" fillId="4" borderId="24" xfId="11" applyNumberFormat="1" applyFont="1" applyFill="1" applyBorder="1" applyAlignment="1">
      <alignment horizontal="center"/>
    </xf>
    <xf numFmtId="18" fontId="5" fillId="4" borderId="10" xfId="11" applyNumberFormat="1" applyFont="1" applyFill="1" applyBorder="1" applyAlignment="1">
      <alignment horizontal="center"/>
    </xf>
    <xf numFmtId="18" fontId="5" fillId="4" borderId="0" xfId="11" applyNumberFormat="1" applyFont="1" applyFill="1" applyAlignment="1">
      <alignment horizontal="center"/>
    </xf>
    <xf numFmtId="18" fontId="5" fillId="4" borderId="11" xfId="1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" fontId="7" fillId="4" borderId="8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49" fontId="9" fillId="4" borderId="8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9" fillId="2" borderId="1" xfId="14" applyFont="1" applyFill="1" applyBorder="1" applyAlignment="1">
      <alignment horizontal="center"/>
    </xf>
    <xf numFmtId="0" fontId="9" fillId="0" borderId="0" xfId="0" applyFont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19" fillId="0" borderId="8" xfId="0" applyFont="1" applyBorder="1" applyAlignment="1" applyProtection="1">
      <alignment horizontal="left"/>
      <protection hidden="1"/>
    </xf>
    <xf numFmtId="0" fontId="19" fillId="0" borderId="9" xfId="0" applyFont="1" applyBorder="1" applyAlignment="1" applyProtection="1">
      <alignment horizontal="left"/>
      <protection hidden="1"/>
    </xf>
    <xf numFmtId="0" fontId="19" fillId="0" borderId="12" xfId="0" applyFont="1" applyBorder="1" applyAlignment="1" applyProtection="1">
      <alignment horizontal="left"/>
      <protection hidden="1"/>
    </xf>
    <xf numFmtId="0" fontId="2" fillId="0" borderId="10" xfId="12" applyBorder="1" applyAlignment="1" applyProtection="1">
      <alignment horizontal="left" vertical="top" wrapText="1"/>
      <protection hidden="1"/>
    </xf>
    <xf numFmtId="0" fontId="2" fillId="0" borderId="0" xfId="12" applyAlignment="1" applyProtection="1">
      <alignment horizontal="left" vertical="top" wrapText="1"/>
      <protection hidden="1"/>
    </xf>
    <xf numFmtId="0" fontId="2" fillId="0" borderId="11" xfId="12" applyBorder="1" applyAlignment="1" applyProtection="1">
      <alignment horizontal="left" vertical="top" wrapText="1"/>
      <protection hidden="1"/>
    </xf>
    <xf numFmtId="0" fontId="2" fillId="0" borderId="19" xfId="12" applyBorder="1" applyAlignment="1" applyProtection="1">
      <alignment horizontal="left" vertical="top" wrapText="1"/>
      <protection hidden="1"/>
    </xf>
    <xf numFmtId="0" fontId="2" fillId="0" borderId="20" xfId="12" applyBorder="1" applyAlignment="1" applyProtection="1">
      <alignment horizontal="left" vertical="top" wrapText="1"/>
      <protection hidden="1"/>
    </xf>
    <xf numFmtId="0" fontId="2" fillId="0" borderId="21" xfId="12" applyBorder="1" applyAlignment="1" applyProtection="1">
      <alignment horizontal="left" vertical="top" wrapText="1"/>
      <protection hidden="1"/>
    </xf>
    <xf numFmtId="0" fontId="9" fillId="0" borderId="22" xfId="12" applyFont="1" applyBorder="1" applyAlignment="1" applyProtection="1">
      <alignment horizontal="center"/>
      <protection hidden="1"/>
    </xf>
    <xf numFmtId="0" fontId="9" fillId="0" borderId="23" xfId="12" applyFont="1" applyBorder="1" applyAlignment="1" applyProtection="1">
      <alignment horizontal="center"/>
      <protection hidden="1"/>
    </xf>
    <xf numFmtId="0" fontId="9" fillId="0" borderId="24" xfId="12" applyFont="1" applyBorder="1" applyAlignment="1" applyProtection="1">
      <alignment horizontal="center"/>
      <protection hidden="1"/>
    </xf>
    <xf numFmtId="18" fontId="9" fillId="0" borderId="10" xfId="11" applyNumberFormat="1" applyFont="1" applyBorder="1" applyAlignment="1" applyProtection="1">
      <alignment horizontal="center"/>
      <protection hidden="1"/>
    </xf>
    <xf numFmtId="18" fontId="9" fillId="0" borderId="0" xfId="11" quotePrefix="1" applyNumberFormat="1" applyFont="1" applyAlignment="1" applyProtection="1">
      <alignment horizontal="center"/>
      <protection hidden="1"/>
    </xf>
    <xf numFmtId="18" fontId="9" fillId="0" borderId="11" xfId="11" quotePrefix="1" applyNumberFormat="1" applyFont="1" applyBorder="1" applyAlignment="1" applyProtection="1">
      <alignment horizontal="center"/>
      <protection hidden="1"/>
    </xf>
    <xf numFmtId="0" fontId="9" fillId="2" borderId="16" xfId="12" applyFont="1" applyFill="1" applyBorder="1" applyAlignment="1" applyProtection="1">
      <alignment horizontal="center"/>
      <protection hidden="1"/>
    </xf>
    <xf numFmtId="0" fontId="9" fillId="2" borderId="25" xfId="12" applyFont="1" applyFill="1" applyBorder="1" applyAlignment="1" applyProtection="1">
      <alignment horizontal="center"/>
      <protection hidden="1"/>
    </xf>
    <xf numFmtId="0" fontId="9" fillId="2" borderId="17" xfId="12" applyFont="1" applyFill="1" applyBorder="1" applyAlignment="1" applyProtection="1">
      <alignment horizontal="center"/>
      <protection hidden="1"/>
    </xf>
    <xf numFmtId="0" fontId="2" fillId="0" borderId="16" xfId="12" applyBorder="1" applyAlignment="1" applyProtection="1">
      <alignment horizontal="left" vertical="top" wrapText="1"/>
      <protection hidden="1"/>
    </xf>
    <xf numFmtId="0" fontId="2" fillId="0" borderId="25" xfId="12" applyBorder="1" applyAlignment="1" applyProtection="1">
      <alignment horizontal="left" vertical="top" wrapText="1"/>
      <protection hidden="1"/>
    </xf>
    <xf numFmtId="0" fontId="2" fillId="0" borderId="17" xfId="12" applyBorder="1" applyAlignment="1" applyProtection="1">
      <alignment horizontal="left" vertical="top" wrapText="1"/>
      <protection hidden="1"/>
    </xf>
    <xf numFmtId="0" fontId="0" fillId="0" borderId="0" xfId="0"/>
    <xf numFmtId="0" fontId="38" fillId="0" borderId="0" xfId="0" applyFont="1" applyAlignment="1">
      <alignment horizontal="right" vertical="top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49" fontId="14" fillId="4" borderId="8" xfId="11" applyNumberFormat="1" applyFont="1" applyFill="1" applyBorder="1" applyAlignment="1">
      <alignment horizontal="center"/>
    </xf>
  </cellXfs>
  <cellStyles count="17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urrency" xfId="16" builtinId="4"/>
    <cellStyle name="Currency 2" xfId="5" xr:uid="{00000000-0005-0000-0000-000004000000}"/>
    <cellStyle name="Hyperlink" xfId="6" builtinId="8"/>
    <cellStyle name="Normal" xfId="0" builtinId="0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Normal_Budget File" xfId="11" xr:uid="{00000000-0005-0000-0000-00000B000000}"/>
    <cellStyle name="Normal_Budget File Example" xfId="12" xr:uid="{00000000-0005-0000-0000-00000C000000}"/>
    <cellStyle name="Normal_Budget File_3a-Budget Detail" xfId="13" xr:uid="{00000000-0005-0000-0000-00000D000000}"/>
    <cellStyle name="Normal_CDE - Automated Data Exchange Documentation" xfId="14" xr:uid="{00000000-0005-0000-0000-00000E000000}"/>
    <cellStyle name="Percent" xfId="15" builtinId="5"/>
  </cellStyles>
  <dxfs count="4">
    <dxf>
      <fill>
        <patternFill>
          <bgColor indexed="29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1516380</xdr:colOff>
      <xdr:row>8</xdr:row>
      <xdr:rowOff>0</xdr:rowOff>
    </xdr:from>
    <xdr:to>
      <xdr:col>1</xdr:col>
      <xdr:colOff>1653540</xdr:colOff>
      <xdr:row>8</xdr:row>
      <xdr:rowOff>0</xdr:rowOff>
    </xdr:to>
    <xdr:grpSp>
      <xdr:nvGrpSpPr>
        <xdr:cNvPr id="3277" name="Group 1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GrpSpPr>
          <a:grpSpLocks/>
        </xdr:cNvGrpSpPr>
      </xdr:nvGrpSpPr>
      <xdr:grpSpPr bwMode="auto">
        <a:xfrm>
          <a:off x="2021205" y="1524000"/>
          <a:ext cx="137160" cy="0"/>
          <a:chOff x="367" y="37"/>
          <a:chExt cx="17" cy="17"/>
        </a:xfrm>
      </xdr:grpSpPr>
      <xdr:sp macro="" textlink="">
        <xdr:nvSpPr>
          <xdr:cNvPr id="3281" name="Rectangle 2">
            <a:extLst>
              <a:ext uri="{FF2B5EF4-FFF2-40B4-BE49-F238E27FC236}">
                <a16:creationId xmlns:a16="http://schemas.microsoft.com/office/drawing/2014/main" id="{00000000-0008-0000-0100-0000D10C0000}"/>
              </a:ext>
            </a:extLst>
          </xdr:cNvPr>
          <xdr:cNvSpPr>
            <a:spLocks noChangeArrowheads="1"/>
          </xdr:cNvSpPr>
        </xdr:nvSpPr>
        <xdr:spPr bwMode="auto">
          <a:xfrm>
            <a:off x="367" y="37"/>
            <a:ext cx="17" cy="17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82" name="AutoShape 3">
            <a:extLst>
              <a:ext uri="{FF2B5EF4-FFF2-40B4-BE49-F238E27FC236}">
                <a16:creationId xmlns:a16="http://schemas.microsoft.com/office/drawing/2014/main" id="{00000000-0008-0000-0100-0000D20C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369" y="40"/>
            <a:ext cx="13" cy="11"/>
          </a:xfrm>
          <a:prstGeom prst="triangle">
            <a:avLst>
              <a:gd name="adj" fmla="val 50000"/>
            </a:avLst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22860</xdr:rowOff>
    </xdr:from>
    <xdr:to>
      <xdr:col>6</xdr:col>
      <xdr:colOff>0</xdr:colOff>
      <xdr:row>8</xdr:row>
      <xdr:rowOff>0</xdr:rowOff>
    </xdr:to>
    <xdr:grpSp>
      <xdr:nvGrpSpPr>
        <xdr:cNvPr id="1147" name="Group 5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GrpSpPr>
          <a:grpSpLocks/>
        </xdr:cNvGrpSpPr>
      </xdr:nvGrpSpPr>
      <xdr:grpSpPr bwMode="auto">
        <a:xfrm>
          <a:off x="7524750" y="1918335"/>
          <a:ext cx="0" cy="139065"/>
          <a:chOff x="367" y="37"/>
          <a:chExt cx="17" cy="17"/>
        </a:xfrm>
      </xdr:grpSpPr>
      <xdr:sp macro="" textlink="">
        <xdr:nvSpPr>
          <xdr:cNvPr id="1148" name="Rectangle 6">
            <a:extLst>
              <a:ext uri="{FF2B5EF4-FFF2-40B4-BE49-F238E27FC236}">
                <a16:creationId xmlns:a16="http://schemas.microsoft.com/office/drawing/2014/main" id="{00000000-0008-0000-0200-00007C040000}"/>
              </a:ext>
            </a:extLst>
          </xdr:cNvPr>
          <xdr:cNvSpPr>
            <a:spLocks noChangeArrowheads="1"/>
          </xdr:cNvSpPr>
        </xdr:nvSpPr>
        <xdr:spPr bwMode="auto">
          <a:xfrm>
            <a:off x="367" y="37"/>
            <a:ext cx="17" cy="17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49" name="AutoShape 7">
            <a:extLst>
              <a:ext uri="{FF2B5EF4-FFF2-40B4-BE49-F238E27FC236}">
                <a16:creationId xmlns:a16="http://schemas.microsoft.com/office/drawing/2014/main" id="{00000000-0008-0000-0200-00007D04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369" y="40"/>
            <a:ext cx="13" cy="11"/>
          </a:xfrm>
          <a:prstGeom prst="triangle">
            <a:avLst>
              <a:gd name="adj" fmla="val 50000"/>
            </a:avLst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476250"/>
    <xdr:pic>
      <xdr:nvPicPr>
        <xdr:cNvPr id="2" name="cde_logo_fullColor-emblem.png">
          <a:extLst>
            <a:ext uri="{FF2B5EF4-FFF2-40B4-BE49-F238E27FC236}">
              <a16:creationId xmlns:a16="http://schemas.microsoft.com/office/drawing/2014/main" id="{4945E260-31D5-4E49-A5CE-D9225F258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00" cy="476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umina_p@cde.state.co.us" TargetMode="External"/><Relationship Id="rId2" Type="http://schemas.openxmlformats.org/officeDocument/2006/relationships/hyperlink" Target="mailto:miller_t@cde.state.co.us" TargetMode="External"/><Relationship Id="rId1" Type="http://schemas.openxmlformats.org/officeDocument/2006/relationships/hyperlink" Target="mailto:gumina_p@cde.state.co.u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7"/>
  <sheetViews>
    <sheetView workbookViewId="0">
      <selection activeCell="C9" sqref="C9"/>
    </sheetView>
  </sheetViews>
  <sheetFormatPr defaultColWidth="0" defaultRowHeight="12.75" zeroHeight="1"/>
  <cols>
    <col min="1" max="1" width="5.88671875" style="25" customWidth="1"/>
    <col min="2" max="2" width="20.21875" style="24" customWidth="1"/>
    <col min="3" max="3" width="19.6640625" style="24" bestFit="1" customWidth="1"/>
    <col min="4" max="4" width="12.77734375" style="24" customWidth="1"/>
    <col min="5" max="5" width="20.5546875" style="24" customWidth="1"/>
    <col min="6" max="6" width="18" style="24" customWidth="1"/>
    <col min="7" max="16384" width="11.109375" style="24" hidden="1"/>
  </cols>
  <sheetData>
    <row r="1" spans="1:6" ht="18.75" customHeight="1">
      <c r="A1" s="169" t="s">
        <v>542</v>
      </c>
      <c r="B1" s="170"/>
      <c r="C1" s="170"/>
      <c r="D1" s="170"/>
      <c r="E1" s="170"/>
      <c r="F1" s="170"/>
    </row>
    <row r="2" spans="1:6">
      <c r="A2" s="171" t="s">
        <v>565</v>
      </c>
      <c r="B2" s="172"/>
      <c r="C2" s="172"/>
      <c r="D2" s="172"/>
      <c r="E2" s="172"/>
      <c r="F2" s="172"/>
    </row>
    <row r="3" spans="1:6" ht="15">
      <c r="B3" s="26"/>
      <c r="C3" s="178"/>
      <c r="D3" s="179"/>
      <c r="E3" s="179"/>
    </row>
    <row r="4" spans="1:6" ht="15" customHeight="1">
      <c r="B4" s="180"/>
      <c r="C4" s="180"/>
      <c r="D4" s="180"/>
      <c r="E4" s="180"/>
    </row>
    <row r="5" spans="1:6" ht="15.75" thickBot="1">
      <c r="B5" s="27" t="s">
        <v>524</v>
      </c>
      <c r="C5" s="28"/>
      <c r="D5" s="29"/>
      <c r="E5" s="29" t="s">
        <v>543</v>
      </c>
    </row>
    <row r="6" spans="1:6" ht="13.5" thickBot="1">
      <c r="B6" s="31" t="s">
        <v>500</v>
      </c>
      <c r="C6" s="174"/>
      <c r="D6" s="175"/>
    </row>
    <row r="7" spans="1:6" ht="15.75" customHeight="1" thickBot="1">
      <c r="B7" s="30" t="s">
        <v>411</v>
      </c>
      <c r="C7" s="176" t="str">
        <f>IFERROR(_xlfn.XLOOKUP(C6,'Indirects 09-10'!B10:B24,'Indirects 09-10'!A10:A24),"")</f>
        <v/>
      </c>
      <c r="D7" s="177"/>
    </row>
    <row r="8" spans="1:6" ht="13.5" thickBot="1">
      <c r="B8" s="26" t="s">
        <v>541</v>
      </c>
      <c r="C8" s="159" t="str">
        <f>IFERROR(_xlfn.XLOOKUP(coverpage,'Indirects 09-10'!A10:A24,'Indirects 09-10'!E10:E24),"")</f>
        <v/>
      </c>
    </row>
    <row r="9" spans="1:6" ht="13.5" thickBot="1">
      <c r="B9" s="32" t="s">
        <v>514</v>
      </c>
      <c r="C9" s="54"/>
    </row>
    <row r="10" spans="1:6" ht="13.5" thickBot="1">
      <c r="B10" s="33" t="s">
        <v>502</v>
      </c>
      <c r="C10" s="34"/>
    </row>
    <row r="11" spans="1:6" ht="13.5" thickBot="1">
      <c r="B11" s="33" t="s">
        <v>503</v>
      </c>
      <c r="C11" s="35"/>
    </row>
    <row r="12" spans="1:6">
      <c r="B12" s="26"/>
    </row>
    <row r="13" spans="1:6" ht="13.5" thickBot="1">
      <c r="B13" s="36" t="s">
        <v>525</v>
      </c>
      <c r="D13" s="37"/>
    </row>
    <row r="14" spans="1:6" ht="13.5" thickBot="1">
      <c r="B14" s="33" t="s">
        <v>504</v>
      </c>
      <c r="C14" s="173"/>
      <c r="D14" s="168"/>
    </row>
    <row r="15" spans="1:6" ht="13.5" thickBot="1">
      <c r="B15" s="33" t="s">
        <v>505</v>
      </c>
      <c r="C15" s="173"/>
      <c r="D15" s="168"/>
    </row>
    <row r="16" spans="1:6" ht="13.5" thickBot="1">
      <c r="B16" s="33" t="s">
        <v>506</v>
      </c>
      <c r="C16" s="167"/>
      <c r="D16" s="168"/>
    </row>
    <row r="17" spans="1:4">
      <c r="B17" s="33"/>
      <c r="C17" s="49"/>
    </row>
    <row r="18" spans="1:4" ht="13.5" thickBot="1">
      <c r="B18" s="41" t="s">
        <v>526</v>
      </c>
      <c r="C18" s="49"/>
    </row>
    <row r="19" spans="1:4" ht="15.75" customHeight="1" thickBot="1">
      <c r="B19" s="33" t="s">
        <v>504</v>
      </c>
      <c r="C19" s="161"/>
      <c r="D19" s="162"/>
    </row>
    <row r="20" spans="1:4" ht="15.75" customHeight="1" thickBot="1">
      <c r="B20" s="33" t="s">
        <v>505</v>
      </c>
      <c r="C20" s="163"/>
      <c r="D20" s="164"/>
    </row>
    <row r="21" spans="1:4" ht="15.75" customHeight="1" thickBot="1">
      <c r="B21" s="33" t="s">
        <v>506</v>
      </c>
      <c r="C21" s="165"/>
      <c r="D21" s="166"/>
    </row>
    <row r="22" spans="1:4">
      <c r="B22" s="33"/>
    </row>
    <row r="23" spans="1:4">
      <c r="A23" s="38"/>
      <c r="B23" s="39" t="s">
        <v>533</v>
      </c>
      <c r="C23" s="48" t="s">
        <v>538</v>
      </c>
      <c r="D23" s="40"/>
    </row>
    <row r="24" spans="1:4" ht="13.5" customHeight="1">
      <c r="A24" s="38"/>
      <c r="B24" s="39"/>
      <c r="C24" s="48"/>
      <c r="D24" s="40"/>
    </row>
    <row r="25" spans="1:4" ht="13.5" customHeight="1">
      <c r="A25" s="38"/>
      <c r="B25" s="39"/>
      <c r="D25" s="40"/>
    </row>
    <row r="26" spans="1:4"/>
    <row r="27" spans="1:4">
      <c r="B27" s="41" t="s">
        <v>507</v>
      </c>
      <c r="C27" s="42" t="s">
        <v>539</v>
      </c>
    </row>
    <row r="28" spans="1:4">
      <c r="B28" s="43" t="s">
        <v>563</v>
      </c>
      <c r="C28" s="53" t="s">
        <v>564</v>
      </c>
    </row>
    <row r="29" spans="1:4">
      <c r="B29" s="41" t="s">
        <v>519</v>
      </c>
      <c r="C29" s="42" t="s">
        <v>539</v>
      </c>
    </row>
    <row r="30" spans="1:4">
      <c r="A30" s="24"/>
      <c r="B30" s="43" t="s">
        <v>537</v>
      </c>
      <c r="C30" s="53" t="s">
        <v>538</v>
      </c>
    </row>
    <row r="31" spans="1:4" ht="2.25" customHeight="1">
      <c r="D31" s="44"/>
    </row>
    <row r="32" spans="1:4"/>
    <row r="33" spans="1:6"/>
    <row r="34" spans="1:6" ht="13.5" thickBot="1">
      <c r="A34" s="45"/>
      <c r="B34" s="47"/>
      <c r="C34" s="46"/>
      <c r="D34" s="46"/>
      <c r="E34" s="46"/>
      <c r="F34" s="46"/>
    </row>
    <row r="35" spans="1:6" ht="13.5" thickTop="1"/>
    <row r="36" spans="1:6"/>
    <row r="37" spans="1:6"/>
  </sheetData>
  <sheetProtection algorithmName="SHA-512" hashValue="4I8rjgJ3mN3mljIsUqiJWll2NY/BuWP/HZ5/pi0riRGh5RL0JqLu53Ui9jfZCJJjA6XKiw9P5FtAuBDE5epglw==" saltValue="c2N7yNdtX3eIitnek6F8zA==" spinCount="100000" sheet="1" objects="1" scenarios="1" selectLockedCells="1"/>
  <protectedRanges>
    <protectedRange sqref="C10" name="Range4"/>
  </protectedRanges>
  <mergeCells count="12">
    <mergeCell ref="C19:D19"/>
    <mergeCell ref="C20:D20"/>
    <mergeCell ref="C21:D21"/>
    <mergeCell ref="C16:D16"/>
    <mergeCell ref="A1:F1"/>
    <mergeCell ref="A2:F2"/>
    <mergeCell ref="C14:D14"/>
    <mergeCell ref="C15:D15"/>
    <mergeCell ref="C6:D6"/>
    <mergeCell ref="C7:D7"/>
    <mergeCell ref="C3:E3"/>
    <mergeCell ref="B4:E4"/>
  </mergeCells>
  <phoneticPr fontId="2" type="noConversion"/>
  <conditionalFormatting sqref="C10">
    <cfRule type="expression" dxfId="3" priority="1" stopIfTrue="1">
      <formula>AND(OR(#REF!="original budget",#REF!="Annual financial report"),ISBLANK($C$10)=FALSE)</formula>
    </cfRule>
    <cfRule type="expression" dxfId="2" priority="2" stopIfTrue="1">
      <formula>OR(#REF!="original budget",#REF!="Annual financial report")</formula>
    </cfRule>
  </conditionalFormatting>
  <dataValidations count="1">
    <dataValidation type="list" allowBlank="1" showInputMessage="1" showErrorMessage="1" sqref="C9" xr:uid="{00000000-0002-0000-0100-000000000000}">
      <formula1>Budget</formula1>
    </dataValidation>
  </dataValidations>
  <hyperlinks>
    <hyperlink ref="C23" r:id="rId1" xr:uid="{00000000-0004-0000-0100-000000000000}"/>
    <hyperlink ref="C28" r:id="rId2" xr:uid="{0C94FA9C-E99E-4154-8755-3E629954147F}"/>
    <hyperlink ref="C30" r:id="rId3" xr:uid="{72AAC758-EB0B-4FCC-B889-53351BA9C919}"/>
  </hyperlinks>
  <pageMargins left="0.75" right="0.75" top="1" bottom="1" header="0.5" footer="0.5"/>
  <pageSetup scale="90" orientation="landscape" r:id="rId4"/>
  <headerFooter alignWithMargins="0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B386BE-F345-4F5B-871F-FC1AD2E50380}">
          <x14:formula1>
            <xm:f>'Indirects 09-10'!$B$10:$B$24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62"/>
  <sheetViews>
    <sheetView workbookViewId="0">
      <pane ySplit="9" topLeftCell="A37" activePane="bottomLeft" state="frozen"/>
      <selection pane="bottomLeft" activeCell="J11" sqref="J11"/>
    </sheetView>
  </sheetViews>
  <sheetFormatPr defaultColWidth="11.109375" defaultRowHeight="12.75" zeroHeight="1"/>
  <cols>
    <col min="1" max="1" width="17.88671875" style="62" customWidth="1"/>
    <col min="2" max="2" width="35.21875" style="62" customWidth="1"/>
    <col min="3" max="6" width="8.6640625" style="62" customWidth="1"/>
    <col min="7" max="7" width="8.88671875" style="62" customWidth="1"/>
    <col min="8" max="8" width="12.44140625" style="62" customWidth="1"/>
    <col min="9" max="9" width="8.88671875" style="62" customWidth="1"/>
    <col min="10" max="10" width="52.44140625" style="62" customWidth="1"/>
    <col min="11" max="16384" width="11.109375" style="62"/>
  </cols>
  <sheetData>
    <row r="1" spans="1:10" ht="15" customHeight="1">
      <c r="A1" s="182" t="str">
        <f>'2-Cover Page'!$A$1</f>
        <v>Education for Homeless Children and Youth Grant</v>
      </c>
      <c r="B1" s="183"/>
      <c r="C1" s="183"/>
      <c r="D1" s="183"/>
      <c r="E1" s="183"/>
      <c r="F1" s="183"/>
      <c r="G1" s="183"/>
      <c r="H1" s="183"/>
      <c r="I1" s="183"/>
      <c r="J1" s="184"/>
    </row>
    <row r="2" spans="1:10" ht="15" customHeight="1">
      <c r="A2" s="185" t="s">
        <v>511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0" ht="15" customHeight="1">
      <c r="A3" s="185" t="str">
        <f>'2-Cover Page'!$A$2</f>
        <v>July 1, 2024 through June 30, 2025</v>
      </c>
      <c r="B3" s="186"/>
      <c r="C3" s="186"/>
      <c r="D3" s="186"/>
      <c r="E3" s="186"/>
      <c r="F3" s="186"/>
      <c r="G3" s="186"/>
      <c r="H3" s="186"/>
      <c r="I3" s="186"/>
      <c r="J3" s="187"/>
    </row>
    <row r="4" spans="1:10" ht="15" customHeight="1" thickBot="1">
      <c r="A4" s="155" t="s">
        <v>573</v>
      </c>
      <c r="B4" s="156" t="str">
        <f>'2-Cover Page'!C8</f>
        <v/>
      </c>
      <c r="C4" s="73"/>
      <c r="D4" s="73"/>
      <c r="E4" s="73"/>
      <c r="F4" s="73"/>
      <c r="G4" s="73"/>
      <c r="H4" s="73"/>
      <c r="I4" s="73"/>
      <c r="J4" s="74"/>
    </row>
    <row r="5" spans="1:10" ht="15" customHeight="1" thickBot="1">
      <c r="A5" s="155" t="s">
        <v>574</v>
      </c>
      <c r="B5" s="158">
        <v>5000</v>
      </c>
      <c r="C5" s="73"/>
      <c r="D5" s="73"/>
      <c r="E5" s="73"/>
      <c r="F5" s="73"/>
      <c r="G5" s="73"/>
      <c r="H5" s="73"/>
      <c r="I5" s="73"/>
      <c r="J5" s="74"/>
    </row>
    <row r="6" spans="1:10" ht="15" customHeight="1">
      <c r="A6" s="155" t="s">
        <v>575</v>
      </c>
      <c r="B6" s="156">
        <f>SUM(B4:B5)</f>
        <v>5000</v>
      </c>
      <c r="C6" s="73"/>
      <c r="D6" s="73"/>
      <c r="E6" s="73"/>
      <c r="F6" s="73"/>
      <c r="G6" s="73"/>
      <c r="H6" s="73"/>
      <c r="I6" s="73"/>
      <c r="J6" s="74"/>
    </row>
    <row r="7" spans="1:10" ht="59.25" customHeight="1">
      <c r="A7" s="75">
        <f>'2-Cover Page'!$C$6</f>
        <v>0</v>
      </c>
      <c r="B7" s="76"/>
      <c r="C7" s="77"/>
      <c r="D7" s="181" t="s">
        <v>571</v>
      </c>
      <c r="E7" s="181"/>
      <c r="F7" s="181"/>
      <c r="G7" s="64"/>
      <c r="H7" s="65"/>
      <c r="I7" s="65"/>
      <c r="J7" s="78">
        <f>'2-Cover Page'!A10</f>
        <v>0</v>
      </c>
    </row>
    <row r="8" spans="1:10">
      <c r="A8" s="79">
        <v>1</v>
      </c>
      <c r="B8" s="66">
        <v>2</v>
      </c>
      <c r="C8" s="66">
        <v>3</v>
      </c>
      <c r="D8" s="67" t="s">
        <v>566</v>
      </c>
      <c r="E8" s="67" t="s">
        <v>567</v>
      </c>
      <c r="F8" s="67" t="s">
        <v>568</v>
      </c>
      <c r="G8" s="68">
        <v>5</v>
      </c>
      <c r="H8" s="68">
        <v>6</v>
      </c>
      <c r="I8" s="68"/>
      <c r="J8" s="80">
        <v>6</v>
      </c>
    </row>
    <row r="9" spans="1:10" ht="51">
      <c r="A9" s="81" t="s">
        <v>304</v>
      </c>
      <c r="B9" s="69" t="s">
        <v>497</v>
      </c>
      <c r="C9" s="70" t="s">
        <v>535</v>
      </c>
      <c r="D9" s="71" t="s">
        <v>10</v>
      </c>
      <c r="E9" s="71" t="s">
        <v>10</v>
      </c>
      <c r="F9" s="71" t="s">
        <v>10</v>
      </c>
      <c r="G9" s="72" t="s">
        <v>536</v>
      </c>
      <c r="H9" s="72" t="s">
        <v>569</v>
      </c>
      <c r="I9" s="72" t="s">
        <v>570</v>
      </c>
      <c r="J9" s="82" t="s">
        <v>498</v>
      </c>
    </row>
    <row r="10" spans="1:10">
      <c r="A10" s="83"/>
      <c r="B10" s="84"/>
      <c r="C10" s="85"/>
      <c r="D10" s="85"/>
      <c r="E10" s="85"/>
      <c r="F10" s="85"/>
      <c r="G10" s="86">
        <f>SUM(C10:F10)</f>
        <v>0</v>
      </c>
      <c r="H10" s="97"/>
      <c r="I10" s="86">
        <f>G10-H10</f>
        <v>0</v>
      </c>
      <c r="J10" s="87"/>
    </row>
    <row r="11" spans="1:10">
      <c r="A11" s="83"/>
      <c r="B11" s="84"/>
      <c r="C11" s="85"/>
      <c r="D11" s="85"/>
      <c r="E11" s="85"/>
      <c r="F11" s="85"/>
      <c r="G11" s="86">
        <f t="shared" ref="G11:G74" si="0">SUM(C11:F11)</f>
        <v>0</v>
      </c>
      <c r="H11" s="97"/>
      <c r="I11" s="86">
        <f t="shared" ref="I11:I74" si="1">G11-H11</f>
        <v>0</v>
      </c>
      <c r="J11" s="87"/>
    </row>
    <row r="12" spans="1:10">
      <c r="A12" s="83"/>
      <c r="B12" s="84"/>
      <c r="C12" s="85"/>
      <c r="D12" s="85"/>
      <c r="E12" s="85"/>
      <c r="F12" s="85"/>
      <c r="G12" s="86">
        <f t="shared" si="0"/>
        <v>0</v>
      </c>
      <c r="H12" s="97"/>
      <c r="I12" s="86">
        <f t="shared" si="1"/>
        <v>0</v>
      </c>
      <c r="J12" s="88"/>
    </row>
    <row r="13" spans="1:10">
      <c r="A13" s="83"/>
      <c r="B13" s="84"/>
      <c r="C13" s="85"/>
      <c r="D13" s="85"/>
      <c r="E13" s="85"/>
      <c r="F13" s="85"/>
      <c r="G13" s="86">
        <f t="shared" si="0"/>
        <v>0</v>
      </c>
      <c r="H13" s="97"/>
      <c r="I13" s="86">
        <f t="shared" si="1"/>
        <v>0</v>
      </c>
      <c r="J13" s="89"/>
    </row>
    <row r="14" spans="1:10">
      <c r="A14" s="83"/>
      <c r="B14" s="84"/>
      <c r="C14" s="85"/>
      <c r="D14" s="85"/>
      <c r="E14" s="85"/>
      <c r="F14" s="85"/>
      <c r="G14" s="86">
        <f t="shared" si="0"/>
        <v>0</v>
      </c>
      <c r="H14" s="97"/>
      <c r="I14" s="86">
        <f t="shared" si="1"/>
        <v>0</v>
      </c>
      <c r="J14" s="89"/>
    </row>
    <row r="15" spans="1:10">
      <c r="A15" s="83"/>
      <c r="B15" s="84"/>
      <c r="C15" s="85"/>
      <c r="D15" s="85"/>
      <c r="E15" s="85"/>
      <c r="F15" s="85"/>
      <c r="G15" s="86">
        <f t="shared" si="0"/>
        <v>0</v>
      </c>
      <c r="H15" s="97"/>
      <c r="I15" s="86">
        <f t="shared" si="1"/>
        <v>0</v>
      </c>
      <c r="J15" s="89"/>
    </row>
    <row r="16" spans="1:10">
      <c r="A16" s="83"/>
      <c r="B16" s="84"/>
      <c r="C16" s="85"/>
      <c r="D16" s="85"/>
      <c r="E16" s="85"/>
      <c r="F16" s="85"/>
      <c r="G16" s="86">
        <f t="shared" si="0"/>
        <v>0</v>
      </c>
      <c r="H16" s="97"/>
      <c r="I16" s="86">
        <f t="shared" si="1"/>
        <v>0</v>
      </c>
      <c r="J16" s="89"/>
    </row>
    <row r="17" spans="1:10">
      <c r="A17" s="83"/>
      <c r="B17" s="84"/>
      <c r="C17" s="85"/>
      <c r="D17" s="85"/>
      <c r="E17" s="85"/>
      <c r="F17" s="85"/>
      <c r="G17" s="86">
        <f t="shared" si="0"/>
        <v>0</v>
      </c>
      <c r="H17" s="97"/>
      <c r="I17" s="86">
        <f t="shared" si="1"/>
        <v>0</v>
      </c>
      <c r="J17" s="90"/>
    </row>
    <row r="18" spans="1:10">
      <c r="A18" s="83"/>
      <c r="B18" s="84"/>
      <c r="C18" s="85"/>
      <c r="D18" s="85"/>
      <c r="E18" s="85"/>
      <c r="F18" s="85"/>
      <c r="G18" s="86">
        <f t="shared" si="0"/>
        <v>0</v>
      </c>
      <c r="H18" s="97"/>
      <c r="I18" s="86">
        <f t="shared" si="1"/>
        <v>0</v>
      </c>
      <c r="J18" s="91"/>
    </row>
    <row r="19" spans="1:10">
      <c r="A19" s="83"/>
      <c r="B19" s="84"/>
      <c r="C19" s="85"/>
      <c r="D19" s="85"/>
      <c r="E19" s="85"/>
      <c r="F19" s="85"/>
      <c r="G19" s="86">
        <f t="shared" si="0"/>
        <v>0</v>
      </c>
      <c r="H19" s="97"/>
      <c r="I19" s="86">
        <f t="shared" si="1"/>
        <v>0</v>
      </c>
      <c r="J19" s="91"/>
    </row>
    <row r="20" spans="1:10">
      <c r="A20" s="83"/>
      <c r="B20" s="84"/>
      <c r="C20" s="85"/>
      <c r="D20" s="85"/>
      <c r="E20" s="85"/>
      <c r="F20" s="85"/>
      <c r="G20" s="86">
        <f t="shared" si="0"/>
        <v>0</v>
      </c>
      <c r="H20" s="97"/>
      <c r="I20" s="86">
        <f t="shared" si="1"/>
        <v>0</v>
      </c>
      <c r="J20" s="91"/>
    </row>
    <row r="21" spans="1:10">
      <c r="A21" s="83"/>
      <c r="B21" s="84"/>
      <c r="C21" s="85"/>
      <c r="D21" s="85"/>
      <c r="E21" s="85"/>
      <c r="F21" s="85"/>
      <c r="G21" s="86">
        <f t="shared" si="0"/>
        <v>0</v>
      </c>
      <c r="H21" s="97"/>
      <c r="I21" s="86">
        <f t="shared" si="1"/>
        <v>0</v>
      </c>
      <c r="J21" s="91"/>
    </row>
    <row r="22" spans="1:10">
      <c r="A22" s="83"/>
      <c r="B22" s="84"/>
      <c r="C22" s="85"/>
      <c r="D22" s="85"/>
      <c r="E22" s="85"/>
      <c r="F22" s="85"/>
      <c r="G22" s="86">
        <f t="shared" si="0"/>
        <v>0</v>
      </c>
      <c r="H22" s="97"/>
      <c r="I22" s="86">
        <f t="shared" si="1"/>
        <v>0</v>
      </c>
      <c r="J22" s="91"/>
    </row>
    <row r="23" spans="1:10">
      <c r="A23" s="83"/>
      <c r="B23" s="84"/>
      <c r="C23" s="85"/>
      <c r="D23" s="85"/>
      <c r="E23" s="85"/>
      <c r="F23" s="85"/>
      <c r="G23" s="86">
        <f t="shared" si="0"/>
        <v>0</v>
      </c>
      <c r="H23" s="97"/>
      <c r="I23" s="86">
        <f t="shared" si="1"/>
        <v>0</v>
      </c>
      <c r="J23" s="91"/>
    </row>
    <row r="24" spans="1:10">
      <c r="A24" s="83"/>
      <c r="B24" s="84"/>
      <c r="C24" s="85"/>
      <c r="D24" s="85"/>
      <c r="E24" s="85"/>
      <c r="F24" s="85"/>
      <c r="G24" s="86">
        <f t="shared" si="0"/>
        <v>0</v>
      </c>
      <c r="H24" s="97"/>
      <c r="I24" s="86">
        <f t="shared" si="1"/>
        <v>0</v>
      </c>
      <c r="J24" s="91"/>
    </row>
    <row r="25" spans="1:10">
      <c r="A25" s="83"/>
      <c r="B25" s="84"/>
      <c r="C25" s="85"/>
      <c r="D25" s="85"/>
      <c r="E25" s="85"/>
      <c r="F25" s="85"/>
      <c r="G25" s="86">
        <f t="shared" si="0"/>
        <v>0</v>
      </c>
      <c r="H25" s="97"/>
      <c r="I25" s="86">
        <f t="shared" si="1"/>
        <v>0</v>
      </c>
      <c r="J25" s="91"/>
    </row>
    <row r="26" spans="1:10">
      <c r="A26" s="83"/>
      <c r="B26" s="84"/>
      <c r="C26" s="85"/>
      <c r="D26" s="85"/>
      <c r="E26" s="85"/>
      <c r="F26" s="85"/>
      <c r="G26" s="86">
        <f t="shared" si="0"/>
        <v>0</v>
      </c>
      <c r="H26" s="97"/>
      <c r="I26" s="86">
        <f t="shared" si="1"/>
        <v>0</v>
      </c>
      <c r="J26" s="91"/>
    </row>
    <row r="27" spans="1:10">
      <c r="A27" s="83"/>
      <c r="B27" s="84"/>
      <c r="C27" s="85"/>
      <c r="D27" s="85"/>
      <c r="E27" s="85"/>
      <c r="F27" s="85"/>
      <c r="G27" s="86">
        <f t="shared" si="0"/>
        <v>0</v>
      </c>
      <c r="H27" s="97"/>
      <c r="I27" s="86">
        <f t="shared" si="1"/>
        <v>0</v>
      </c>
      <c r="J27" s="91"/>
    </row>
    <row r="28" spans="1:10">
      <c r="A28" s="83"/>
      <c r="B28" s="84"/>
      <c r="C28" s="85"/>
      <c r="D28" s="85"/>
      <c r="E28" s="85"/>
      <c r="F28" s="85"/>
      <c r="G28" s="86">
        <f t="shared" si="0"/>
        <v>0</v>
      </c>
      <c r="H28" s="97"/>
      <c r="I28" s="86">
        <f t="shared" si="1"/>
        <v>0</v>
      </c>
      <c r="J28" s="91"/>
    </row>
    <row r="29" spans="1:10">
      <c r="A29" s="83"/>
      <c r="B29" s="84"/>
      <c r="C29" s="85"/>
      <c r="D29" s="85"/>
      <c r="E29" s="85"/>
      <c r="F29" s="85"/>
      <c r="G29" s="86">
        <f t="shared" si="0"/>
        <v>0</v>
      </c>
      <c r="H29" s="97"/>
      <c r="I29" s="86">
        <f t="shared" si="1"/>
        <v>0</v>
      </c>
      <c r="J29" s="91"/>
    </row>
    <row r="30" spans="1:10">
      <c r="A30" s="83"/>
      <c r="B30" s="84"/>
      <c r="C30" s="85"/>
      <c r="D30" s="85"/>
      <c r="E30" s="85"/>
      <c r="F30" s="85"/>
      <c r="G30" s="86">
        <f t="shared" si="0"/>
        <v>0</v>
      </c>
      <c r="H30" s="97"/>
      <c r="I30" s="86">
        <f t="shared" si="1"/>
        <v>0</v>
      </c>
      <c r="J30" s="91"/>
    </row>
    <row r="31" spans="1:10">
      <c r="A31" s="83"/>
      <c r="B31" s="84"/>
      <c r="C31" s="85"/>
      <c r="D31" s="85"/>
      <c r="E31" s="85"/>
      <c r="F31" s="85"/>
      <c r="G31" s="86">
        <f t="shared" si="0"/>
        <v>0</v>
      </c>
      <c r="H31" s="97"/>
      <c r="I31" s="86">
        <f t="shared" si="1"/>
        <v>0</v>
      </c>
      <c r="J31" s="91"/>
    </row>
    <row r="32" spans="1:10">
      <c r="A32" s="83"/>
      <c r="B32" s="84"/>
      <c r="C32" s="85"/>
      <c r="D32" s="85"/>
      <c r="E32" s="85"/>
      <c r="F32" s="85"/>
      <c r="G32" s="86">
        <f t="shared" si="0"/>
        <v>0</v>
      </c>
      <c r="H32" s="97"/>
      <c r="I32" s="86">
        <f t="shared" si="1"/>
        <v>0</v>
      </c>
      <c r="J32" s="91"/>
    </row>
    <row r="33" spans="1:10">
      <c r="A33" s="83"/>
      <c r="B33" s="84"/>
      <c r="C33" s="85"/>
      <c r="D33" s="85"/>
      <c r="E33" s="85"/>
      <c r="F33" s="85"/>
      <c r="G33" s="86">
        <f t="shared" si="0"/>
        <v>0</v>
      </c>
      <c r="H33" s="97"/>
      <c r="I33" s="86">
        <f t="shared" si="1"/>
        <v>0</v>
      </c>
      <c r="J33" s="92"/>
    </row>
    <row r="34" spans="1:10">
      <c r="A34" s="83"/>
      <c r="B34" s="84"/>
      <c r="C34" s="85"/>
      <c r="D34" s="85"/>
      <c r="E34" s="85"/>
      <c r="F34" s="85"/>
      <c r="G34" s="86">
        <f t="shared" si="0"/>
        <v>0</v>
      </c>
      <c r="H34" s="97"/>
      <c r="I34" s="86">
        <f t="shared" si="1"/>
        <v>0</v>
      </c>
      <c r="J34" s="92"/>
    </row>
    <row r="35" spans="1:10">
      <c r="A35" s="83"/>
      <c r="B35" s="84"/>
      <c r="C35" s="85"/>
      <c r="D35" s="85"/>
      <c r="E35" s="85"/>
      <c r="F35" s="85"/>
      <c r="G35" s="86">
        <f t="shared" si="0"/>
        <v>0</v>
      </c>
      <c r="H35" s="97"/>
      <c r="I35" s="86">
        <f t="shared" si="1"/>
        <v>0</v>
      </c>
      <c r="J35" s="92"/>
    </row>
    <row r="36" spans="1:10">
      <c r="A36" s="83"/>
      <c r="B36" s="84"/>
      <c r="C36" s="85"/>
      <c r="D36" s="85"/>
      <c r="E36" s="85"/>
      <c r="F36" s="85"/>
      <c r="G36" s="86">
        <f t="shared" si="0"/>
        <v>0</v>
      </c>
      <c r="H36" s="97"/>
      <c r="I36" s="86">
        <f t="shared" si="1"/>
        <v>0</v>
      </c>
      <c r="J36" s="92"/>
    </row>
    <row r="37" spans="1:10">
      <c r="A37" s="83"/>
      <c r="B37" s="84"/>
      <c r="C37" s="85"/>
      <c r="D37" s="85"/>
      <c r="E37" s="85"/>
      <c r="F37" s="85"/>
      <c r="G37" s="86">
        <f t="shared" si="0"/>
        <v>0</v>
      </c>
      <c r="H37" s="97"/>
      <c r="I37" s="86">
        <f t="shared" si="1"/>
        <v>0</v>
      </c>
      <c r="J37" s="91"/>
    </row>
    <row r="38" spans="1:10">
      <c r="A38" s="83"/>
      <c r="B38" s="84"/>
      <c r="C38" s="85"/>
      <c r="D38" s="85"/>
      <c r="E38" s="85"/>
      <c r="F38" s="85"/>
      <c r="G38" s="86">
        <f t="shared" si="0"/>
        <v>0</v>
      </c>
      <c r="H38" s="97"/>
      <c r="I38" s="86">
        <f t="shared" si="1"/>
        <v>0</v>
      </c>
      <c r="J38" s="91"/>
    </row>
    <row r="39" spans="1:10">
      <c r="A39" s="83"/>
      <c r="B39" s="84"/>
      <c r="C39" s="85"/>
      <c r="D39" s="85"/>
      <c r="E39" s="85"/>
      <c r="F39" s="85"/>
      <c r="G39" s="86">
        <f t="shared" si="0"/>
        <v>0</v>
      </c>
      <c r="H39" s="97"/>
      <c r="I39" s="86">
        <f t="shared" si="1"/>
        <v>0</v>
      </c>
      <c r="J39" s="91"/>
    </row>
    <row r="40" spans="1:10">
      <c r="A40" s="83"/>
      <c r="B40" s="84"/>
      <c r="C40" s="85"/>
      <c r="D40" s="85"/>
      <c r="E40" s="85"/>
      <c r="F40" s="85"/>
      <c r="G40" s="86">
        <f t="shared" si="0"/>
        <v>0</v>
      </c>
      <c r="H40" s="97"/>
      <c r="I40" s="86">
        <f t="shared" si="1"/>
        <v>0</v>
      </c>
      <c r="J40" s="91"/>
    </row>
    <row r="41" spans="1:10">
      <c r="A41" s="83"/>
      <c r="B41" s="84"/>
      <c r="C41" s="85"/>
      <c r="D41" s="85"/>
      <c r="E41" s="85"/>
      <c r="F41" s="85"/>
      <c r="G41" s="86">
        <f t="shared" si="0"/>
        <v>0</v>
      </c>
      <c r="H41" s="97"/>
      <c r="I41" s="86">
        <f t="shared" si="1"/>
        <v>0</v>
      </c>
      <c r="J41" s="91"/>
    </row>
    <row r="42" spans="1:10">
      <c r="A42" s="83"/>
      <c r="B42" s="84"/>
      <c r="C42" s="85"/>
      <c r="D42" s="85"/>
      <c r="E42" s="85"/>
      <c r="F42" s="85"/>
      <c r="G42" s="86">
        <f t="shared" si="0"/>
        <v>0</v>
      </c>
      <c r="H42" s="97"/>
      <c r="I42" s="86">
        <f t="shared" si="1"/>
        <v>0</v>
      </c>
      <c r="J42" s="91"/>
    </row>
    <row r="43" spans="1:10">
      <c r="A43" s="83"/>
      <c r="B43" s="84"/>
      <c r="C43" s="85"/>
      <c r="D43" s="85"/>
      <c r="E43" s="85"/>
      <c r="F43" s="85"/>
      <c r="G43" s="86">
        <f t="shared" si="0"/>
        <v>0</v>
      </c>
      <c r="H43" s="97"/>
      <c r="I43" s="86">
        <f t="shared" si="1"/>
        <v>0</v>
      </c>
      <c r="J43" s="92"/>
    </row>
    <row r="44" spans="1:10">
      <c r="A44" s="83"/>
      <c r="B44" s="84"/>
      <c r="C44" s="85"/>
      <c r="D44" s="85"/>
      <c r="E44" s="85"/>
      <c r="F44" s="85"/>
      <c r="G44" s="86">
        <f t="shared" si="0"/>
        <v>0</v>
      </c>
      <c r="H44" s="97"/>
      <c r="I44" s="86">
        <f t="shared" si="1"/>
        <v>0</v>
      </c>
      <c r="J44" s="91"/>
    </row>
    <row r="45" spans="1:10">
      <c r="A45" s="83"/>
      <c r="B45" s="84"/>
      <c r="C45" s="85"/>
      <c r="D45" s="85"/>
      <c r="E45" s="85"/>
      <c r="F45" s="85"/>
      <c r="G45" s="86">
        <f t="shared" si="0"/>
        <v>0</v>
      </c>
      <c r="H45" s="97"/>
      <c r="I45" s="86">
        <f t="shared" si="1"/>
        <v>0</v>
      </c>
      <c r="J45" s="91"/>
    </row>
    <row r="46" spans="1:10">
      <c r="A46" s="83"/>
      <c r="B46" s="84"/>
      <c r="C46" s="85"/>
      <c r="D46" s="85"/>
      <c r="E46" s="85"/>
      <c r="F46" s="85"/>
      <c r="G46" s="86">
        <f t="shared" si="0"/>
        <v>0</v>
      </c>
      <c r="H46" s="97"/>
      <c r="I46" s="86">
        <f t="shared" si="1"/>
        <v>0</v>
      </c>
      <c r="J46" s="91"/>
    </row>
    <row r="47" spans="1:10">
      <c r="A47" s="83"/>
      <c r="B47" s="84"/>
      <c r="C47" s="85"/>
      <c r="D47" s="85"/>
      <c r="E47" s="85"/>
      <c r="F47" s="85"/>
      <c r="G47" s="86">
        <f t="shared" si="0"/>
        <v>0</v>
      </c>
      <c r="H47" s="97"/>
      <c r="I47" s="86">
        <f t="shared" si="1"/>
        <v>0</v>
      </c>
      <c r="J47" s="91"/>
    </row>
    <row r="48" spans="1:10">
      <c r="A48" s="83"/>
      <c r="B48" s="84"/>
      <c r="C48" s="85"/>
      <c r="D48" s="85"/>
      <c r="E48" s="85"/>
      <c r="F48" s="85"/>
      <c r="G48" s="86">
        <f t="shared" si="0"/>
        <v>0</v>
      </c>
      <c r="H48" s="97"/>
      <c r="I48" s="86">
        <f t="shared" si="1"/>
        <v>0</v>
      </c>
      <c r="J48" s="91"/>
    </row>
    <row r="49" spans="1:10">
      <c r="A49" s="83"/>
      <c r="B49" s="84"/>
      <c r="C49" s="85"/>
      <c r="D49" s="85"/>
      <c r="E49" s="85"/>
      <c r="F49" s="85"/>
      <c r="G49" s="86">
        <f t="shared" si="0"/>
        <v>0</v>
      </c>
      <c r="H49" s="97"/>
      <c r="I49" s="86">
        <f t="shared" si="1"/>
        <v>0</v>
      </c>
      <c r="J49" s="91"/>
    </row>
    <row r="50" spans="1:10">
      <c r="A50" s="83"/>
      <c r="B50" s="84"/>
      <c r="C50" s="85"/>
      <c r="D50" s="85"/>
      <c r="E50" s="85"/>
      <c r="F50" s="85"/>
      <c r="G50" s="86">
        <f t="shared" si="0"/>
        <v>0</v>
      </c>
      <c r="H50" s="97"/>
      <c r="I50" s="86">
        <f t="shared" si="1"/>
        <v>0</v>
      </c>
      <c r="J50" s="91"/>
    </row>
    <row r="51" spans="1:10">
      <c r="A51" s="83"/>
      <c r="B51" s="84"/>
      <c r="C51" s="85"/>
      <c r="D51" s="85"/>
      <c r="E51" s="85"/>
      <c r="F51" s="85"/>
      <c r="G51" s="86">
        <f t="shared" si="0"/>
        <v>0</v>
      </c>
      <c r="H51" s="97"/>
      <c r="I51" s="86">
        <f t="shared" si="1"/>
        <v>0</v>
      </c>
      <c r="J51" s="91"/>
    </row>
    <row r="52" spans="1:10">
      <c r="A52" s="83"/>
      <c r="B52" s="84"/>
      <c r="C52" s="85"/>
      <c r="D52" s="85"/>
      <c r="E52" s="85"/>
      <c r="F52" s="85"/>
      <c r="G52" s="86">
        <f t="shared" si="0"/>
        <v>0</v>
      </c>
      <c r="H52" s="97"/>
      <c r="I52" s="86">
        <f t="shared" si="1"/>
        <v>0</v>
      </c>
      <c r="J52" s="91"/>
    </row>
    <row r="53" spans="1:10">
      <c r="A53" s="83"/>
      <c r="B53" s="84"/>
      <c r="C53" s="85"/>
      <c r="D53" s="85"/>
      <c r="E53" s="85"/>
      <c r="F53" s="85"/>
      <c r="G53" s="86">
        <f t="shared" si="0"/>
        <v>0</v>
      </c>
      <c r="H53" s="97"/>
      <c r="I53" s="86">
        <f t="shared" si="1"/>
        <v>0</v>
      </c>
      <c r="J53" s="91"/>
    </row>
    <row r="54" spans="1:10">
      <c r="A54" s="83"/>
      <c r="B54" s="84"/>
      <c r="C54" s="85"/>
      <c r="D54" s="85"/>
      <c r="E54" s="85"/>
      <c r="F54" s="85"/>
      <c r="G54" s="86">
        <f t="shared" si="0"/>
        <v>0</v>
      </c>
      <c r="H54" s="97"/>
      <c r="I54" s="86">
        <f t="shared" si="1"/>
        <v>0</v>
      </c>
      <c r="J54" s="91"/>
    </row>
    <row r="55" spans="1:10">
      <c r="A55" s="83"/>
      <c r="B55" s="84"/>
      <c r="C55" s="85"/>
      <c r="D55" s="85"/>
      <c r="E55" s="85"/>
      <c r="F55" s="85"/>
      <c r="G55" s="86">
        <f t="shared" si="0"/>
        <v>0</v>
      </c>
      <c r="H55" s="97"/>
      <c r="I55" s="86">
        <f t="shared" si="1"/>
        <v>0</v>
      </c>
      <c r="J55" s="91"/>
    </row>
    <row r="56" spans="1:10">
      <c r="A56" s="83"/>
      <c r="B56" s="84"/>
      <c r="C56" s="85"/>
      <c r="D56" s="85"/>
      <c r="E56" s="85"/>
      <c r="F56" s="85"/>
      <c r="G56" s="86">
        <f t="shared" si="0"/>
        <v>0</v>
      </c>
      <c r="H56" s="97"/>
      <c r="I56" s="86">
        <f t="shared" si="1"/>
        <v>0</v>
      </c>
      <c r="J56" s="91"/>
    </row>
    <row r="57" spans="1:10">
      <c r="A57" s="83"/>
      <c r="B57" s="84"/>
      <c r="C57" s="85"/>
      <c r="D57" s="85"/>
      <c r="E57" s="85"/>
      <c r="F57" s="85"/>
      <c r="G57" s="86">
        <f t="shared" si="0"/>
        <v>0</v>
      </c>
      <c r="H57" s="97"/>
      <c r="I57" s="86">
        <f t="shared" si="1"/>
        <v>0</v>
      </c>
      <c r="J57" s="91"/>
    </row>
    <row r="58" spans="1:10">
      <c r="A58" s="83"/>
      <c r="B58" s="84"/>
      <c r="C58" s="85"/>
      <c r="D58" s="85"/>
      <c r="E58" s="85"/>
      <c r="F58" s="85"/>
      <c r="G58" s="86">
        <f t="shared" si="0"/>
        <v>0</v>
      </c>
      <c r="H58" s="97"/>
      <c r="I58" s="86">
        <f t="shared" si="1"/>
        <v>0</v>
      </c>
      <c r="J58" s="91"/>
    </row>
    <row r="59" spans="1:10">
      <c r="A59" s="83"/>
      <c r="B59" s="84"/>
      <c r="C59" s="85"/>
      <c r="D59" s="85"/>
      <c r="E59" s="85"/>
      <c r="F59" s="85"/>
      <c r="G59" s="86">
        <f t="shared" si="0"/>
        <v>0</v>
      </c>
      <c r="H59" s="97"/>
      <c r="I59" s="86">
        <f t="shared" si="1"/>
        <v>0</v>
      </c>
      <c r="J59" s="91"/>
    </row>
    <row r="60" spans="1:10">
      <c r="A60" s="83"/>
      <c r="B60" s="84"/>
      <c r="C60" s="85"/>
      <c r="D60" s="85"/>
      <c r="E60" s="85"/>
      <c r="F60" s="85"/>
      <c r="G60" s="86">
        <f t="shared" si="0"/>
        <v>0</v>
      </c>
      <c r="H60" s="97"/>
      <c r="I60" s="86">
        <f t="shared" si="1"/>
        <v>0</v>
      </c>
      <c r="J60" s="91"/>
    </row>
    <row r="61" spans="1:10">
      <c r="A61" s="83"/>
      <c r="B61" s="84"/>
      <c r="C61" s="85"/>
      <c r="D61" s="85"/>
      <c r="E61" s="85"/>
      <c r="F61" s="85"/>
      <c r="G61" s="86">
        <f t="shared" si="0"/>
        <v>0</v>
      </c>
      <c r="H61" s="97"/>
      <c r="I61" s="86">
        <f t="shared" si="1"/>
        <v>0</v>
      </c>
      <c r="J61" s="91"/>
    </row>
    <row r="62" spans="1:10">
      <c r="A62" s="83"/>
      <c r="B62" s="84"/>
      <c r="C62" s="85"/>
      <c r="D62" s="85"/>
      <c r="E62" s="85"/>
      <c r="F62" s="85"/>
      <c r="G62" s="86">
        <f t="shared" si="0"/>
        <v>0</v>
      </c>
      <c r="H62" s="97"/>
      <c r="I62" s="86">
        <f t="shared" si="1"/>
        <v>0</v>
      </c>
      <c r="J62" s="91"/>
    </row>
    <row r="63" spans="1:10">
      <c r="A63" s="83"/>
      <c r="B63" s="84"/>
      <c r="C63" s="85"/>
      <c r="D63" s="85"/>
      <c r="E63" s="85"/>
      <c r="F63" s="85"/>
      <c r="G63" s="86">
        <f t="shared" si="0"/>
        <v>0</v>
      </c>
      <c r="H63" s="97"/>
      <c r="I63" s="86">
        <f t="shared" si="1"/>
        <v>0</v>
      </c>
      <c r="J63" s="91"/>
    </row>
    <row r="64" spans="1:10">
      <c r="A64" s="83"/>
      <c r="B64" s="84"/>
      <c r="C64" s="85"/>
      <c r="D64" s="85"/>
      <c r="E64" s="85"/>
      <c r="F64" s="85"/>
      <c r="G64" s="86">
        <f t="shared" si="0"/>
        <v>0</v>
      </c>
      <c r="H64" s="97"/>
      <c r="I64" s="86">
        <f t="shared" si="1"/>
        <v>0</v>
      </c>
      <c r="J64" s="91"/>
    </row>
    <row r="65" spans="1:10">
      <c r="A65" s="83"/>
      <c r="B65" s="84"/>
      <c r="C65" s="85"/>
      <c r="D65" s="85"/>
      <c r="E65" s="85"/>
      <c r="F65" s="85"/>
      <c r="G65" s="86">
        <f t="shared" si="0"/>
        <v>0</v>
      </c>
      <c r="H65" s="97"/>
      <c r="I65" s="86">
        <f t="shared" si="1"/>
        <v>0</v>
      </c>
      <c r="J65" s="91"/>
    </row>
    <row r="66" spans="1:10">
      <c r="A66" s="83"/>
      <c r="B66" s="84"/>
      <c r="C66" s="85"/>
      <c r="D66" s="85"/>
      <c r="E66" s="85"/>
      <c r="F66" s="85"/>
      <c r="G66" s="86">
        <f t="shared" si="0"/>
        <v>0</v>
      </c>
      <c r="H66" s="97"/>
      <c r="I66" s="86">
        <f t="shared" si="1"/>
        <v>0</v>
      </c>
      <c r="J66" s="91"/>
    </row>
    <row r="67" spans="1:10">
      <c r="A67" s="83"/>
      <c r="B67" s="84"/>
      <c r="C67" s="85"/>
      <c r="D67" s="85"/>
      <c r="E67" s="85"/>
      <c r="F67" s="85"/>
      <c r="G67" s="86">
        <f t="shared" si="0"/>
        <v>0</v>
      </c>
      <c r="H67" s="97"/>
      <c r="I67" s="86">
        <f t="shared" si="1"/>
        <v>0</v>
      </c>
      <c r="J67" s="91"/>
    </row>
    <row r="68" spans="1:10">
      <c r="A68" s="83"/>
      <c r="B68" s="84"/>
      <c r="C68" s="85"/>
      <c r="D68" s="85"/>
      <c r="E68" s="85"/>
      <c r="F68" s="85"/>
      <c r="G68" s="86">
        <f t="shared" si="0"/>
        <v>0</v>
      </c>
      <c r="H68" s="97"/>
      <c r="I68" s="86">
        <f t="shared" si="1"/>
        <v>0</v>
      </c>
      <c r="J68" s="91"/>
    </row>
    <row r="69" spans="1:10">
      <c r="A69" s="83"/>
      <c r="B69" s="84"/>
      <c r="C69" s="85"/>
      <c r="D69" s="85"/>
      <c r="E69" s="85"/>
      <c r="F69" s="85"/>
      <c r="G69" s="86">
        <f t="shared" si="0"/>
        <v>0</v>
      </c>
      <c r="H69" s="97"/>
      <c r="I69" s="86">
        <f t="shared" si="1"/>
        <v>0</v>
      </c>
      <c r="J69" s="91"/>
    </row>
    <row r="70" spans="1:10">
      <c r="A70" s="83"/>
      <c r="B70" s="84"/>
      <c r="C70" s="85"/>
      <c r="D70" s="85"/>
      <c r="E70" s="85"/>
      <c r="F70" s="85"/>
      <c r="G70" s="86">
        <f t="shared" si="0"/>
        <v>0</v>
      </c>
      <c r="H70" s="97"/>
      <c r="I70" s="86">
        <f t="shared" si="1"/>
        <v>0</v>
      </c>
      <c r="J70" s="91"/>
    </row>
    <row r="71" spans="1:10">
      <c r="A71" s="83"/>
      <c r="B71" s="84"/>
      <c r="C71" s="85"/>
      <c r="D71" s="85"/>
      <c r="E71" s="85"/>
      <c r="F71" s="85"/>
      <c r="G71" s="86">
        <f t="shared" si="0"/>
        <v>0</v>
      </c>
      <c r="H71" s="97"/>
      <c r="I71" s="86">
        <f t="shared" si="1"/>
        <v>0</v>
      </c>
      <c r="J71" s="91"/>
    </row>
    <row r="72" spans="1:10">
      <c r="A72" s="83"/>
      <c r="B72" s="84"/>
      <c r="C72" s="85"/>
      <c r="D72" s="85"/>
      <c r="E72" s="85"/>
      <c r="F72" s="85"/>
      <c r="G72" s="86">
        <f t="shared" si="0"/>
        <v>0</v>
      </c>
      <c r="H72" s="97"/>
      <c r="I72" s="86">
        <f t="shared" si="1"/>
        <v>0</v>
      </c>
      <c r="J72" s="91"/>
    </row>
    <row r="73" spans="1:10">
      <c r="A73" s="83"/>
      <c r="B73" s="84"/>
      <c r="C73" s="85"/>
      <c r="D73" s="85"/>
      <c r="E73" s="85"/>
      <c r="F73" s="85"/>
      <c r="G73" s="86">
        <f t="shared" si="0"/>
        <v>0</v>
      </c>
      <c r="H73" s="97"/>
      <c r="I73" s="86">
        <f t="shared" si="1"/>
        <v>0</v>
      </c>
      <c r="J73" s="91"/>
    </row>
    <row r="74" spans="1:10">
      <c r="A74" s="83"/>
      <c r="B74" s="84"/>
      <c r="C74" s="85"/>
      <c r="D74" s="85"/>
      <c r="E74" s="85"/>
      <c r="F74" s="85"/>
      <c r="G74" s="86">
        <f t="shared" si="0"/>
        <v>0</v>
      </c>
      <c r="H74" s="97"/>
      <c r="I74" s="86">
        <f t="shared" si="1"/>
        <v>0</v>
      </c>
      <c r="J74" s="91"/>
    </row>
    <row r="75" spans="1:10">
      <c r="A75" s="83"/>
      <c r="B75" s="84"/>
      <c r="C75" s="85"/>
      <c r="D75" s="85"/>
      <c r="E75" s="85"/>
      <c r="F75" s="85"/>
      <c r="G75" s="86">
        <f t="shared" ref="G75:G138" si="2">SUM(C75:F75)</f>
        <v>0</v>
      </c>
      <c r="H75" s="97"/>
      <c r="I75" s="86">
        <f t="shared" ref="I75:I138" si="3">G75-H75</f>
        <v>0</v>
      </c>
      <c r="J75" s="91"/>
    </row>
    <row r="76" spans="1:10">
      <c r="A76" s="83"/>
      <c r="B76" s="84"/>
      <c r="C76" s="85"/>
      <c r="D76" s="85"/>
      <c r="E76" s="85"/>
      <c r="F76" s="85"/>
      <c r="G76" s="86">
        <f t="shared" si="2"/>
        <v>0</v>
      </c>
      <c r="H76" s="97"/>
      <c r="I76" s="86">
        <f t="shared" si="3"/>
        <v>0</v>
      </c>
      <c r="J76" s="91"/>
    </row>
    <row r="77" spans="1:10">
      <c r="A77" s="83"/>
      <c r="B77" s="84"/>
      <c r="C77" s="85"/>
      <c r="D77" s="85"/>
      <c r="E77" s="85"/>
      <c r="F77" s="85"/>
      <c r="G77" s="86">
        <f t="shared" si="2"/>
        <v>0</v>
      </c>
      <c r="H77" s="97"/>
      <c r="I77" s="86">
        <f t="shared" si="3"/>
        <v>0</v>
      </c>
      <c r="J77" s="91"/>
    </row>
    <row r="78" spans="1:10">
      <c r="A78" s="83"/>
      <c r="B78" s="84"/>
      <c r="C78" s="85"/>
      <c r="D78" s="85"/>
      <c r="E78" s="85"/>
      <c r="F78" s="85"/>
      <c r="G78" s="86">
        <f t="shared" si="2"/>
        <v>0</v>
      </c>
      <c r="H78" s="97"/>
      <c r="I78" s="86">
        <f t="shared" si="3"/>
        <v>0</v>
      </c>
      <c r="J78" s="91"/>
    </row>
    <row r="79" spans="1:10">
      <c r="A79" s="83"/>
      <c r="B79" s="84"/>
      <c r="C79" s="85"/>
      <c r="D79" s="85"/>
      <c r="E79" s="85"/>
      <c r="F79" s="85"/>
      <c r="G79" s="86">
        <f t="shared" si="2"/>
        <v>0</v>
      </c>
      <c r="H79" s="97"/>
      <c r="I79" s="86">
        <f t="shared" si="3"/>
        <v>0</v>
      </c>
      <c r="J79" s="91"/>
    </row>
    <row r="80" spans="1:10">
      <c r="A80" s="83"/>
      <c r="B80" s="84"/>
      <c r="C80" s="85"/>
      <c r="D80" s="85"/>
      <c r="E80" s="85"/>
      <c r="F80" s="85"/>
      <c r="G80" s="86">
        <f t="shared" si="2"/>
        <v>0</v>
      </c>
      <c r="H80" s="97"/>
      <c r="I80" s="86">
        <f t="shared" si="3"/>
        <v>0</v>
      </c>
      <c r="J80" s="91"/>
    </row>
    <row r="81" spans="1:10">
      <c r="A81" s="83"/>
      <c r="B81" s="84"/>
      <c r="C81" s="85"/>
      <c r="D81" s="85"/>
      <c r="E81" s="85"/>
      <c r="F81" s="85"/>
      <c r="G81" s="86">
        <f t="shared" si="2"/>
        <v>0</v>
      </c>
      <c r="H81" s="97"/>
      <c r="I81" s="86">
        <f t="shared" si="3"/>
        <v>0</v>
      </c>
      <c r="J81" s="91"/>
    </row>
    <row r="82" spans="1:10">
      <c r="A82" s="83"/>
      <c r="B82" s="84"/>
      <c r="C82" s="85"/>
      <c r="D82" s="85"/>
      <c r="E82" s="85"/>
      <c r="F82" s="85"/>
      <c r="G82" s="86">
        <f t="shared" si="2"/>
        <v>0</v>
      </c>
      <c r="H82" s="97"/>
      <c r="I82" s="86">
        <f t="shared" si="3"/>
        <v>0</v>
      </c>
      <c r="J82" s="91"/>
    </row>
    <row r="83" spans="1:10">
      <c r="A83" s="83"/>
      <c r="B83" s="84"/>
      <c r="C83" s="85"/>
      <c r="D83" s="85"/>
      <c r="E83" s="85"/>
      <c r="F83" s="85"/>
      <c r="G83" s="86">
        <f t="shared" si="2"/>
        <v>0</v>
      </c>
      <c r="H83" s="97"/>
      <c r="I83" s="86">
        <f t="shared" si="3"/>
        <v>0</v>
      </c>
      <c r="J83" s="91"/>
    </row>
    <row r="84" spans="1:10">
      <c r="A84" s="83"/>
      <c r="B84" s="84"/>
      <c r="C84" s="85"/>
      <c r="D84" s="85"/>
      <c r="E84" s="85"/>
      <c r="F84" s="85"/>
      <c r="G84" s="86">
        <f t="shared" si="2"/>
        <v>0</v>
      </c>
      <c r="H84" s="97"/>
      <c r="I84" s="86">
        <f t="shared" si="3"/>
        <v>0</v>
      </c>
      <c r="J84" s="91"/>
    </row>
    <row r="85" spans="1:10">
      <c r="A85" s="83"/>
      <c r="B85" s="84"/>
      <c r="C85" s="85"/>
      <c r="D85" s="85"/>
      <c r="E85" s="85"/>
      <c r="F85" s="85"/>
      <c r="G85" s="86">
        <f t="shared" si="2"/>
        <v>0</v>
      </c>
      <c r="H85" s="97"/>
      <c r="I85" s="86">
        <f t="shared" si="3"/>
        <v>0</v>
      </c>
      <c r="J85" s="91"/>
    </row>
    <row r="86" spans="1:10">
      <c r="A86" s="83"/>
      <c r="B86" s="84"/>
      <c r="C86" s="85"/>
      <c r="D86" s="85"/>
      <c r="E86" s="85"/>
      <c r="F86" s="85"/>
      <c r="G86" s="86">
        <f t="shared" si="2"/>
        <v>0</v>
      </c>
      <c r="H86" s="97"/>
      <c r="I86" s="86">
        <f t="shared" si="3"/>
        <v>0</v>
      </c>
      <c r="J86" s="91"/>
    </row>
    <row r="87" spans="1:10">
      <c r="A87" s="83"/>
      <c r="B87" s="84"/>
      <c r="C87" s="85"/>
      <c r="D87" s="85"/>
      <c r="E87" s="85"/>
      <c r="F87" s="85"/>
      <c r="G87" s="86">
        <f t="shared" si="2"/>
        <v>0</v>
      </c>
      <c r="H87" s="97"/>
      <c r="I87" s="86">
        <f t="shared" si="3"/>
        <v>0</v>
      </c>
      <c r="J87" s="91"/>
    </row>
    <row r="88" spans="1:10">
      <c r="A88" s="83"/>
      <c r="B88" s="84"/>
      <c r="C88" s="85"/>
      <c r="D88" s="85"/>
      <c r="E88" s="85"/>
      <c r="F88" s="85"/>
      <c r="G88" s="86">
        <f t="shared" si="2"/>
        <v>0</v>
      </c>
      <c r="H88" s="97"/>
      <c r="I88" s="86">
        <f t="shared" si="3"/>
        <v>0</v>
      </c>
      <c r="J88" s="91"/>
    </row>
    <row r="89" spans="1:10">
      <c r="A89" s="83"/>
      <c r="B89" s="84"/>
      <c r="C89" s="85"/>
      <c r="D89" s="85"/>
      <c r="E89" s="85"/>
      <c r="F89" s="85"/>
      <c r="G89" s="86">
        <f t="shared" si="2"/>
        <v>0</v>
      </c>
      <c r="H89" s="97"/>
      <c r="I89" s="86">
        <f t="shared" si="3"/>
        <v>0</v>
      </c>
      <c r="J89" s="91"/>
    </row>
    <row r="90" spans="1:10">
      <c r="A90" s="83"/>
      <c r="B90" s="84"/>
      <c r="C90" s="85"/>
      <c r="D90" s="85"/>
      <c r="E90" s="85"/>
      <c r="F90" s="85"/>
      <c r="G90" s="86">
        <f t="shared" si="2"/>
        <v>0</v>
      </c>
      <c r="H90" s="97"/>
      <c r="I90" s="86">
        <f t="shared" si="3"/>
        <v>0</v>
      </c>
      <c r="J90" s="91"/>
    </row>
    <row r="91" spans="1:10">
      <c r="A91" s="83"/>
      <c r="B91" s="84"/>
      <c r="C91" s="85"/>
      <c r="D91" s="85"/>
      <c r="E91" s="85"/>
      <c r="F91" s="85"/>
      <c r="G91" s="86">
        <f t="shared" si="2"/>
        <v>0</v>
      </c>
      <c r="H91" s="97"/>
      <c r="I91" s="86">
        <f t="shared" si="3"/>
        <v>0</v>
      </c>
      <c r="J91" s="91"/>
    </row>
    <row r="92" spans="1:10">
      <c r="A92" s="83"/>
      <c r="B92" s="84"/>
      <c r="C92" s="85"/>
      <c r="D92" s="85"/>
      <c r="E92" s="85"/>
      <c r="F92" s="85"/>
      <c r="G92" s="86">
        <f t="shared" si="2"/>
        <v>0</v>
      </c>
      <c r="H92" s="97"/>
      <c r="I92" s="86">
        <f t="shared" si="3"/>
        <v>0</v>
      </c>
      <c r="J92" s="91"/>
    </row>
    <row r="93" spans="1:10">
      <c r="A93" s="83"/>
      <c r="B93" s="84"/>
      <c r="C93" s="85"/>
      <c r="D93" s="85"/>
      <c r="E93" s="85"/>
      <c r="F93" s="85"/>
      <c r="G93" s="86">
        <f t="shared" si="2"/>
        <v>0</v>
      </c>
      <c r="H93" s="97"/>
      <c r="I93" s="86">
        <f t="shared" si="3"/>
        <v>0</v>
      </c>
      <c r="J93" s="91"/>
    </row>
    <row r="94" spans="1:10">
      <c r="A94" s="83"/>
      <c r="B94" s="84"/>
      <c r="C94" s="85"/>
      <c r="D94" s="85"/>
      <c r="E94" s="85"/>
      <c r="F94" s="85"/>
      <c r="G94" s="86">
        <f t="shared" si="2"/>
        <v>0</v>
      </c>
      <c r="H94" s="97"/>
      <c r="I94" s="86">
        <f t="shared" si="3"/>
        <v>0</v>
      </c>
      <c r="J94" s="91"/>
    </row>
    <row r="95" spans="1:10">
      <c r="A95" s="83"/>
      <c r="B95" s="84"/>
      <c r="C95" s="85"/>
      <c r="D95" s="85"/>
      <c r="E95" s="85"/>
      <c r="F95" s="85"/>
      <c r="G95" s="86">
        <f t="shared" si="2"/>
        <v>0</v>
      </c>
      <c r="H95" s="97"/>
      <c r="I95" s="86">
        <f t="shared" si="3"/>
        <v>0</v>
      </c>
      <c r="J95" s="91"/>
    </row>
    <row r="96" spans="1:10">
      <c r="A96" s="83"/>
      <c r="B96" s="84"/>
      <c r="C96" s="85"/>
      <c r="D96" s="85"/>
      <c r="E96" s="85"/>
      <c r="F96" s="85"/>
      <c r="G96" s="86">
        <f t="shared" si="2"/>
        <v>0</v>
      </c>
      <c r="H96" s="97"/>
      <c r="I96" s="86">
        <f t="shared" si="3"/>
        <v>0</v>
      </c>
      <c r="J96" s="91"/>
    </row>
    <row r="97" spans="1:10">
      <c r="A97" s="83"/>
      <c r="B97" s="84"/>
      <c r="C97" s="85"/>
      <c r="D97" s="85"/>
      <c r="E97" s="85"/>
      <c r="F97" s="85"/>
      <c r="G97" s="86">
        <f t="shared" si="2"/>
        <v>0</v>
      </c>
      <c r="H97" s="97"/>
      <c r="I97" s="86">
        <f t="shared" si="3"/>
        <v>0</v>
      </c>
      <c r="J97" s="91"/>
    </row>
    <row r="98" spans="1:10">
      <c r="A98" s="83"/>
      <c r="B98" s="84"/>
      <c r="C98" s="85"/>
      <c r="D98" s="85"/>
      <c r="E98" s="85"/>
      <c r="F98" s="85"/>
      <c r="G98" s="86">
        <f t="shared" si="2"/>
        <v>0</v>
      </c>
      <c r="H98" s="97"/>
      <c r="I98" s="86">
        <f t="shared" si="3"/>
        <v>0</v>
      </c>
      <c r="J98" s="91"/>
    </row>
    <row r="99" spans="1:10">
      <c r="A99" s="83"/>
      <c r="B99" s="84"/>
      <c r="C99" s="85"/>
      <c r="D99" s="85"/>
      <c r="E99" s="85"/>
      <c r="F99" s="85"/>
      <c r="G99" s="86">
        <f t="shared" si="2"/>
        <v>0</v>
      </c>
      <c r="H99" s="97"/>
      <c r="I99" s="86">
        <f t="shared" si="3"/>
        <v>0</v>
      </c>
      <c r="J99" s="91"/>
    </row>
    <row r="100" spans="1:10">
      <c r="A100" s="83"/>
      <c r="B100" s="84"/>
      <c r="C100" s="85"/>
      <c r="D100" s="85"/>
      <c r="E100" s="85"/>
      <c r="F100" s="85"/>
      <c r="G100" s="86">
        <f t="shared" si="2"/>
        <v>0</v>
      </c>
      <c r="H100" s="97"/>
      <c r="I100" s="86">
        <f t="shared" si="3"/>
        <v>0</v>
      </c>
      <c r="J100" s="91"/>
    </row>
    <row r="101" spans="1:10">
      <c r="A101" s="83"/>
      <c r="B101" s="84"/>
      <c r="C101" s="85"/>
      <c r="D101" s="85"/>
      <c r="E101" s="85"/>
      <c r="F101" s="85"/>
      <c r="G101" s="86">
        <f t="shared" si="2"/>
        <v>0</v>
      </c>
      <c r="H101" s="97"/>
      <c r="I101" s="86">
        <f t="shared" si="3"/>
        <v>0</v>
      </c>
      <c r="J101" s="91"/>
    </row>
    <row r="102" spans="1:10">
      <c r="A102" s="83"/>
      <c r="B102" s="84"/>
      <c r="C102" s="85"/>
      <c r="D102" s="85"/>
      <c r="E102" s="85"/>
      <c r="F102" s="85"/>
      <c r="G102" s="86">
        <f t="shared" si="2"/>
        <v>0</v>
      </c>
      <c r="H102" s="97"/>
      <c r="I102" s="86">
        <f t="shared" si="3"/>
        <v>0</v>
      </c>
      <c r="J102" s="91"/>
    </row>
    <row r="103" spans="1:10">
      <c r="A103" s="83"/>
      <c r="B103" s="84"/>
      <c r="C103" s="85"/>
      <c r="D103" s="85"/>
      <c r="E103" s="85"/>
      <c r="F103" s="85"/>
      <c r="G103" s="86">
        <f t="shared" si="2"/>
        <v>0</v>
      </c>
      <c r="H103" s="97"/>
      <c r="I103" s="86">
        <f t="shared" si="3"/>
        <v>0</v>
      </c>
      <c r="J103" s="91"/>
    </row>
    <row r="104" spans="1:10">
      <c r="A104" s="83"/>
      <c r="B104" s="84"/>
      <c r="C104" s="85"/>
      <c r="D104" s="85"/>
      <c r="E104" s="85"/>
      <c r="F104" s="85"/>
      <c r="G104" s="86">
        <f t="shared" si="2"/>
        <v>0</v>
      </c>
      <c r="H104" s="97"/>
      <c r="I104" s="86">
        <f t="shared" si="3"/>
        <v>0</v>
      </c>
      <c r="J104" s="91"/>
    </row>
    <row r="105" spans="1:10">
      <c r="A105" s="83"/>
      <c r="B105" s="84"/>
      <c r="C105" s="85"/>
      <c r="D105" s="85"/>
      <c r="E105" s="85"/>
      <c r="F105" s="85"/>
      <c r="G105" s="86">
        <f t="shared" si="2"/>
        <v>0</v>
      </c>
      <c r="H105" s="97"/>
      <c r="I105" s="86">
        <f t="shared" si="3"/>
        <v>0</v>
      </c>
      <c r="J105" s="91"/>
    </row>
    <row r="106" spans="1:10">
      <c r="A106" s="83"/>
      <c r="B106" s="84"/>
      <c r="C106" s="85"/>
      <c r="D106" s="85"/>
      <c r="E106" s="85"/>
      <c r="F106" s="85"/>
      <c r="G106" s="86">
        <f t="shared" si="2"/>
        <v>0</v>
      </c>
      <c r="H106" s="97"/>
      <c r="I106" s="86">
        <f t="shared" si="3"/>
        <v>0</v>
      </c>
      <c r="J106" s="91"/>
    </row>
    <row r="107" spans="1:10">
      <c r="A107" s="83"/>
      <c r="B107" s="84"/>
      <c r="C107" s="85"/>
      <c r="D107" s="85"/>
      <c r="E107" s="85"/>
      <c r="F107" s="85"/>
      <c r="G107" s="86">
        <f t="shared" si="2"/>
        <v>0</v>
      </c>
      <c r="H107" s="97"/>
      <c r="I107" s="86">
        <f t="shared" si="3"/>
        <v>0</v>
      </c>
      <c r="J107" s="91"/>
    </row>
    <row r="108" spans="1:10">
      <c r="A108" s="83"/>
      <c r="B108" s="84"/>
      <c r="C108" s="85"/>
      <c r="D108" s="85"/>
      <c r="E108" s="85"/>
      <c r="F108" s="85"/>
      <c r="G108" s="86">
        <f t="shared" si="2"/>
        <v>0</v>
      </c>
      <c r="H108" s="97"/>
      <c r="I108" s="86">
        <f t="shared" si="3"/>
        <v>0</v>
      </c>
      <c r="J108" s="91"/>
    </row>
    <row r="109" spans="1:10">
      <c r="A109" s="83"/>
      <c r="B109" s="84"/>
      <c r="C109" s="85"/>
      <c r="D109" s="85"/>
      <c r="E109" s="85"/>
      <c r="F109" s="85"/>
      <c r="G109" s="86">
        <f t="shared" si="2"/>
        <v>0</v>
      </c>
      <c r="H109" s="97"/>
      <c r="I109" s="86">
        <f t="shared" si="3"/>
        <v>0</v>
      </c>
      <c r="J109" s="91"/>
    </row>
    <row r="110" spans="1:10">
      <c r="A110" s="83"/>
      <c r="B110" s="84"/>
      <c r="C110" s="85"/>
      <c r="D110" s="85"/>
      <c r="E110" s="85"/>
      <c r="F110" s="85"/>
      <c r="G110" s="86">
        <f t="shared" si="2"/>
        <v>0</v>
      </c>
      <c r="H110" s="97"/>
      <c r="I110" s="86">
        <f t="shared" si="3"/>
        <v>0</v>
      </c>
      <c r="J110" s="91"/>
    </row>
    <row r="111" spans="1:10">
      <c r="A111" s="83"/>
      <c r="B111" s="84"/>
      <c r="C111" s="85"/>
      <c r="D111" s="85"/>
      <c r="E111" s="85"/>
      <c r="F111" s="85"/>
      <c r="G111" s="86">
        <f t="shared" si="2"/>
        <v>0</v>
      </c>
      <c r="H111" s="97"/>
      <c r="I111" s="86">
        <f t="shared" si="3"/>
        <v>0</v>
      </c>
      <c r="J111" s="91"/>
    </row>
    <row r="112" spans="1:10">
      <c r="A112" s="83"/>
      <c r="B112" s="84"/>
      <c r="C112" s="85"/>
      <c r="D112" s="85"/>
      <c r="E112" s="85"/>
      <c r="F112" s="85"/>
      <c r="G112" s="86">
        <f t="shared" si="2"/>
        <v>0</v>
      </c>
      <c r="H112" s="97"/>
      <c r="I112" s="86">
        <f t="shared" si="3"/>
        <v>0</v>
      </c>
      <c r="J112" s="93"/>
    </row>
    <row r="113" spans="1:10">
      <c r="A113" s="83"/>
      <c r="B113" s="84"/>
      <c r="C113" s="85"/>
      <c r="D113" s="85"/>
      <c r="E113" s="85"/>
      <c r="F113" s="85"/>
      <c r="G113" s="86">
        <f t="shared" si="2"/>
        <v>0</v>
      </c>
      <c r="H113" s="97"/>
      <c r="I113" s="86">
        <f t="shared" si="3"/>
        <v>0</v>
      </c>
      <c r="J113" s="94"/>
    </row>
    <row r="114" spans="1:10">
      <c r="A114" s="83"/>
      <c r="B114" s="84"/>
      <c r="C114" s="85"/>
      <c r="D114" s="85"/>
      <c r="E114" s="85"/>
      <c r="F114" s="85"/>
      <c r="G114" s="86">
        <f t="shared" si="2"/>
        <v>0</v>
      </c>
      <c r="H114" s="97"/>
      <c r="I114" s="86">
        <f t="shared" si="3"/>
        <v>0</v>
      </c>
      <c r="J114" s="94"/>
    </row>
    <row r="115" spans="1:10">
      <c r="A115" s="83"/>
      <c r="B115" s="84"/>
      <c r="C115" s="85"/>
      <c r="D115" s="85"/>
      <c r="E115" s="85"/>
      <c r="F115" s="85"/>
      <c r="G115" s="86">
        <f t="shared" si="2"/>
        <v>0</v>
      </c>
      <c r="H115" s="97"/>
      <c r="I115" s="86">
        <f t="shared" si="3"/>
        <v>0</v>
      </c>
      <c r="J115" s="94"/>
    </row>
    <row r="116" spans="1:10">
      <c r="A116" s="83"/>
      <c r="B116" s="84"/>
      <c r="C116" s="85"/>
      <c r="D116" s="85"/>
      <c r="E116" s="85"/>
      <c r="F116" s="85"/>
      <c r="G116" s="86">
        <f t="shared" si="2"/>
        <v>0</v>
      </c>
      <c r="H116" s="97"/>
      <c r="I116" s="86">
        <f t="shared" si="3"/>
        <v>0</v>
      </c>
      <c r="J116" s="94"/>
    </row>
    <row r="117" spans="1:10">
      <c r="A117" s="83"/>
      <c r="B117" s="84"/>
      <c r="C117" s="85"/>
      <c r="D117" s="85"/>
      <c r="E117" s="85"/>
      <c r="F117" s="85"/>
      <c r="G117" s="86">
        <f t="shared" si="2"/>
        <v>0</v>
      </c>
      <c r="H117" s="97"/>
      <c r="I117" s="86">
        <f t="shared" si="3"/>
        <v>0</v>
      </c>
      <c r="J117" s="94"/>
    </row>
    <row r="118" spans="1:10">
      <c r="A118" s="83"/>
      <c r="B118" s="84"/>
      <c r="C118" s="85"/>
      <c r="D118" s="85"/>
      <c r="E118" s="85"/>
      <c r="F118" s="85"/>
      <c r="G118" s="86">
        <f t="shared" si="2"/>
        <v>0</v>
      </c>
      <c r="H118" s="97"/>
      <c r="I118" s="86">
        <f t="shared" si="3"/>
        <v>0</v>
      </c>
      <c r="J118" s="94"/>
    </row>
    <row r="119" spans="1:10">
      <c r="A119" s="83"/>
      <c r="B119" s="84"/>
      <c r="C119" s="85"/>
      <c r="D119" s="85"/>
      <c r="E119" s="85"/>
      <c r="F119" s="85"/>
      <c r="G119" s="86">
        <f t="shared" si="2"/>
        <v>0</v>
      </c>
      <c r="H119" s="97"/>
      <c r="I119" s="86">
        <f t="shared" si="3"/>
        <v>0</v>
      </c>
      <c r="J119" s="94"/>
    </row>
    <row r="120" spans="1:10">
      <c r="A120" s="83"/>
      <c r="B120" s="84"/>
      <c r="C120" s="85"/>
      <c r="D120" s="85"/>
      <c r="E120" s="85"/>
      <c r="F120" s="85"/>
      <c r="G120" s="86">
        <f t="shared" si="2"/>
        <v>0</v>
      </c>
      <c r="H120" s="97"/>
      <c r="I120" s="86">
        <f t="shared" si="3"/>
        <v>0</v>
      </c>
      <c r="J120" s="94"/>
    </row>
    <row r="121" spans="1:10">
      <c r="A121" s="83"/>
      <c r="B121" s="84"/>
      <c r="C121" s="85"/>
      <c r="D121" s="85"/>
      <c r="E121" s="85"/>
      <c r="F121" s="85"/>
      <c r="G121" s="86">
        <f t="shared" si="2"/>
        <v>0</v>
      </c>
      <c r="H121" s="97"/>
      <c r="I121" s="86">
        <f t="shared" si="3"/>
        <v>0</v>
      </c>
      <c r="J121" s="94"/>
    </row>
    <row r="122" spans="1:10">
      <c r="A122" s="83"/>
      <c r="B122" s="84"/>
      <c r="C122" s="85"/>
      <c r="D122" s="85"/>
      <c r="E122" s="85"/>
      <c r="F122" s="85"/>
      <c r="G122" s="86">
        <f t="shared" si="2"/>
        <v>0</v>
      </c>
      <c r="H122" s="97"/>
      <c r="I122" s="86">
        <f t="shared" si="3"/>
        <v>0</v>
      </c>
      <c r="J122" s="94"/>
    </row>
    <row r="123" spans="1:10">
      <c r="A123" s="83"/>
      <c r="B123" s="84"/>
      <c r="C123" s="85"/>
      <c r="D123" s="85"/>
      <c r="E123" s="85"/>
      <c r="F123" s="85"/>
      <c r="G123" s="86">
        <f t="shared" si="2"/>
        <v>0</v>
      </c>
      <c r="H123" s="97"/>
      <c r="I123" s="86">
        <f t="shared" si="3"/>
        <v>0</v>
      </c>
      <c r="J123" s="94"/>
    </row>
    <row r="124" spans="1:10">
      <c r="A124" s="83"/>
      <c r="B124" s="84"/>
      <c r="C124" s="85"/>
      <c r="D124" s="85"/>
      <c r="E124" s="85"/>
      <c r="F124" s="85"/>
      <c r="G124" s="86">
        <f t="shared" si="2"/>
        <v>0</v>
      </c>
      <c r="H124" s="97"/>
      <c r="I124" s="86">
        <f t="shared" si="3"/>
        <v>0</v>
      </c>
      <c r="J124" s="94"/>
    </row>
    <row r="125" spans="1:10">
      <c r="A125" s="83"/>
      <c r="B125" s="84"/>
      <c r="C125" s="85"/>
      <c r="D125" s="85"/>
      <c r="E125" s="85"/>
      <c r="F125" s="85"/>
      <c r="G125" s="86">
        <f t="shared" si="2"/>
        <v>0</v>
      </c>
      <c r="H125" s="97"/>
      <c r="I125" s="86">
        <f t="shared" si="3"/>
        <v>0</v>
      </c>
      <c r="J125" s="94"/>
    </row>
    <row r="126" spans="1:10">
      <c r="A126" s="83"/>
      <c r="B126" s="84"/>
      <c r="C126" s="85"/>
      <c r="D126" s="85"/>
      <c r="E126" s="85"/>
      <c r="F126" s="85"/>
      <c r="G126" s="86">
        <f t="shared" si="2"/>
        <v>0</v>
      </c>
      <c r="H126" s="97"/>
      <c r="I126" s="86">
        <f t="shared" si="3"/>
        <v>0</v>
      </c>
      <c r="J126" s="94"/>
    </row>
    <row r="127" spans="1:10">
      <c r="A127" s="83"/>
      <c r="B127" s="84"/>
      <c r="C127" s="85"/>
      <c r="D127" s="85"/>
      <c r="E127" s="85"/>
      <c r="F127" s="85"/>
      <c r="G127" s="86">
        <f t="shared" si="2"/>
        <v>0</v>
      </c>
      <c r="H127" s="97"/>
      <c r="I127" s="86">
        <f t="shared" si="3"/>
        <v>0</v>
      </c>
      <c r="J127" s="94"/>
    </row>
    <row r="128" spans="1:10">
      <c r="A128" s="83"/>
      <c r="B128" s="84"/>
      <c r="C128" s="85"/>
      <c r="D128" s="85"/>
      <c r="E128" s="85"/>
      <c r="F128" s="85"/>
      <c r="G128" s="86">
        <f t="shared" si="2"/>
        <v>0</v>
      </c>
      <c r="H128" s="97"/>
      <c r="I128" s="86">
        <f t="shared" si="3"/>
        <v>0</v>
      </c>
      <c r="J128" s="94"/>
    </row>
    <row r="129" spans="1:10">
      <c r="A129" s="83"/>
      <c r="B129" s="84"/>
      <c r="C129" s="85"/>
      <c r="D129" s="85"/>
      <c r="E129" s="85"/>
      <c r="F129" s="85"/>
      <c r="G129" s="86">
        <f t="shared" si="2"/>
        <v>0</v>
      </c>
      <c r="H129" s="97"/>
      <c r="I129" s="86">
        <f t="shared" si="3"/>
        <v>0</v>
      </c>
      <c r="J129" s="94"/>
    </row>
    <row r="130" spans="1:10">
      <c r="A130" s="83"/>
      <c r="B130" s="84"/>
      <c r="C130" s="85"/>
      <c r="D130" s="85"/>
      <c r="E130" s="85"/>
      <c r="F130" s="85"/>
      <c r="G130" s="86">
        <f t="shared" si="2"/>
        <v>0</v>
      </c>
      <c r="H130" s="97"/>
      <c r="I130" s="86">
        <f t="shared" si="3"/>
        <v>0</v>
      </c>
      <c r="J130" s="94"/>
    </row>
    <row r="131" spans="1:10">
      <c r="A131" s="83"/>
      <c r="B131" s="84"/>
      <c r="C131" s="85"/>
      <c r="D131" s="85"/>
      <c r="E131" s="85"/>
      <c r="F131" s="85"/>
      <c r="G131" s="86">
        <f t="shared" si="2"/>
        <v>0</v>
      </c>
      <c r="H131" s="97"/>
      <c r="I131" s="86">
        <f t="shared" si="3"/>
        <v>0</v>
      </c>
      <c r="J131" s="94"/>
    </row>
    <row r="132" spans="1:10">
      <c r="A132" s="83"/>
      <c r="B132" s="84"/>
      <c r="C132" s="85"/>
      <c r="D132" s="85"/>
      <c r="E132" s="85"/>
      <c r="F132" s="85"/>
      <c r="G132" s="86">
        <f t="shared" si="2"/>
        <v>0</v>
      </c>
      <c r="H132" s="97"/>
      <c r="I132" s="86">
        <f t="shared" si="3"/>
        <v>0</v>
      </c>
      <c r="J132" s="94"/>
    </row>
    <row r="133" spans="1:10">
      <c r="A133" s="83"/>
      <c r="B133" s="84"/>
      <c r="C133" s="85"/>
      <c r="D133" s="85"/>
      <c r="E133" s="85"/>
      <c r="F133" s="85"/>
      <c r="G133" s="86">
        <f t="shared" si="2"/>
        <v>0</v>
      </c>
      <c r="H133" s="97"/>
      <c r="I133" s="86">
        <f t="shared" si="3"/>
        <v>0</v>
      </c>
      <c r="J133" s="94"/>
    </row>
    <row r="134" spans="1:10">
      <c r="A134" s="83"/>
      <c r="B134" s="84"/>
      <c r="C134" s="85"/>
      <c r="D134" s="85"/>
      <c r="E134" s="85"/>
      <c r="F134" s="85"/>
      <c r="G134" s="86">
        <f t="shared" si="2"/>
        <v>0</v>
      </c>
      <c r="H134" s="97"/>
      <c r="I134" s="86">
        <f t="shared" si="3"/>
        <v>0</v>
      </c>
      <c r="J134" s="94"/>
    </row>
    <row r="135" spans="1:10">
      <c r="A135" s="83"/>
      <c r="B135" s="84"/>
      <c r="C135" s="85"/>
      <c r="D135" s="85"/>
      <c r="E135" s="85"/>
      <c r="F135" s="85"/>
      <c r="G135" s="86">
        <f t="shared" si="2"/>
        <v>0</v>
      </c>
      <c r="H135" s="97"/>
      <c r="I135" s="86">
        <f t="shared" si="3"/>
        <v>0</v>
      </c>
      <c r="J135" s="94"/>
    </row>
    <row r="136" spans="1:10">
      <c r="A136" s="83"/>
      <c r="B136" s="84"/>
      <c r="C136" s="85"/>
      <c r="D136" s="85"/>
      <c r="E136" s="85"/>
      <c r="F136" s="85"/>
      <c r="G136" s="86">
        <f t="shared" si="2"/>
        <v>0</v>
      </c>
      <c r="H136" s="97"/>
      <c r="I136" s="86">
        <f t="shared" si="3"/>
        <v>0</v>
      </c>
      <c r="J136" s="94"/>
    </row>
    <row r="137" spans="1:10">
      <c r="A137" s="83"/>
      <c r="B137" s="84"/>
      <c r="C137" s="85"/>
      <c r="D137" s="85"/>
      <c r="E137" s="85"/>
      <c r="F137" s="85"/>
      <c r="G137" s="86">
        <f t="shared" si="2"/>
        <v>0</v>
      </c>
      <c r="H137" s="97"/>
      <c r="I137" s="86">
        <f t="shared" si="3"/>
        <v>0</v>
      </c>
      <c r="J137" s="94"/>
    </row>
    <row r="138" spans="1:10">
      <c r="A138" s="83"/>
      <c r="B138" s="84"/>
      <c r="C138" s="85"/>
      <c r="D138" s="85"/>
      <c r="E138" s="85"/>
      <c r="F138" s="85"/>
      <c r="G138" s="86">
        <f t="shared" si="2"/>
        <v>0</v>
      </c>
      <c r="H138" s="97"/>
      <c r="I138" s="86">
        <f t="shared" si="3"/>
        <v>0</v>
      </c>
      <c r="J138" s="94"/>
    </row>
    <row r="139" spans="1:10">
      <c r="A139" s="83"/>
      <c r="B139" s="84"/>
      <c r="C139" s="85"/>
      <c r="D139" s="85"/>
      <c r="E139" s="85"/>
      <c r="F139" s="85"/>
      <c r="G139" s="86">
        <f t="shared" ref="G139:G153" si="4">SUM(C139:F139)</f>
        <v>0</v>
      </c>
      <c r="H139" s="97"/>
      <c r="I139" s="86">
        <f t="shared" ref="I139:I153" si="5">G139-H139</f>
        <v>0</v>
      </c>
      <c r="J139" s="94"/>
    </row>
    <row r="140" spans="1:10">
      <c r="A140" s="83"/>
      <c r="B140" s="84"/>
      <c r="C140" s="85"/>
      <c r="D140" s="85"/>
      <c r="E140" s="85"/>
      <c r="F140" s="85"/>
      <c r="G140" s="86">
        <f t="shared" si="4"/>
        <v>0</v>
      </c>
      <c r="H140" s="97"/>
      <c r="I140" s="86">
        <f t="shared" si="5"/>
        <v>0</v>
      </c>
      <c r="J140" s="94"/>
    </row>
    <row r="141" spans="1:10">
      <c r="A141" s="83"/>
      <c r="B141" s="84"/>
      <c r="C141" s="85"/>
      <c r="D141" s="85"/>
      <c r="E141" s="85"/>
      <c r="F141" s="85"/>
      <c r="G141" s="86">
        <f t="shared" si="4"/>
        <v>0</v>
      </c>
      <c r="H141" s="97"/>
      <c r="I141" s="86">
        <f t="shared" si="5"/>
        <v>0</v>
      </c>
      <c r="J141" s="94"/>
    </row>
    <row r="142" spans="1:10">
      <c r="A142" s="83"/>
      <c r="B142" s="84"/>
      <c r="C142" s="85"/>
      <c r="D142" s="85"/>
      <c r="E142" s="85"/>
      <c r="F142" s="85"/>
      <c r="G142" s="86">
        <f t="shared" si="4"/>
        <v>0</v>
      </c>
      <c r="H142" s="97"/>
      <c r="I142" s="86">
        <f t="shared" si="5"/>
        <v>0</v>
      </c>
      <c r="J142" s="94"/>
    </row>
    <row r="143" spans="1:10">
      <c r="A143" s="83"/>
      <c r="B143" s="84"/>
      <c r="C143" s="85"/>
      <c r="D143" s="85"/>
      <c r="E143" s="85"/>
      <c r="F143" s="85"/>
      <c r="G143" s="86">
        <f t="shared" si="4"/>
        <v>0</v>
      </c>
      <c r="H143" s="97"/>
      <c r="I143" s="86">
        <f t="shared" si="5"/>
        <v>0</v>
      </c>
      <c r="J143" s="94"/>
    </row>
    <row r="144" spans="1:10">
      <c r="A144" s="83"/>
      <c r="B144" s="84"/>
      <c r="C144" s="85"/>
      <c r="D144" s="85"/>
      <c r="E144" s="85"/>
      <c r="F144" s="85"/>
      <c r="G144" s="86">
        <f t="shared" si="4"/>
        <v>0</v>
      </c>
      <c r="H144" s="97"/>
      <c r="I144" s="86">
        <f t="shared" si="5"/>
        <v>0</v>
      </c>
      <c r="J144" s="94"/>
    </row>
    <row r="145" spans="1:10">
      <c r="A145" s="83"/>
      <c r="B145" s="84"/>
      <c r="C145" s="85"/>
      <c r="D145" s="85"/>
      <c r="E145" s="85"/>
      <c r="F145" s="85"/>
      <c r="G145" s="86">
        <f t="shared" si="4"/>
        <v>0</v>
      </c>
      <c r="H145" s="97"/>
      <c r="I145" s="86">
        <f t="shared" si="5"/>
        <v>0</v>
      </c>
      <c r="J145" s="94"/>
    </row>
    <row r="146" spans="1:10">
      <c r="A146" s="83"/>
      <c r="B146" s="84"/>
      <c r="C146" s="85"/>
      <c r="D146" s="85"/>
      <c r="E146" s="85"/>
      <c r="F146" s="85"/>
      <c r="G146" s="86">
        <f t="shared" si="4"/>
        <v>0</v>
      </c>
      <c r="H146" s="97"/>
      <c r="I146" s="86">
        <f t="shared" si="5"/>
        <v>0</v>
      </c>
      <c r="J146" s="94"/>
    </row>
    <row r="147" spans="1:10">
      <c r="A147" s="83"/>
      <c r="B147" s="84"/>
      <c r="C147" s="85"/>
      <c r="D147" s="85"/>
      <c r="E147" s="85"/>
      <c r="F147" s="85"/>
      <c r="G147" s="86">
        <f t="shared" si="4"/>
        <v>0</v>
      </c>
      <c r="H147" s="97"/>
      <c r="I147" s="86">
        <f t="shared" si="5"/>
        <v>0</v>
      </c>
      <c r="J147" s="94"/>
    </row>
    <row r="148" spans="1:10" s="101" customFormat="1">
      <c r="A148" s="99"/>
      <c r="B148" s="85"/>
      <c r="C148" s="85"/>
      <c r="D148" s="85"/>
      <c r="E148" s="85"/>
      <c r="F148" s="85"/>
      <c r="G148" s="86">
        <f t="shared" si="4"/>
        <v>0</v>
      </c>
      <c r="H148" s="97"/>
      <c r="I148" s="86">
        <f t="shared" si="5"/>
        <v>0</v>
      </c>
      <c r="J148" s="100"/>
    </row>
    <row r="149" spans="1:10" s="101" customFormat="1">
      <c r="A149" s="99"/>
      <c r="B149" s="85"/>
      <c r="C149" s="85"/>
      <c r="D149" s="85"/>
      <c r="E149" s="85"/>
      <c r="F149" s="85"/>
      <c r="G149" s="86">
        <f t="shared" si="4"/>
        <v>0</v>
      </c>
      <c r="H149" s="97"/>
      <c r="I149" s="86">
        <f t="shared" si="5"/>
        <v>0</v>
      </c>
      <c r="J149" s="100"/>
    </row>
    <row r="150" spans="1:10" s="101" customFormat="1">
      <c r="A150" s="99"/>
      <c r="B150" s="85"/>
      <c r="C150" s="85"/>
      <c r="D150" s="85"/>
      <c r="E150" s="85"/>
      <c r="F150" s="85"/>
      <c r="G150" s="86">
        <f t="shared" si="4"/>
        <v>0</v>
      </c>
      <c r="H150" s="97"/>
      <c r="I150" s="86">
        <f t="shared" si="5"/>
        <v>0</v>
      </c>
      <c r="J150" s="100"/>
    </row>
    <row r="151" spans="1:10" s="101" customFormat="1">
      <c r="A151" s="99"/>
      <c r="B151" s="85"/>
      <c r="C151" s="85"/>
      <c r="D151" s="85"/>
      <c r="E151" s="85"/>
      <c r="F151" s="85"/>
      <c r="G151" s="86">
        <f t="shared" si="4"/>
        <v>0</v>
      </c>
      <c r="H151" s="97"/>
      <c r="I151" s="86">
        <f t="shared" si="5"/>
        <v>0</v>
      </c>
      <c r="J151" s="100"/>
    </row>
    <row r="152" spans="1:10" s="101" customFormat="1">
      <c r="A152" s="99"/>
      <c r="B152" s="85"/>
      <c r="C152" s="85"/>
      <c r="D152" s="85"/>
      <c r="E152" s="85"/>
      <c r="F152" s="85"/>
      <c r="G152" s="86">
        <f t="shared" si="4"/>
        <v>0</v>
      </c>
      <c r="H152" s="97"/>
      <c r="I152" s="86">
        <f t="shared" si="5"/>
        <v>0</v>
      </c>
      <c r="J152" s="100"/>
    </row>
    <row r="153" spans="1:10" s="101" customFormat="1" ht="13.5" thickBot="1">
      <c r="A153" s="102"/>
      <c r="B153" s="95"/>
      <c r="C153" s="95"/>
      <c r="D153" s="95"/>
      <c r="E153" s="95"/>
      <c r="F153" s="95"/>
      <c r="G153" s="96">
        <f t="shared" si="4"/>
        <v>0</v>
      </c>
      <c r="H153" s="98"/>
      <c r="I153" s="96">
        <f t="shared" si="5"/>
        <v>0</v>
      </c>
      <c r="J153" s="103"/>
    </row>
    <row r="154" spans="1:10" s="101" customFormat="1">
      <c r="A154" s="63"/>
      <c r="B154" s="63"/>
      <c r="C154" s="63">
        <f>SUM(C10:C153)</f>
        <v>0</v>
      </c>
      <c r="D154" s="63">
        <f t="shared" ref="D154:I154" si="6">SUM(D10:D153)</f>
        <v>0</v>
      </c>
      <c r="E154" s="63">
        <f t="shared" si="6"/>
        <v>0</v>
      </c>
      <c r="F154" s="63">
        <f t="shared" si="6"/>
        <v>0</v>
      </c>
      <c r="G154" s="63">
        <f t="shared" si="6"/>
        <v>0</v>
      </c>
      <c r="H154" s="63">
        <f t="shared" si="6"/>
        <v>0</v>
      </c>
      <c r="I154" s="63">
        <f t="shared" si="6"/>
        <v>0</v>
      </c>
      <c r="J154" s="104"/>
    </row>
    <row r="161"/>
    <row r="162"/>
  </sheetData>
  <sheetProtection algorithmName="SHA-512" hashValue="+05fHCiJOqdlGE3WJNokcczQ6/FwQBYcZF4nSgRF2h4/pQdTnFZkFNXGpkrjrcaLrvgt3tzxg7zn91jcRzjM1g==" saltValue="QIT3XGX4GhQzq577YzlnZA==" spinCount="100000" sheet="1" objects="1" scenarios="1" selectLockedCells="1"/>
  <mergeCells count="4">
    <mergeCell ref="D7:F7"/>
    <mergeCell ref="A1:J1"/>
    <mergeCell ref="A2:J2"/>
    <mergeCell ref="A3:J3"/>
  </mergeCells>
  <phoneticPr fontId="2" type="noConversion"/>
  <dataValidations count="1">
    <dataValidation type="list" allowBlank="1" showInputMessage="1" showErrorMessage="1" sqref="A10:A154" xr:uid="{00000000-0002-0000-0200-000002000000}">
      <formula1>Program</formula1>
    </dataValidation>
  </dataValidations>
  <printOptions horizontalCentered="1"/>
  <pageMargins left="0.25" right="0.25" top="1" bottom="1" header="0.5" footer="0.5"/>
  <pageSetup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8E3798-6C60-4715-8447-AAD6A7DC4DFA}">
          <x14:formula1>
            <xm:f>'List Data'!$G$1:$G$8</xm:f>
          </x14:formula1>
          <xm:sqref>B10:B154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/>
  <dimension ref="A1:I61"/>
  <sheetViews>
    <sheetView tabSelected="1" defaultGridColor="0" colorId="22" zoomScaleNormal="100" workbookViewId="0">
      <selection activeCell="D36" sqref="D36"/>
    </sheetView>
  </sheetViews>
  <sheetFormatPr defaultColWidth="0" defaultRowHeight="15" zeroHeight="1"/>
  <cols>
    <col min="1" max="1" width="4.88671875" customWidth="1"/>
    <col min="2" max="2" width="3.5546875" customWidth="1"/>
    <col min="3" max="3" width="51.33203125" customWidth="1"/>
    <col min="4" max="6" width="14.88671875" customWidth="1"/>
    <col min="7" max="7" width="9.44140625" customWidth="1"/>
    <col min="8" max="8" width="15.44140625" bestFit="1" customWidth="1"/>
    <col min="9" max="9" width="23" hidden="1" customWidth="1"/>
    <col min="10" max="16384" width="11.44140625" hidden="1"/>
  </cols>
  <sheetData>
    <row r="1" spans="1:8" s="106" customFormat="1" ht="15.75" customHeight="1" thickBot="1">
      <c r="A1" s="189" t="str">
        <f>'2-Cover Page'!$A$1</f>
        <v>Education for Homeless Children and Youth Grant</v>
      </c>
      <c r="B1" s="190"/>
      <c r="C1" s="190"/>
      <c r="D1" s="190"/>
      <c r="E1" s="190"/>
      <c r="F1" s="190"/>
      <c r="G1" s="190"/>
      <c r="H1" s="191"/>
    </row>
    <row r="2" spans="1:8" s="106" customFormat="1" ht="15" customHeight="1" thickBot="1">
      <c r="A2" s="192" t="str">
        <f>'2-Cover Page'!$A$2</f>
        <v>July 1, 2024 through June 30, 2025</v>
      </c>
      <c r="B2" s="193"/>
      <c r="C2" s="193"/>
      <c r="D2" s="193"/>
      <c r="E2" s="193"/>
      <c r="F2" s="193"/>
      <c r="G2" s="193"/>
      <c r="H2" s="194"/>
    </row>
    <row r="3" spans="1:8" ht="18" customHeight="1" thickBot="1">
      <c r="B3" s="197"/>
      <c r="C3" s="197"/>
      <c r="D3" s="197"/>
      <c r="E3" s="197"/>
      <c r="F3" s="197"/>
      <c r="G3" s="197"/>
      <c r="H3" s="197"/>
    </row>
    <row r="4" spans="1:8" ht="15.75" thickBot="1">
      <c r="H4" s="107" t="s">
        <v>9</v>
      </c>
    </row>
    <row r="5" spans="1:8" ht="15.75" thickBot="1">
      <c r="A5" s="198" t="s">
        <v>8</v>
      </c>
      <c r="B5" s="199"/>
      <c r="C5" s="108">
        <f>'2-Cover Page'!C6</f>
        <v>0</v>
      </c>
      <c r="H5" s="109">
        <f>'2-Cover Page'!C11</f>
        <v>0</v>
      </c>
    </row>
    <row r="6" spans="1:8" ht="16.5" customHeight="1">
      <c r="A6" s="188"/>
      <c r="B6" s="188"/>
      <c r="F6" s="110" t="s">
        <v>10</v>
      </c>
      <c r="G6" s="111"/>
    </row>
    <row r="7" spans="1:8" ht="15.75">
      <c r="A7" s="188"/>
      <c r="B7" s="188"/>
      <c r="C7" s="112"/>
      <c r="F7" s="110" t="s">
        <v>496</v>
      </c>
      <c r="G7" s="113">
        <f>'2-Cover Page'!$C$10</f>
        <v>0</v>
      </c>
      <c r="H7" s="110"/>
    </row>
    <row r="8" spans="1:8" ht="16.5" thickBot="1">
      <c r="C8" s="112"/>
      <c r="D8" s="110"/>
      <c r="E8" s="110"/>
      <c r="F8" s="110"/>
      <c r="G8" s="110"/>
      <c r="H8" s="110"/>
    </row>
    <row r="9" spans="1:8" hidden="1">
      <c r="B9" s="114"/>
      <c r="C9" s="115" t="s">
        <v>532</v>
      </c>
      <c r="D9" s="116"/>
      <c r="E9" s="110"/>
      <c r="F9" s="110"/>
      <c r="G9" s="110"/>
      <c r="H9" s="110"/>
    </row>
    <row r="10" spans="1:8" hidden="1">
      <c r="B10" s="117"/>
      <c r="C10" s="118" t="s">
        <v>534</v>
      </c>
      <c r="D10" s="119"/>
    </row>
    <row r="11" spans="1:8" ht="16.5" thickBot="1">
      <c r="B11" s="120"/>
      <c r="C11" s="121" t="s">
        <v>540</v>
      </c>
      <c r="D11" s="157">
        <f>'3a-Budget Detail'!B6</f>
        <v>5000</v>
      </c>
      <c r="E11" s="122"/>
    </row>
    <row r="12" spans="1:8" ht="18.75" thickBot="1">
      <c r="B12" s="123"/>
      <c r="C12" s="124" t="s">
        <v>11</v>
      </c>
      <c r="D12" s="125" t="s">
        <v>297</v>
      </c>
      <c r="E12" s="125" t="s">
        <v>298</v>
      </c>
    </row>
    <row r="13" spans="1:8" ht="15.75" thickBot="1">
      <c r="B13" s="200" t="s">
        <v>12</v>
      </c>
      <c r="C13" s="201"/>
      <c r="D13" s="126"/>
      <c r="E13" s="126"/>
    </row>
    <row r="14" spans="1:8" ht="15.75" thickBot="1">
      <c r="B14" s="127"/>
      <c r="C14" s="127" t="s">
        <v>13</v>
      </c>
      <c r="D14" s="128">
        <f>SUMIFS('3a-Budget Detail'!G$10:G$153,'3a-Budget Detail'!$B$10:$B$153,'List Data'!$G1,'3a-Budget Detail'!$A$10:$A$153,'List Data'!$C$15)</f>
        <v>0</v>
      </c>
      <c r="E14" s="129">
        <f>SUMIFS('3a-Budget Detail'!H$10:H$153,'3a-Budget Detail'!$B$10:$B$153,'List Data'!$G1,'3a-Budget Detail'!$A$10:$A$153,'List Data'!$C$15)</f>
        <v>0</v>
      </c>
    </row>
    <row r="15" spans="1:8" ht="15.75" thickBot="1">
      <c r="B15" s="127"/>
      <c r="C15" s="127" t="s">
        <v>14</v>
      </c>
      <c r="D15" s="128">
        <f>SUMIFS('3a-Budget Detail'!G$10:G$153,'3a-Budget Detail'!$B$10:$B$153,'List Data'!$G2,'3a-Budget Detail'!$A$10:$A$153,'List Data'!$C$15)</f>
        <v>0</v>
      </c>
      <c r="E15" s="129">
        <f>SUMIFS('3a-Budget Detail'!H$10:H$153,'3a-Budget Detail'!$B$10:$B$153,'List Data'!$G2,'3a-Budget Detail'!$A$10:$A$153,'List Data'!$C$15)</f>
        <v>0</v>
      </c>
    </row>
    <row r="16" spans="1:8" ht="15.75" thickBot="1">
      <c r="B16" s="127"/>
      <c r="C16" s="127" t="s">
        <v>490</v>
      </c>
      <c r="D16" s="128">
        <f>SUMIFS('3a-Budget Detail'!G$10:G$153,'3a-Budget Detail'!$B$10:$B$153,'List Data'!$G3,'3a-Budget Detail'!$A$10:$A$153,'List Data'!$C$15)</f>
        <v>0</v>
      </c>
      <c r="E16" s="129">
        <f>SUMIFS('3a-Budget Detail'!H$10:H$153,'3a-Budget Detail'!$B$10:$B$153,'List Data'!$G3,'3a-Budget Detail'!$A$10:$A$153,'List Data'!$C$15)</f>
        <v>0</v>
      </c>
    </row>
    <row r="17" spans="2:5" ht="15.75" thickBot="1">
      <c r="B17" s="130"/>
      <c r="C17" s="131" t="s">
        <v>306</v>
      </c>
      <c r="D17" s="128">
        <f>SUMIFS('3a-Budget Detail'!G$10:G$153,'3a-Budget Detail'!$B$10:$B$153,'List Data'!$G4,'3a-Budget Detail'!$A$10:$A$153,'List Data'!$C$15)</f>
        <v>0</v>
      </c>
      <c r="E17" s="129">
        <f>SUMIFS('3a-Budget Detail'!H$10:H$153,'3a-Budget Detail'!$B$10:$B$153,'List Data'!$G4,'3a-Budget Detail'!$A$10:$A$153,'List Data'!$C$15)</f>
        <v>0</v>
      </c>
    </row>
    <row r="18" spans="2:5" ht="17.25" customHeight="1" thickBot="1">
      <c r="B18" s="127"/>
      <c r="C18" s="127" t="s">
        <v>491</v>
      </c>
      <c r="D18" s="128">
        <f>SUMIFS('3a-Budget Detail'!G$10:G$153,'3a-Budget Detail'!$B$10:$B$153,'List Data'!$G5,'3a-Budget Detail'!$A$10:$A$153,'List Data'!$C$15)</f>
        <v>0</v>
      </c>
      <c r="E18" s="129">
        <f>SUMIFS('3a-Budget Detail'!H$10:H$153,'3a-Budget Detail'!$B$10:$B$153,'List Data'!$G5,'3a-Budget Detail'!$A$10:$A$153,'List Data'!$C$15)</f>
        <v>0</v>
      </c>
    </row>
    <row r="19" spans="2:5" ht="17.25" customHeight="1" thickBot="1">
      <c r="B19" s="127"/>
      <c r="C19" s="127" t="s">
        <v>492</v>
      </c>
      <c r="D19" s="128">
        <f>SUMIFS('3a-Budget Detail'!G$10:G$153,'3a-Budget Detail'!$B$10:$B$153,'List Data'!$G6,'3a-Budget Detail'!$A$10:$A$153,'List Data'!$C$15)</f>
        <v>0</v>
      </c>
      <c r="E19" s="129">
        <f>SUMIFS('3a-Budget Detail'!H$10:H$153,'3a-Budget Detail'!$B$10:$B$153,'List Data'!$G6,'3a-Budget Detail'!$A$10:$A$153,'List Data'!$C$15)</f>
        <v>0</v>
      </c>
    </row>
    <row r="20" spans="2:5" ht="17.25" customHeight="1" thickBot="1">
      <c r="B20" s="127"/>
      <c r="C20" s="127" t="s">
        <v>529</v>
      </c>
      <c r="D20" s="128">
        <f>SUMIFS('3a-Budget Detail'!G$10:G$153,'3a-Budget Detail'!$B$10:$B$153,'List Data'!$G7,'3a-Budget Detail'!$A$10:$A$153,'List Data'!$C$15)</f>
        <v>0</v>
      </c>
      <c r="E20" s="129">
        <f>SUMIFS('3a-Budget Detail'!H$10:H$153,'3a-Budget Detail'!$B$10:$B$153,'List Data'!$G7,'3a-Budget Detail'!$A$10:$A$153,'List Data'!$C$15)</f>
        <v>0</v>
      </c>
    </row>
    <row r="21" spans="2:5" ht="17.25" customHeight="1" thickBot="1">
      <c r="B21" s="127"/>
      <c r="C21" s="127" t="s">
        <v>495</v>
      </c>
      <c r="D21" s="128">
        <f>SUMIFS('3a-Budget Detail'!G$10:G$153,'3a-Budget Detail'!$B$10:$B$153,'List Data'!$G8,'3a-Budget Detail'!$A$10:$A$153,'List Data'!$C$15)</f>
        <v>0</v>
      </c>
      <c r="E21" s="129">
        <f>SUMIFS('3a-Budget Detail'!H$10:H$153,'3a-Budget Detail'!$B$10:$B$153,'List Data'!$G8,'3a-Budget Detail'!$A$10:$A$153,'List Data'!$C$15)</f>
        <v>0</v>
      </c>
    </row>
    <row r="22" spans="2:5" ht="15.75" thickBot="1">
      <c r="B22" s="132"/>
      <c r="C22" s="133" t="s">
        <v>508</v>
      </c>
      <c r="D22" s="134">
        <f>SUM(D14:D21)</f>
        <v>0</v>
      </c>
      <c r="E22" s="135">
        <f>SUM(E14:E21)</f>
        <v>0</v>
      </c>
    </row>
    <row r="23" spans="2:5" ht="15.75" thickBot="1">
      <c r="B23" s="200" t="s">
        <v>493</v>
      </c>
      <c r="C23" s="201"/>
      <c r="D23" s="136"/>
      <c r="E23" s="136"/>
    </row>
    <row r="24" spans="2:5" ht="15.75" thickBot="1">
      <c r="B24" s="137"/>
      <c r="C24" s="138" t="s">
        <v>13</v>
      </c>
      <c r="D24" s="128">
        <f>SUMIFS('3a-Budget Detail'!G$10:G$153,'3a-Budget Detail'!$B$10:$B$153,'List Data'!$G1,'3a-Budget Detail'!$A$10:$A$153,'List Data'!$C$16)</f>
        <v>0</v>
      </c>
      <c r="E24" s="129">
        <f>SUMIFS('3a-Budget Detail'!H$10:H$153,'3a-Budget Detail'!$B$10:$B$153,'List Data'!$G1,'3a-Budget Detail'!$A$10:$A$153,'List Data'!$C$16)</f>
        <v>0</v>
      </c>
    </row>
    <row r="25" spans="2:5" ht="15.75" thickBot="1">
      <c r="B25" s="127"/>
      <c r="C25" s="127" t="s">
        <v>14</v>
      </c>
      <c r="D25" s="128">
        <f>SUMIFS('3a-Budget Detail'!G$10:G$153,'3a-Budget Detail'!$B$10:$B$153,'List Data'!$G2,'3a-Budget Detail'!$A$10:$A$153,'List Data'!$C$16)</f>
        <v>0</v>
      </c>
      <c r="E25" s="129">
        <f>SUMIFS('3a-Budget Detail'!H$10:H$153,'3a-Budget Detail'!$B$10:$B$153,'List Data'!$G2,'3a-Budget Detail'!$A$10:$A$153,'List Data'!$C$16)</f>
        <v>0</v>
      </c>
    </row>
    <row r="26" spans="2:5" ht="15.75" thickBot="1">
      <c r="B26" s="127"/>
      <c r="C26" s="127" t="s">
        <v>490</v>
      </c>
      <c r="D26" s="128">
        <f>SUMIFS('3a-Budget Detail'!G$10:G$153,'3a-Budget Detail'!$B$10:$B$153,'List Data'!$G3,'3a-Budget Detail'!$A$10:$A$153,'List Data'!$C$16)</f>
        <v>0</v>
      </c>
      <c r="E26" s="129">
        <f>SUMIFS('3a-Budget Detail'!H$10:H$153,'3a-Budget Detail'!$B$10:$B$153,'List Data'!$G3,'3a-Budget Detail'!$A$10:$A$153,'List Data'!$C$16)</f>
        <v>0</v>
      </c>
    </row>
    <row r="27" spans="2:5" ht="15.75" thickBot="1">
      <c r="B27" s="127"/>
      <c r="C27" s="127" t="s">
        <v>494</v>
      </c>
      <c r="D27" s="128">
        <f>SUMIFS('3a-Budget Detail'!G$10:G$153,'3a-Budget Detail'!$B$10:$B$153,'List Data'!$G4,'3a-Budget Detail'!$A$10:$A$153,'List Data'!$C$16)</f>
        <v>0</v>
      </c>
      <c r="E27" s="129">
        <f>SUMIFS('3a-Budget Detail'!H$10:H$153,'3a-Budget Detail'!$B$10:$B$153,'List Data'!$G4,'3a-Budget Detail'!$A$10:$A$153,'List Data'!$C$16)</f>
        <v>0</v>
      </c>
    </row>
    <row r="28" spans="2:5" ht="15.75" thickBot="1">
      <c r="B28" s="127"/>
      <c r="C28" s="127" t="s">
        <v>491</v>
      </c>
      <c r="D28" s="128">
        <f>SUMIFS('3a-Budget Detail'!G$10:G$153,'3a-Budget Detail'!$B$10:$B$153,'List Data'!$G5,'3a-Budget Detail'!$A$10:$A$153,'List Data'!$C$16)</f>
        <v>0</v>
      </c>
      <c r="E28" s="129">
        <f>SUMIFS('3a-Budget Detail'!H$10:H$153,'3a-Budget Detail'!$B$10:$B$153,'List Data'!$G5,'3a-Budget Detail'!$A$10:$A$153,'List Data'!$C$16)</f>
        <v>0</v>
      </c>
    </row>
    <row r="29" spans="2:5" ht="15.75" thickBot="1">
      <c r="B29" s="127"/>
      <c r="C29" s="127" t="s">
        <v>492</v>
      </c>
      <c r="D29" s="128">
        <f>SUMIFS('3a-Budget Detail'!G$10:G$153,'3a-Budget Detail'!$B$10:$B$153,'List Data'!$G6,'3a-Budget Detail'!$A$10:$A$153,'List Data'!$C$16)</f>
        <v>0</v>
      </c>
      <c r="E29" s="129">
        <f>SUMIFS('3a-Budget Detail'!H$10:H$153,'3a-Budget Detail'!$B$10:$B$153,'List Data'!$G6,'3a-Budget Detail'!$A$10:$A$153,'List Data'!$C$16)</f>
        <v>0</v>
      </c>
    </row>
    <row r="30" spans="2:5" ht="17.25" customHeight="1" thickBot="1">
      <c r="B30" s="127"/>
      <c r="C30" s="127" t="s">
        <v>529</v>
      </c>
      <c r="D30" s="128">
        <f>SUMIFS('3a-Budget Detail'!G$10:G$153,'3a-Budget Detail'!$B$10:$B$153,'List Data'!$G7,'3a-Budget Detail'!$A$10:$A$153,'List Data'!$C$16)</f>
        <v>0</v>
      </c>
      <c r="E30" s="129">
        <f>SUMIFS('3a-Budget Detail'!H$10:H$153,'3a-Budget Detail'!$B$10:$B$153,'List Data'!$G7,'3a-Budget Detail'!$A$10:$A$153,'List Data'!$C$16)</f>
        <v>0</v>
      </c>
    </row>
    <row r="31" spans="2:5" ht="15.75" thickBot="1">
      <c r="B31" s="127"/>
      <c r="C31" s="127" t="s">
        <v>495</v>
      </c>
      <c r="D31" s="128">
        <f>SUMIFS('3a-Budget Detail'!G$10:G$153,'3a-Budget Detail'!$B$10:$B$153,'List Data'!$G8,'3a-Budget Detail'!$A$10:$A$153,'List Data'!$C$16)</f>
        <v>0</v>
      </c>
      <c r="E31" s="129">
        <f>SUMIFS('3a-Budget Detail'!H$10:H$153,'3a-Budget Detail'!$B$10:$B$153,'List Data'!$G8,'3a-Budget Detail'!$A$10:$A$153,'List Data'!$C$16)</f>
        <v>0</v>
      </c>
    </row>
    <row r="32" spans="2:5" ht="15.75" thickBot="1">
      <c r="B32" s="127"/>
      <c r="C32" s="139" t="s">
        <v>530</v>
      </c>
      <c r="D32" s="128">
        <f>SUMIFS('3a-Budget Detail'!G$10:G$153,'3a-Budget Detail'!$B$10:$B$153,'List Data'!$G9,'3a-Budget Detail'!$A$10:$A$153,'List Data'!$C$16)</f>
        <v>0</v>
      </c>
      <c r="E32" s="135">
        <f>SUMIFS('3a-Budget Detail'!H$10:H$153,'3a-Budget Detail'!$B$10:$B$153,'List Data'!$G9,'3a-Budget Detail'!$A$10:$A$153,'List Data'!$C$16)</f>
        <v>0</v>
      </c>
    </row>
    <row r="33" spans="2:8" ht="15.75" thickBot="1">
      <c r="B33" s="127"/>
      <c r="C33" s="133" t="s">
        <v>17</v>
      </c>
      <c r="D33" s="128">
        <f>SUMIFS('3a-Budget Detail'!G$10:G$153,'3a-Budget Detail'!$B$10:$B$153,'List Data'!$G10,'3a-Budget Detail'!$A$10:$A$153,'List Data'!$C$16)</f>
        <v>0</v>
      </c>
      <c r="E33" s="135">
        <f>SUMIFS('3a-Budget Detail'!H$10:H$153,'3a-Budget Detail'!$B$10:$B$153,'List Data'!$G10,'3a-Budget Detail'!$A$10:$A$153,'List Data'!$C$16)</f>
        <v>0</v>
      </c>
    </row>
    <row r="34" spans="2:8" ht="15.75" thickBot="1">
      <c r="B34" s="137"/>
      <c r="C34" s="139" t="s">
        <v>521</v>
      </c>
      <c r="D34" s="160" t="e">
        <f>_xlfn.XLOOKUP(coverpage,'Indirects 09-10'!A10:A24,'Indirects 09-10'!D10:D24)/100</f>
        <v>#N/A</v>
      </c>
      <c r="E34" s="140"/>
    </row>
    <row r="35" spans="2:8" ht="26.25" thickBot="1">
      <c r="B35" s="127"/>
      <c r="C35" s="141" t="s">
        <v>576</v>
      </c>
      <c r="D35" s="136" t="e">
        <f>D34*D33</f>
        <v>#N/A</v>
      </c>
      <c r="E35" s="136"/>
    </row>
    <row r="36" spans="2:8" ht="26.25" thickBot="1">
      <c r="B36" s="127"/>
      <c r="C36" s="141" t="s">
        <v>531</v>
      </c>
      <c r="D36" s="105"/>
      <c r="E36" s="105"/>
    </row>
    <row r="37" spans="2:8" ht="15.75" thickBot="1">
      <c r="B37" s="127"/>
      <c r="C37" s="142" t="s">
        <v>527</v>
      </c>
      <c r="D37" s="134">
        <f>D22+D33</f>
        <v>0</v>
      </c>
      <c r="E37" s="135">
        <f>E22+E33</f>
        <v>0</v>
      </c>
    </row>
    <row r="38" spans="2:8" ht="15.75" thickBot="1">
      <c r="B38" s="143"/>
      <c r="C38" s="144"/>
      <c r="D38" s="145"/>
    </row>
    <row r="39" spans="2:8" ht="15.75" hidden="1" thickBot="1">
      <c r="B39" s="146">
        <v>28</v>
      </c>
      <c r="C39" s="147" t="s">
        <v>296</v>
      </c>
      <c r="D39" s="148"/>
    </row>
    <row r="40" spans="2:8">
      <c r="B40" s="2"/>
      <c r="C40" s="149" t="s">
        <v>520</v>
      </c>
      <c r="D40" s="150">
        <f>D11-D37</f>
        <v>5000</v>
      </c>
      <c r="H40" s="151"/>
    </row>
    <row r="41" spans="2:8">
      <c r="B41" s="2"/>
      <c r="C41" s="152"/>
      <c r="D41" s="2"/>
      <c r="E41" s="2"/>
      <c r="F41" s="2"/>
      <c r="G41" s="2"/>
      <c r="H41" s="2"/>
    </row>
    <row r="42" spans="2:8" hidden="1">
      <c r="B42" s="2"/>
      <c r="C42" s="152"/>
      <c r="D42" s="2"/>
      <c r="E42" s="2"/>
      <c r="F42" s="2"/>
      <c r="G42" s="2"/>
      <c r="H42" s="2"/>
    </row>
    <row r="43" spans="2:8" hidden="1">
      <c r="B43" s="2"/>
      <c r="C43" s="2"/>
      <c r="D43" s="2"/>
      <c r="E43" s="2"/>
      <c r="F43" s="2"/>
      <c r="G43" s="2"/>
      <c r="H43" s="2"/>
    </row>
    <row r="44" spans="2:8" hidden="1">
      <c r="B44" s="2"/>
      <c r="C44" s="2"/>
      <c r="D44" s="2"/>
      <c r="E44" s="2"/>
      <c r="F44" s="2"/>
      <c r="G44" s="2"/>
      <c r="H44" s="2"/>
    </row>
    <row r="45" spans="2:8" hidden="1">
      <c r="B45" s="2"/>
      <c r="C45" s="153"/>
      <c r="D45" s="2"/>
      <c r="E45" s="2"/>
      <c r="F45" s="195"/>
      <c r="G45" s="196"/>
      <c r="H45" s="196"/>
    </row>
    <row r="46" spans="2:8" hidden="1">
      <c r="B46" s="2"/>
      <c r="C46" s="2"/>
      <c r="D46" s="2"/>
      <c r="E46" s="2"/>
      <c r="F46" s="2"/>
      <c r="G46" s="2"/>
      <c r="H46" s="2"/>
    </row>
    <row r="47" spans="2:8" hidden="1">
      <c r="B47" s="2"/>
      <c r="C47" s="2"/>
      <c r="D47" s="2"/>
      <c r="E47" s="2"/>
      <c r="F47" s="2"/>
      <c r="G47" s="2"/>
      <c r="H47" s="2"/>
    </row>
    <row r="48" spans="2:8" hidden="1">
      <c r="B48" s="2"/>
      <c r="C48" s="2"/>
      <c r="D48" s="2"/>
      <c r="E48" s="2"/>
      <c r="F48" s="2"/>
      <c r="G48" s="2"/>
      <c r="H48" s="2"/>
    </row>
    <row r="49" spans="2:8" hidden="1">
      <c r="B49" s="2"/>
      <c r="C49" s="2"/>
      <c r="D49" s="2"/>
      <c r="E49" s="2"/>
      <c r="F49" s="2"/>
      <c r="G49" s="2"/>
      <c r="H49" s="2"/>
    </row>
    <row r="50" spans="2:8" hidden="1">
      <c r="B50" s="2"/>
      <c r="C50" s="2"/>
      <c r="D50" s="2"/>
      <c r="E50" s="2"/>
      <c r="F50" s="2"/>
      <c r="G50" s="2"/>
      <c r="H50" s="2"/>
    </row>
    <row r="51" spans="2:8" hidden="1">
      <c r="B51" s="2"/>
      <c r="C51" s="2"/>
      <c r="D51" s="2"/>
      <c r="E51" s="2"/>
      <c r="F51" s="2"/>
      <c r="G51" s="2"/>
      <c r="H51" s="2"/>
    </row>
    <row r="52" spans="2:8" hidden="1">
      <c r="B52" s="2"/>
      <c r="C52" s="2"/>
      <c r="D52" s="2"/>
      <c r="E52" s="2"/>
      <c r="F52" s="2"/>
      <c r="G52" s="2"/>
      <c r="H52" s="2"/>
    </row>
    <row r="53" spans="2:8" hidden="1">
      <c r="B53" s="2"/>
      <c r="C53" s="2"/>
      <c r="D53" s="2"/>
      <c r="E53" s="2"/>
      <c r="F53" s="2"/>
      <c r="G53" s="2"/>
      <c r="H53" s="2"/>
    </row>
    <row r="54" spans="2:8" hidden="1">
      <c r="B54" s="2"/>
      <c r="C54" s="2"/>
      <c r="D54" s="2"/>
      <c r="E54" s="2"/>
      <c r="F54" s="2"/>
      <c r="G54" s="2"/>
      <c r="H54" s="2"/>
    </row>
    <row r="55" spans="2:8" hidden="1">
      <c r="B55" s="2"/>
      <c r="C55" s="2"/>
      <c r="D55" s="2"/>
      <c r="E55" s="2"/>
      <c r="F55" s="2"/>
      <c r="G55" s="2"/>
      <c r="H55" s="2"/>
    </row>
    <row r="56" spans="2:8" hidden="1">
      <c r="B56" s="2"/>
      <c r="C56" s="2"/>
      <c r="D56" s="2"/>
      <c r="E56" s="2"/>
      <c r="F56" s="2"/>
      <c r="G56" s="2"/>
      <c r="H56" s="2"/>
    </row>
    <row r="57" spans="2:8" hidden="1">
      <c r="B57" s="2"/>
      <c r="C57" s="2"/>
      <c r="D57" s="2"/>
      <c r="E57" s="2"/>
      <c r="F57" s="2"/>
      <c r="G57" s="2"/>
      <c r="H57" s="2"/>
    </row>
    <row r="58" spans="2:8" hidden="1">
      <c r="B58" s="2"/>
      <c r="C58" s="2"/>
      <c r="D58" s="2"/>
      <c r="E58" s="2"/>
      <c r="F58" s="2"/>
      <c r="G58" s="2"/>
      <c r="H58" s="2"/>
    </row>
    <row r="59" spans="2:8" hidden="1">
      <c r="B59" s="2"/>
      <c r="C59" s="2"/>
      <c r="D59" s="2"/>
      <c r="E59" s="2"/>
      <c r="F59" s="2"/>
      <c r="G59" s="2"/>
      <c r="H59" s="2"/>
    </row>
    <row r="60" spans="2:8" hidden="1">
      <c r="B60" s="2"/>
      <c r="C60" s="2"/>
      <c r="D60" s="2"/>
      <c r="E60" s="2"/>
      <c r="F60" s="2"/>
      <c r="G60" s="2"/>
      <c r="H60" s="2"/>
    </row>
    <row r="61" spans="2:8"/>
  </sheetData>
  <sheetProtection algorithmName="SHA-512" hashValue="yptxgKEnZC2d2ytCcMH23da+wiKi0Dx6uo82yvXbc0F9TTb1BdbfDNQc8vGe/5hZqLBWKuPqPOw0bT+RjK15dA==" saltValue="3DZScTQQIpGcxSfLohoPTg==" spinCount="100000" sheet="1" objects="1" scenarios="1" selectLockedCells="1"/>
  <mergeCells count="9">
    <mergeCell ref="A7:B7"/>
    <mergeCell ref="A1:H1"/>
    <mergeCell ref="A2:H2"/>
    <mergeCell ref="F45:H45"/>
    <mergeCell ref="B3:H3"/>
    <mergeCell ref="A5:B5"/>
    <mergeCell ref="A6:B6"/>
    <mergeCell ref="B13:C13"/>
    <mergeCell ref="B23:C23"/>
  </mergeCells>
  <phoneticPr fontId="0" type="noConversion"/>
  <dataValidations count="2">
    <dataValidation type="list" allowBlank="1" showInputMessage="1" showErrorMessage="1" sqref="C17" xr:uid="{00000000-0002-0000-0300-000000000000}">
      <formula1>Objects</formula1>
    </dataValidation>
    <dataValidation type="whole" allowBlank="1" showInputMessage="1" showErrorMessage="1" errorTitle="ERROR" error="Must be a whole number between 0 and cell D36." sqref="D36" xr:uid="{00000000-0002-0000-0300-000001000000}">
      <formula1>0</formula1>
      <formula2>D35</formula2>
    </dataValidation>
  </dataValidations>
  <pageMargins left="0.2" right="0.2" top="0.45" bottom="0.2" header="0" footer="0"/>
  <pageSetup scale="80" orientation="landscape" horizont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C234"/>
  <sheetViews>
    <sheetView workbookViewId="0">
      <pane ySplit="2" topLeftCell="A139" activePane="bottomLeft" state="frozen"/>
      <selection activeCell="B29" sqref="B29"/>
      <selection pane="bottomLeft" activeCell="E178" sqref="E178"/>
    </sheetView>
  </sheetViews>
  <sheetFormatPr defaultColWidth="7.109375" defaultRowHeight="12.75"/>
  <cols>
    <col min="1" max="1" width="9.6640625" style="18" bestFit="1" customWidth="1"/>
    <col min="2" max="2" width="11.77734375" style="15" customWidth="1"/>
    <col min="3" max="3" width="22.6640625" style="15" customWidth="1"/>
    <col min="4" max="4" width="12.44140625" style="15" bestFit="1" customWidth="1"/>
    <col min="5" max="5" width="7.109375" style="15" customWidth="1"/>
    <col min="6" max="6" width="27.21875" style="15" bestFit="1" customWidth="1"/>
    <col min="7" max="16384" width="7.109375" style="15"/>
  </cols>
  <sheetData>
    <row r="1" spans="1:3" ht="13.5" thickBot="1">
      <c r="A1" s="202" t="s">
        <v>16</v>
      </c>
      <c r="B1" s="202"/>
      <c r="C1" s="202"/>
    </row>
    <row r="2" spans="1:3" ht="13.5" thickBot="1">
      <c r="A2" s="19" t="s">
        <v>410</v>
      </c>
      <c r="B2" s="19" t="s">
        <v>18</v>
      </c>
      <c r="C2" s="19" t="s">
        <v>409</v>
      </c>
    </row>
    <row r="3" spans="1:3">
      <c r="A3" s="13" t="s">
        <v>476</v>
      </c>
      <c r="B3" s="13" t="s">
        <v>19</v>
      </c>
      <c r="C3" s="13" t="s">
        <v>20</v>
      </c>
    </row>
    <row r="4" spans="1:3">
      <c r="A4" s="13" t="s">
        <v>362</v>
      </c>
      <c r="B4" s="13" t="s">
        <v>19</v>
      </c>
      <c r="C4" s="13" t="s">
        <v>21</v>
      </c>
    </row>
    <row r="5" spans="1:3">
      <c r="A5" s="13" t="s">
        <v>499</v>
      </c>
      <c r="B5" s="13" t="s">
        <v>19</v>
      </c>
      <c r="C5" s="13" t="s">
        <v>22</v>
      </c>
    </row>
    <row r="6" spans="1:3">
      <c r="A6" s="13" t="s">
        <v>451</v>
      </c>
      <c r="B6" s="13" t="s">
        <v>19</v>
      </c>
      <c r="C6" s="13" t="s">
        <v>23</v>
      </c>
    </row>
    <row r="7" spans="1:3">
      <c r="A7" s="13" t="s">
        <v>453</v>
      </c>
      <c r="B7" s="13" t="s">
        <v>19</v>
      </c>
      <c r="C7" s="13" t="s">
        <v>24</v>
      </c>
    </row>
    <row r="8" spans="1:3">
      <c r="A8" s="13" t="s">
        <v>371</v>
      </c>
      <c r="B8" s="13" t="s">
        <v>19</v>
      </c>
      <c r="C8" s="13" t="s">
        <v>25</v>
      </c>
    </row>
    <row r="9" spans="1:3">
      <c r="A9" s="13" t="s">
        <v>396</v>
      </c>
      <c r="B9" s="13" t="s">
        <v>19</v>
      </c>
      <c r="C9" s="13" t="s">
        <v>26</v>
      </c>
    </row>
    <row r="10" spans="1:3">
      <c r="A10" s="13" t="s">
        <v>307</v>
      </c>
      <c r="B10" s="13" t="s">
        <v>27</v>
      </c>
      <c r="C10" s="13" t="s">
        <v>28</v>
      </c>
    </row>
    <row r="11" spans="1:3">
      <c r="A11" s="13" t="s">
        <v>400</v>
      </c>
      <c r="B11" s="13" t="s">
        <v>27</v>
      </c>
      <c r="C11" s="13" t="s">
        <v>29</v>
      </c>
    </row>
    <row r="12" spans="1:3">
      <c r="A12" s="13" t="s">
        <v>395</v>
      </c>
      <c r="B12" s="13" t="s">
        <v>30</v>
      </c>
      <c r="C12" s="13" t="s">
        <v>31</v>
      </c>
    </row>
    <row r="13" spans="1:3">
      <c r="A13" s="13" t="s">
        <v>399</v>
      </c>
      <c r="B13" s="13" t="s">
        <v>30</v>
      </c>
      <c r="C13" s="13" t="s">
        <v>32</v>
      </c>
    </row>
    <row r="14" spans="1:3">
      <c r="A14" s="13" t="s">
        <v>389</v>
      </c>
      <c r="B14" s="13" t="s">
        <v>30</v>
      </c>
      <c r="C14" s="13" t="s">
        <v>33</v>
      </c>
    </row>
    <row r="15" spans="1:3">
      <c r="A15" s="13" t="s">
        <v>406</v>
      </c>
      <c r="B15" s="13" t="s">
        <v>30</v>
      </c>
      <c r="C15" s="13" t="s">
        <v>34</v>
      </c>
    </row>
    <row r="16" spans="1:3">
      <c r="A16" s="13" t="s">
        <v>392</v>
      </c>
      <c r="B16" s="13" t="s">
        <v>30</v>
      </c>
      <c r="C16" s="13" t="s">
        <v>35</v>
      </c>
    </row>
    <row r="17" spans="1:3">
      <c r="A17" s="13" t="s">
        <v>308</v>
      </c>
      <c r="B17" s="13" t="s">
        <v>30</v>
      </c>
      <c r="C17" s="13" t="s">
        <v>36</v>
      </c>
    </row>
    <row r="18" spans="1:3">
      <c r="A18" s="13" t="s">
        <v>384</v>
      </c>
      <c r="B18" s="13" t="s">
        <v>30</v>
      </c>
      <c r="C18" s="13" t="s">
        <v>37</v>
      </c>
    </row>
    <row r="19" spans="1:3">
      <c r="A19" s="13" t="s">
        <v>309</v>
      </c>
      <c r="B19" s="13" t="s">
        <v>38</v>
      </c>
      <c r="C19" s="13" t="s">
        <v>39</v>
      </c>
    </row>
    <row r="20" spans="1:3">
      <c r="A20" s="13" t="s">
        <v>310</v>
      </c>
      <c r="B20" s="13" t="s">
        <v>40</v>
      </c>
      <c r="C20" s="13" t="s">
        <v>41</v>
      </c>
    </row>
    <row r="21" spans="1:3">
      <c r="A21" s="13" t="s">
        <v>402</v>
      </c>
      <c r="B21" s="13" t="s">
        <v>40</v>
      </c>
      <c r="C21" s="13" t="s">
        <v>42</v>
      </c>
    </row>
    <row r="22" spans="1:3">
      <c r="A22" s="13" t="s">
        <v>369</v>
      </c>
      <c r="B22" s="13" t="s">
        <v>40</v>
      </c>
      <c r="C22" s="13" t="s">
        <v>43</v>
      </c>
    </row>
    <row r="23" spans="1:3">
      <c r="A23" s="16" t="s">
        <v>311</v>
      </c>
      <c r="B23" s="13" t="s">
        <v>40</v>
      </c>
      <c r="C23" s="13" t="s">
        <v>44</v>
      </c>
    </row>
    <row r="24" spans="1:3">
      <c r="A24" s="13" t="s">
        <v>386</v>
      </c>
      <c r="B24" s="13" t="s">
        <v>40</v>
      </c>
      <c r="C24" s="13" t="s">
        <v>45</v>
      </c>
    </row>
    <row r="25" spans="1:3">
      <c r="A25" s="13" t="s">
        <v>312</v>
      </c>
      <c r="B25" s="13" t="s">
        <v>46</v>
      </c>
      <c r="C25" s="13" t="s">
        <v>47</v>
      </c>
    </row>
    <row r="26" spans="1:3">
      <c r="A26" s="13" t="s">
        <v>363</v>
      </c>
      <c r="B26" s="13" t="s">
        <v>46</v>
      </c>
      <c r="C26" s="13" t="s">
        <v>48</v>
      </c>
    </row>
    <row r="27" spans="1:3">
      <c r="A27" s="13" t="s">
        <v>397</v>
      </c>
      <c r="B27" s="13" t="s">
        <v>49</v>
      </c>
      <c r="C27" s="13" t="s">
        <v>50</v>
      </c>
    </row>
    <row r="28" spans="1:3">
      <c r="A28" s="13" t="s">
        <v>380</v>
      </c>
      <c r="B28" s="13" t="s">
        <v>49</v>
      </c>
      <c r="C28" s="13" t="s">
        <v>51</v>
      </c>
    </row>
    <row r="29" spans="1:3">
      <c r="A29" s="13" t="s">
        <v>364</v>
      </c>
      <c r="B29" s="13" t="s">
        <v>52</v>
      </c>
      <c r="C29" s="13" t="s">
        <v>53</v>
      </c>
    </row>
    <row r="30" spans="1:3">
      <c r="A30" s="13" t="s">
        <v>401</v>
      </c>
      <c r="B30" s="13" t="s">
        <v>52</v>
      </c>
      <c r="C30" s="13" t="s">
        <v>54</v>
      </c>
    </row>
    <row r="31" spans="1:3">
      <c r="A31" s="13" t="s">
        <v>313</v>
      </c>
      <c r="B31" s="13" t="s">
        <v>55</v>
      </c>
      <c r="C31" s="13" t="s">
        <v>56</v>
      </c>
    </row>
    <row r="32" spans="1:3">
      <c r="A32" s="13" t="s">
        <v>477</v>
      </c>
      <c r="B32" s="13" t="s">
        <v>55</v>
      </c>
      <c r="C32" s="13" t="s">
        <v>57</v>
      </c>
    </row>
    <row r="33" spans="1:3">
      <c r="A33" s="13" t="s">
        <v>478</v>
      </c>
      <c r="B33" s="13" t="s">
        <v>58</v>
      </c>
      <c r="C33" s="13" t="s">
        <v>59</v>
      </c>
    </row>
    <row r="34" spans="1:3">
      <c r="A34" s="13" t="s">
        <v>365</v>
      </c>
      <c r="B34" s="13" t="s">
        <v>60</v>
      </c>
      <c r="C34" s="13" t="s">
        <v>61</v>
      </c>
    </row>
    <row r="35" spans="1:3">
      <c r="A35" s="13" t="s">
        <v>489</v>
      </c>
      <c r="B35" s="13" t="s">
        <v>60</v>
      </c>
      <c r="C35" s="13" t="s">
        <v>62</v>
      </c>
    </row>
    <row r="36" spans="1:3">
      <c r="A36" s="13" t="s">
        <v>314</v>
      </c>
      <c r="B36" s="13" t="s">
        <v>60</v>
      </c>
      <c r="C36" s="13" t="s">
        <v>63</v>
      </c>
    </row>
    <row r="37" spans="1:3">
      <c r="A37" s="13" t="s">
        <v>449</v>
      </c>
      <c r="B37" s="13" t="s">
        <v>64</v>
      </c>
      <c r="C37" s="13" t="s">
        <v>65</v>
      </c>
    </row>
    <row r="38" spans="1:3">
      <c r="A38" s="13" t="s">
        <v>398</v>
      </c>
      <c r="B38" s="13" t="s">
        <v>64</v>
      </c>
      <c r="C38" s="13" t="s">
        <v>66</v>
      </c>
    </row>
    <row r="39" spans="1:3">
      <c r="A39" s="13" t="s">
        <v>315</v>
      </c>
      <c r="B39" s="13" t="s">
        <v>67</v>
      </c>
      <c r="C39" s="13" t="s">
        <v>68</v>
      </c>
    </row>
    <row r="40" spans="1:3">
      <c r="A40" s="13" t="s">
        <v>486</v>
      </c>
      <c r="B40" s="13" t="s">
        <v>69</v>
      </c>
      <c r="C40" s="13" t="s">
        <v>70</v>
      </c>
    </row>
    <row r="41" spans="1:3">
      <c r="A41" s="13" t="s">
        <v>316</v>
      </c>
      <c r="B41" s="13" t="s">
        <v>71</v>
      </c>
      <c r="C41" s="13" t="s">
        <v>72</v>
      </c>
    </row>
    <row r="42" spans="1:3">
      <c r="A42" s="13" t="s">
        <v>317</v>
      </c>
      <c r="B42" s="13" t="s">
        <v>73</v>
      </c>
      <c r="C42" s="13" t="s">
        <v>74</v>
      </c>
    </row>
    <row r="43" spans="1:3">
      <c r="A43" s="13" t="s">
        <v>318</v>
      </c>
      <c r="B43" s="13" t="s">
        <v>75</v>
      </c>
      <c r="C43" s="13" t="s">
        <v>76</v>
      </c>
    </row>
    <row r="44" spans="1:3">
      <c r="A44" s="13" t="s">
        <v>483</v>
      </c>
      <c r="B44" s="13" t="s">
        <v>77</v>
      </c>
      <c r="C44" s="13" t="s">
        <v>78</v>
      </c>
    </row>
    <row r="45" spans="1:3">
      <c r="A45" s="13" t="s">
        <v>394</v>
      </c>
      <c r="B45" s="13" t="s">
        <v>79</v>
      </c>
      <c r="C45" s="13" t="s">
        <v>80</v>
      </c>
    </row>
    <row r="46" spans="1:3">
      <c r="A46" s="13" t="s">
        <v>423</v>
      </c>
      <c r="B46" s="13" t="s">
        <v>81</v>
      </c>
      <c r="C46" s="13" t="s">
        <v>82</v>
      </c>
    </row>
    <row r="47" spans="1:3">
      <c r="A47" s="13" t="s">
        <v>407</v>
      </c>
      <c r="B47" s="13" t="s">
        <v>81</v>
      </c>
      <c r="C47" s="13" t="s">
        <v>83</v>
      </c>
    </row>
    <row r="48" spans="1:3">
      <c r="A48" s="13" t="s">
        <v>379</v>
      </c>
      <c r="B48" s="13" t="s">
        <v>81</v>
      </c>
      <c r="C48" s="13" t="s">
        <v>84</v>
      </c>
    </row>
    <row r="49" spans="1:3">
      <c r="A49" s="13" t="s">
        <v>480</v>
      </c>
      <c r="B49" s="13" t="s">
        <v>81</v>
      </c>
      <c r="C49" s="13" t="s">
        <v>85</v>
      </c>
    </row>
    <row r="50" spans="1:3">
      <c r="A50" s="13" t="s">
        <v>319</v>
      </c>
      <c r="B50" s="13" t="s">
        <v>81</v>
      </c>
      <c r="C50" s="13" t="s">
        <v>86</v>
      </c>
    </row>
    <row r="51" spans="1:3">
      <c r="A51" s="13" t="s">
        <v>385</v>
      </c>
      <c r="B51" s="13" t="s">
        <v>87</v>
      </c>
      <c r="C51" s="13" t="s">
        <v>88</v>
      </c>
    </row>
    <row r="52" spans="1:3">
      <c r="A52" s="13" t="s">
        <v>320</v>
      </c>
      <c r="B52" s="13" t="s">
        <v>87</v>
      </c>
      <c r="C52" s="13" t="s">
        <v>89</v>
      </c>
    </row>
    <row r="53" spans="1:3">
      <c r="A53" s="13" t="s">
        <v>321</v>
      </c>
      <c r="B53" s="13" t="s">
        <v>87</v>
      </c>
      <c r="C53" s="13" t="s">
        <v>90</v>
      </c>
    </row>
    <row r="54" spans="1:3">
      <c r="A54" s="13" t="s">
        <v>15</v>
      </c>
      <c r="B54" s="13" t="s">
        <v>87</v>
      </c>
      <c r="C54" s="13" t="s">
        <v>91</v>
      </c>
    </row>
    <row r="55" spans="1:3">
      <c r="A55" s="13" t="s">
        <v>322</v>
      </c>
      <c r="B55" s="13" t="s">
        <v>87</v>
      </c>
      <c r="C55" s="13" t="s">
        <v>92</v>
      </c>
    </row>
    <row r="56" spans="1:3">
      <c r="A56" s="13" t="s">
        <v>359</v>
      </c>
      <c r="B56" s="13" t="s">
        <v>87</v>
      </c>
      <c r="C56" s="13" t="s">
        <v>93</v>
      </c>
    </row>
    <row r="57" spans="1:3">
      <c r="A57" s="13" t="s">
        <v>438</v>
      </c>
      <c r="B57" s="13" t="s">
        <v>87</v>
      </c>
      <c r="C57" s="13" t="s">
        <v>94</v>
      </c>
    </row>
    <row r="58" spans="1:3">
      <c r="A58" s="13" t="s">
        <v>419</v>
      </c>
      <c r="B58" s="13" t="s">
        <v>87</v>
      </c>
      <c r="C58" s="13" t="s">
        <v>95</v>
      </c>
    </row>
    <row r="59" spans="1:3">
      <c r="A59" s="13" t="s">
        <v>323</v>
      </c>
      <c r="B59" s="13" t="s">
        <v>87</v>
      </c>
      <c r="C59" s="13" t="s">
        <v>96</v>
      </c>
    </row>
    <row r="60" spans="1:3">
      <c r="A60" s="13" t="s">
        <v>405</v>
      </c>
      <c r="B60" s="13" t="s">
        <v>87</v>
      </c>
      <c r="C60" s="13" t="s">
        <v>97</v>
      </c>
    </row>
    <row r="61" spans="1:3">
      <c r="A61" s="13" t="s">
        <v>450</v>
      </c>
      <c r="B61" s="13" t="s">
        <v>87</v>
      </c>
      <c r="C61" s="13" t="s">
        <v>98</v>
      </c>
    </row>
    <row r="62" spans="1:3">
      <c r="A62" s="13" t="s">
        <v>435</v>
      </c>
      <c r="B62" s="13" t="s">
        <v>87</v>
      </c>
      <c r="C62" s="13" t="s">
        <v>99</v>
      </c>
    </row>
    <row r="63" spans="1:3">
      <c r="A63" s="13" t="s">
        <v>424</v>
      </c>
      <c r="B63" s="13" t="s">
        <v>87</v>
      </c>
      <c r="C63" s="13" t="s">
        <v>100</v>
      </c>
    </row>
    <row r="64" spans="1:3">
      <c r="A64" s="13" t="s">
        <v>418</v>
      </c>
      <c r="B64" s="13" t="s">
        <v>87</v>
      </c>
      <c r="C64" s="13" t="s">
        <v>101</v>
      </c>
    </row>
    <row r="65" spans="1:3">
      <c r="A65" s="13" t="s">
        <v>368</v>
      </c>
      <c r="B65" s="13" t="s">
        <v>87</v>
      </c>
      <c r="C65" s="13" t="s">
        <v>102</v>
      </c>
    </row>
    <row r="66" spans="1:3">
      <c r="A66" s="13" t="s">
        <v>420</v>
      </c>
      <c r="B66" s="13" t="s">
        <v>103</v>
      </c>
      <c r="C66" s="13" t="s">
        <v>104</v>
      </c>
    </row>
    <row r="67" spans="1:3">
      <c r="A67" s="13" t="s">
        <v>324</v>
      </c>
      <c r="B67" s="13" t="s">
        <v>103</v>
      </c>
      <c r="C67" s="13" t="s">
        <v>105</v>
      </c>
    </row>
    <row r="68" spans="1:3">
      <c r="A68" s="13" t="s">
        <v>325</v>
      </c>
      <c r="B68" s="13" t="s">
        <v>103</v>
      </c>
      <c r="C68" s="13" t="s">
        <v>106</v>
      </c>
    </row>
    <row r="69" spans="1:3">
      <c r="A69" s="13" t="s">
        <v>326</v>
      </c>
      <c r="B69" s="13" t="s">
        <v>107</v>
      </c>
      <c r="C69" s="13" t="s">
        <v>108</v>
      </c>
    </row>
    <row r="70" spans="1:3">
      <c r="A70" s="13" t="s">
        <v>426</v>
      </c>
      <c r="B70" s="13" t="s">
        <v>107</v>
      </c>
      <c r="C70" s="13" t="s">
        <v>109</v>
      </c>
    </row>
    <row r="71" spans="1:3">
      <c r="A71" s="13" t="s">
        <v>373</v>
      </c>
      <c r="B71" s="13" t="s">
        <v>107</v>
      </c>
      <c r="C71" s="13" t="s">
        <v>110</v>
      </c>
    </row>
    <row r="72" spans="1:3">
      <c r="A72" s="13" t="s">
        <v>427</v>
      </c>
      <c r="B72" s="13" t="s">
        <v>111</v>
      </c>
      <c r="C72" s="13" t="s">
        <v>112</v>
      </c>
    </row>
    <row r="73" spans="1:3">
      <c r="A73" s="13" t="s">
        <v>457</v>
      </c>
      <c r="B73" s="13" t="s">
        <v>113</v>
      </c>
      <c r="C73" s="13" t="s">
        <v>114</v>
      </c>
    </row>
    <row r="74" spans="1:3">
      <c r="A74" s="13" t="s">
        <v>416</v>
      </c>
      <c r="B74" s="13" t="s">
        <v>113</v>
      </c>
      <c r="C74" s="13" t="s">
        <v>115</v>
      </c>
    </row>
    <row r="75" spans="1:3">
      <c r="A75" s="13" t="s">
        <v>429</v>
      </c>
      <c r="B75" s="13" t="s">
        <v>116</v>
      </c>
      <c r="C75" s="13" t="s">
        <v>117</v>
      </c>
    </row>
    <row r="76" spans="1:3">
      <c r="A76" s="13" t="s">
        <v>366</v>
      </c>
      <c r="B76" s="13" t="s">
        <v>118</v>
      </c>
      <c r="C76" s="13" t="s">
        <v>119</v>
      </c>
    </row>
    <row r="77" spans="1:3">
      <c r="A77" s="13" t="s">
        <v>367</v>
      </c>
      <c r="B77" s="13" t="s">
        <v>120</v>
      </c>
      <c r="C77" s="13" t="s">
        <v>121</v>
      </c>
    </row>
    <row r="78" spans="1:3">
      <c r="A78" s="13" t="s">
        <v>327</v>
      </c>
      <c r="B78" s="13" t="s">
        <v>120</v>
      </c>
      <c r="C78" s="13" t="s">
        <v>122</v>
      </c>
    </row>
    <row r="79" spans="1:3">
      <c r="A79" s="13" t="s">
        <v>442</v>
      </c>
      <c r="B79" s="13" t="s">
        <v>123</v>
      </c>
      <c r="C79" s="13" t="s">
        <v>124</v>
      </c>
    </row>
    <row r="80" spans="1:3">
      <c r="A80" s="13" t="s">
        <v>454</v>
      </c>
      <c r="B80" s="13" t="s">
        <v>125</v>
      </c>
      <c r="C80" s="13" t="s">
        <v>126</v>
      </c>
    </row>
    <row r="81" spans="1:3">
      <c r="A81" s="13" t="s">
        <v>412</v>
      </c>
      <c r="B81" s="13" t="s">
        <v>127</v>
      </c>
      <c r="C81" s="13" t="s">
        <v>128</v>
      </c>
    </row>
    <row r="82" spans="1:3">
      <c r="A82" s="13" t="s">
        <v>404</v>
      </c>
      <c r="B82" s="13" t="s">
        <v>127</v>
      </c>
      <c r="C82" s="13" t="s">
        <v>129</v>
      </c>
    </row>
    <row r="83" spans="1:3">
      <c r="A83" s="13" t="s">
        <v>484</v>
      </c>
      <c r="B83" s="13" t="s">
        <v>130</v>
      </c>
      <c r="C83" s="13" t="s">
        <v>131</v>
      </c>
    </row>
    <row r="84" spans="1:3">
      <c r="A84" s="13" t="s">
        <v>413</v>
      </c>
      <c r="B84" s="13" t="s">
        <v>130</v>
      </c>
      <c r="C84" s="13" t="s">
        <v>132</v>
      </c>
    </row>
    <row r="85" spans="1:3">
      <c r="A85" s="13" t="s">
        <v>360</v>
      </c>
      <c r="B85" s="13" t="s">
        <v>130</v>
      </c>
      <c r="C85" s="13" t="s">
        <v>133</v>
      </c>
    </row>
    <row r="86" spans="1:3">
      <c r="A86" s="13" t="s">
        <v>328</v>
      </c>
      <c r="B86" s="13" t="s">
        <v>130</v>
      </c>
      <c r="C86" s="13" t="s">
        <v>134</v>
      </c>
    </row>
    <row r="87" spans="1:3">
      <c r="A87" s="13" t="s">
        <v>462</v>
      </c>
      <c r="B87" s="13" t="s">
        <v>130</v>
      </c>
      <c r="C87" s="13" t="s">
        <v>135</v>
      </c>
    </row>
    <row r="88" spans="1:3">
      <c r="A88" s="13" t="s">
        <v>329</v>
      </c>
      <c r="B88" s="13" t="s">
        <v>136</v>
      </c>
      <c r="C88" s="13" t="s">
        <v>137</v>
      </c>
    </row>
    <row r="89" spans="1:3">
      <c r="A89" s="13" t="s">
        <v>485</v>
      </c>
      <c r="B89" s="13" t="s">
        <v>138</v>
      </c>
      <c r="C89" s="13" t="s">
        <v>139</v>
      </c>
    </row>
    <row r="90" spans="1:3">
      <c r="A90" s="13" t="s">
        <v>378</v>
      </c>
      <c r="B90" s="13" t="s">
        <v>138</v>
      </c>
      <c r="C90" s="13" t="s">
        <v>140</v>
      </c>
    </row>
    <row r="91" spans="1:3">
      <c r="A91" s="13" t="s">
        <v>330</v>
      </c>
      <c r="B91" s="13" t="s">
        <v>138</v>
      </c>
      <c r="C91" s="13" t="s">
        <v>141</v>
      </c>
    </row>
    <row r="92" spans="1:3">
      <c r="A92" s="13" t="s">
        <v>414</v>
      </c>
      <c r="B92" s="13" t="s">
        <v>142</v>
      </c>
      <c r="C92" s="13" t="s">
        <v>143</v>
      </c>
    </row>
    <row r="93" spans="1:3">
      <c r="A93" s="13" t="s">
        <v>415</v>
      </c>
      <c r="B93" s="13" t="s">
        <v>142</v>
      </c>
      <c r="C93" s="13" t="s">
        <v>144</v>
      </c>
    </row>
    <row r="94" spans="1:3">
      <c r="A94" s="13" t="s">
        <v>455</v>
      </c>
      <c r="B94" s="13" t="s">
        <v>142</v>
      </c>
      <c r="C94" s="13" t="s">
        <v>145</v>
      </c>
    </row>
    <row r="95" spans="1:3">
      <c r="A95" s="13" t="s">
        <v>331</v>
      </c>
      <c r="B95" s="13" t="s">
        <v>146</v>
      </c>
      <c r="C95" s="13" t="s">
        <v>147</v>
      </c>
    </row>
    <row r="96" spans="1:3">
      <c r="A96" s="13" t="s">
        <v>456</v>
      </c>
      <c r="B96" s="13" t="s">
        <v>146</v>
      </c>
      <c r="C96" s="13" t="s">
        <v>148</v>
      </c>
    </row>
    <row r="97" spans="1:3">
      <c r="A97" s="13" t="s">
        <v>431</v>
      </c>
      <c r="B97" s="13" t="s">
        <v>146</v>
      </c>
      <c r="C97" s="13" t="s">
        <v>149</v>
      </c>
    </row>
    <row r="98" spans="1:3">
      <c r="A98" s="13" t="s">
        <v>375</v>
      </c>
      <c r="B98" s="13" t="s">
        <v>146</v>
      </c>
      <c r="C98" s="13" t="s">
        <v>150</v>
      </c>
    </row>
    <row r="99" spans="1:3">
      <c r="A99" s="13" t="s">
        <v>332</v>
      </c>
      <c r="B99" s="13" t="s">
        <v>146</v>
      </c>
      <c r="C99" s="13" t="s">
        <v>151</v>
      </c>
    </row>
    <row r="100" spans="1:3">
      <c r="A100" s="13" t="s">
        <v>408</v>
      </c>
      <c r="B100" s="13" t="s">
        <v>146</v>
      </c>
      <c r="C100" s="13" t="s">
        <v>152</v>
      </c>
    </row>
    <row r="101" spans="1:3">
      <c r="A101" s="13" t="s">
        <v>333</v>
      </c>
      <c r="B101" s="13" t="s">
        <v>153</v>
      </c>
      <c r="C101" s="13" t="s">
        <v>154</v>
      </c>
    </row>
    <row r="102" spans="1:3">
      <c r="A102" s="13" t="s">
        <v>481</v>
      </c>
      <c r="B102" s="13" t="s">
        <v>153</v>
      </c>
      <c r="C102" s="13" t="s">
        <v>155</v>
      </c>
    </row>
    <row r="103" spans="1:3">
      <c r="A103" s="13" t="s">
        <v>434</v>
      </c>
      <c r="B103" s="13" t="s">
        <v>153</v>
      </c>
      <c r="C103" s="13" t="s">
        <v>156</v>
      </c>
    </row>
    <row r="104" spans="1:3">
      <c r="A104" s="13" t="s">
        <v>487</v>
      </c>
      <c r="B104" s="13" t="s">
        <v>157</v>
      </c>
      <c r="C104" s="13" t="s">
        <v>158</v>
      </c>
    </row>
    <row r="105" spans="1:3">
      <c r="A105" s="13" t="s">
        <v>334</v>
      </c>
      <c r="B105" s="13" t="s">
        <v>157</v>
      </c>
      <c r="C105" s="13" t="s">
        <v>159</v>
      </c>
    </row>
    <row r="106" spans="1:3">
      <c r="A106" s="13" t="s">
        <v>383</v>
      </c>
      <c r="B106" s="13" t="s">
        <v>157</v>
      </c>
      <c r="C106" s="13" t="s">
        <v>160</v>
      </c>
    </row>
    <row r="107" spans="1:3">
      <c r="A107" s="13" t="s">
        <v>458</v>
      </c>
      <c r="B107" s="13" t="s">
        <v>157</v>
      </c>
      <c r="C107" s="13" t="s">
        <v>161</v>
      </c>
    </row>
    <row r="108" spans="1:3">
      <c r="A108" s="13" t="s">
        <v>391</v>
      </c>
      <c r="B108" s="13" t="s">
        <v>162</v>
      </c>
      <c r="C108" s="13" t="s">
        <v>163</v>
      </c>
    </row>
    <row r="109" spans="1:3">
      <c r="A109" s="13" t="s">
        <v>445</v>
      </c>
      <c r="B109" s="13" t="s">
        <v>162</v>
      </c>
      <c r="C109" s="13" t="s">
        <v>164</v>
      </c>
    </row>
    <row r="110" spans="1:3">
      <c r="A110" s="13" t="s">
        <v>335</v>
      </c>
      <c r="B110" s="13" t="s">
        <v>162</v>
      </c>
      <c r="C110" s="13" t="s">
        <v>165</v>
      </c>
    </row>
    <row r="111" spans="1:3">
      <c r="A111" s="13" t="s">
        <v>336</v>
      </c>
      <c r="B111" s="13" t="s">
        <v>166</v>
      </c>
      <c r="C111" s="13" t="s">
        <v>167</v>
      </c>
    </row>
    <row r="112" spans="1:3">
      <c r="A112" s="13" t="s">
        <v>440</v>
      </c>
      <c r="B112" s="13" t="s">
        <v>168</v>
      </c>
      <c r="C112" s="13" t="s">
        <v>169</v>
      </c>
    </row>
    <row r="113" spans="1:3">
      <c r="A113" s="13" t="s">
        <v>337</v>
      </c>
      <c r="B113" s="13" t="s">
        <v>170</v>
      </c>
      <c r="C113" s="13" t="s">
        <v>171</v>
      </c>
    </row>
    <row r="114" spans="1:3">
      <c r="A114" s="13" t="s">
        <v>393</v>
      </c>
      <c r="B114" s="13" t="s">
        <v>170</v>
      </c>
      <c r="C114" s="13" t="s">
        <v>172</v>
      </c>
    </row>
    <row r="115" spans="1:3">
      <c r="A115" s="13" t="s">
        <v>338</v>
      </c>
      <c r="B115" s="13" t="s">
        <v>170</v>
      </c>
      <c r="C115" s="13" t="s">
        <v>173</v>
      </c>
    </row>
    <row r="116" spans="1:3">
      <c r="A116" s="13" t="s">
        <v>339</v>
      </c>
      <c r="B116" s="13" t="s">
        <v>174</v>
      </c>
      <c r="C116" s="13" t="s">
        <v>175</v>
      </c>
    </row>
    <row r="117" spans="1:3">
      <c r="A117" s="13" t="s">
        <v>340</v>
      </c>
      <c r="B117" s="13" t="s">
        <v>174</v>
      </c>
      <c r="C117" s="13" t="s">
        <v>176</v>
      </c>
    </row>
    <row r="118" spans="1:3">
      <c r="A118" s="13" t="s">
        <v>382</v>
      </c>
      <c r="B118" s="13" t="s">
        <v>177</v>
      </c>
      <c r="C118" s="13" t="s">
        <v>178</v>
      </c>
    </row>
    <row r="119" spans="1:3">
      <c r="A119" s="17">
        <v>2405</v>
      </c>
      <c r="B119" s="13" t="s">
        <v>177</v>
      </c>
      <c r="C119" s="13" t="s">
        <v>179</v>
      </c>
    </row>
    <row r="120" spans="1:3">
      <c r="A120" s="13" t="s">
        <v>471</v>
      </c>
      <c r="B120" s="13" t="s">
        <v>177</v>
      </c>
      <c r="C120" s="13" t="s">
        <v>180</v>
      </c>
    </row>
    <row r="121" spans="1:3">
      <c r="A121" s="13" t="s">
        <v>341</v>
      </c>
      <c r="B121" s="13" t="s">
        <v>177</v>
      </c>
      <c r="C121" s="13" t="s">
        <v>181</v>
      </c>
    </row>
    <row r="122" spans="1:3">
      <c r="A122" s="13" t="s">
        <v>342</v>
      </c>
      <c r="B122" s="13" t="s">
        <v>182</v>
      </c>
      <c r="C122" s="13" t="s">
        <v>183</v>
      </c>
    </row>
    <row r="123" spans="1:3">
      <c r="A123" s="13" t="s">
        <v>1</v>
      </c>
      <c r="B123" s="13" t="s">
        <v>182</v>
      </c>
      <c r="C123" s="13" t="s">
        <v>184</v>
      </c>
    </row>
    <row r="124" spans="1:3">
      <c r="A124" s="13" t="s">
        <v>343</v>
      </c>
      <c r="B124" s="13" t="s">
        <v>182</v>
      </c>
      <c r="C124" s="13" t="s">
        <v>185</v>
      </c>
    </row>
    <row r="125" spans="1:3">
      <c r="A125" s="13" t="s">
        <v>425</v>
      </c>
      <c r="B125" s="13" t="s">
        <v>182</v>
      </c>
      <c r="C125" s="13" t="s">
        <v>186</v>
      </c>
    </row>
    <row r="126" spans="1:3">
      <c r="A126" s="13" t="s">
        <v>422</v>
      </c>
      <c r="B126" s="13" t="s">
        <v>182</v>
      </c>
      <c r="C126" s="13" t="s">
        <v>187</v>
      </c>
    </row>
    <row r="127" spans="1:3">
      <c r="A127" s="13" t="s">
        <v>2</v>
      </c>
      <c r="B127" s="13" t="s">
        <v>182</v>
      </c>
      <c r="C127" s="13" t="s">
        <v>188</v>
      </c>
    </row>
    <row r="128" spans="1:3">
      <c r="A128" s="13" t="s">
        <v>361</v>
      </c>
      <c r="B128" s="13" t="s">
        <v>189</v>
      </c>
      <c r="C128" s="13" t="s">
        <v>190</v>
      </c>
    </row>
    <row r="129" spans="1:3">
      <c r="A129" s="13" t="s">
        <v>465</v>
      </c>
      <c r="B129" s="13" t="s">
        <v>189</v>
      </c>
      <c r="C129" s="13" t="s">
        <v>191</v>
      </c>
    </row>
    <row r="130" spans="1:3">
      <c r="A130" s="13" t="s">
        <v>446</v>
      </c>
      <c r="B130" s="13" t="s">
        <v>192</v>
      </c>
      <c r="C130" s="13" t="s">
        <v>193</v>
      </c>
    </row>
    <row r="131" spans="1:3">
      <c r="A131" s="13" t="s">
        <v>444</v>
      </c>
      <c r="B131" s="13" t="s">
        <v>192</v>
      </c>
      <c r="C131" s="13" t="s">
        <v>194</v>
      </c>
    </row>
    <row r="132" spans="1:3">
      <c r="A132" s="13" t="s">
        <v>344</v>
      </c>
      <c r="B132" s="13" t="s">
        <v>195</v>
      </c>
      <c r="C132" s="13" t="s">
        <v>196</v>
      </c>
    </row>
    <row r="133" spans="1:3">
      <c r="A133" s="13" t="s">
        <v>430</v>
      </c>
      <c r="B133" s="13" t="s">
        <v>197</v>
      </c>
      <c r="C133" s="13" t="s">
        <v>198</v>
      </c>
    </row>
    <row r="134" spans="1:3">
      <c r="A134" s="13" t="s">
        <v>3</v>
      </c>
      <c r="B134" s="13" t="s">
        <v>199</v>
      </c>
      <c r="C134" s="13" t="s">
        <v>200</v>
      </c>
    </row>
    <row r="135" spans="1:3">
      <c r="A135" s="13" t="s">
        <v>428</v>
      </c>
      <c r="B135" s="13" t="s">
        <v>201</v>
      </c>
      <c r="C135" s="13" t="s">
        <v>202</v>
      </c>
    </row>
    <row r="136" spans="1:3">
      <c r="A136" s="13" t="s">
        <v>345</v>
      </c>
      <c r="B136" s="13" t="s">
        <v>203</v>
      </c>
      <c r="C136" s="13" t="s">
        <v>204</v>
      </c>
    </row>
    <row r="137" spans="1:3">
      <c r="A137" s="13" t="s">
        <v>432</v>
      </c>
      <c r="B137" s="13" t="s">
        <v>203</v>
      </c>
      <c r="C137" s="13" t="s">
        <v>205</v>
      </c>
    </row>
    <row r="138" spans="1:3">
      <c r="A138" s="13" t="s">
        <v>472</v>
      </c>
      <c r="B138" s="13" t="s">
        <v>203</v>
      </c>
      <c r="C138" s="13" t="s">
        <v>206</v>
      </c>
    </row>
    <row r="139" spans="1:3">
      <c r="A139" s="13" t="s">
        <v>346</v>
      </c>
      <c r="B139" s="13" t="s">
        <v>207</v>
      </c>
      <c r="C139" s="13" t="s">
        <v>208</v>
      </c>
    </row>
    <row r="140" spans="1:3">
      <c r="A140" s="13" t="s">
        <v>463</v>
      </c>
      <c r="B140" s="13" t="s">
        <v>207</v>
      </c>
      <c r="C140" s="13" t="s">
        <v>209</v>
      </c>
    </row>
    <row r="141" spans="1:3">
      <c r="A141" s="13" t="s">
        <v>439</v>
      </c>
      <c r="B141" s="13" t="s">
        <v>210</v>
      </c>
      <c r="C141" s="13" t="s">
        <v>211</v>
      </c>
    </row>
    <row r="142" spans="1:3">
      <c r="A142" s="13" t="s">
        <v>464</v>
      </c>
      <c r="B142" s="13" t="s">
        <v>210</v>
      </c>
      <c r="C142" s="13" t="s">
        <v>212</v>
      </c>
    </row>
    <row r="143" spans="1:3">
      <c r="A143" s="13" t="s">
        <v>347</v>
      </c>
      <c r="B143" s="13" t="s">
        <v>213</v>
      </c>
      <c r="C143" s="13" t="s">
        <v>214</v>
      </c>
    </row>
    <row r="144" spans="1:3">
      <c r="A144" s="13" t="s">
        <v>348</v>
      </c>
      <c r="B144" s="13" t="s">
        <v>213</v>
      </c>
      <c r="C144" s="13" t="s">
        <v>215</v>
      </c>
    </row>
    <row r="145" spans="1:3">
      <c r="A145" s="13" t="s">
        <v>349</v>
      </c>
      <c r="B145" s="13" t="s">
        <v>213</v>
      </c>
      <c r="C145" s="13" t="s">
        <v>216</v>
      </c>
    </row>
    <row r="146" spans="1:3">
      <c r="A146" s="13" t="s">
        <v>370</v>
      </c>
      <c r="B146" s="13" t="s">
        <v>217</v>
      </c>
      <c r="C146" s="13" t="s">
        <v>218</v>
      </c>
    </row>
    <row r="147" spans="1:3">
      <c r="A147" s="13" t="s">
        <v>467</v>
      </c>
      <c r="B147" s="13" t="s">
        <v>217</v>
      </c>
      <c r="C147" s="13" t="s">
        <v>219</v>
      </c>
    </row>
    <row r="148" spans="1:3">
      <c r="A148" s="13" t="s">
        <v>466</v>
      </c>
      <c r="B148" s="13" t="s">
        <v>217</v>
      </c>
      <c r="C148" s="13" t="s">
        <v>220</v>
      </c>
    </row>
    <row r="149" spans="1:3">
      <c r="A149" s="13" t="s">
        <v>350</v>
      </c>
      <c r="B149" s="13" t="s">
        <v>221</v>
      </c>
      <c r="C149" s="13" t="s">
        <v>222</v>
      </c>
    </row>
    <row r="150" spans="1:3">
      <c r="A150" s="13" t="s">
        <v>351</v>
      </c>
      <c r="B150" s="13" t="s">
        <v>221</v>
      </c>
      <c r="C150" s="13" t="s">
        <v>223</v>
      </c>
    </row>
    <row r="151" spans="1:3">
      <c r="A151" s="13" t="s">
        <v>387</v>
      </c>
      <c r="B151" s="13" t="s">
        <v>221</v>
      </c>
      <c r="C151" s="13" t="s">
        <v>224</v>
      </c>
    </row>
    <row r="152" spans="1:3">
      <c r="A152" s="13" t="s">
        <v>352</v>
      </c>
      <c r="B152" s="13" t="s">
        <v>225</v>
      </c>
      <c r="C152" s="13" t="s">
        <v>226</v>
      </c>
    </row>
    <row r="153" spans="1:3">
      <c r="A153" s="13" t="s">
        <v>468</v>
      </c>
      <c r="B153" s="13" t="s">
        <v>227</v>
      </c>
      <c r="C153" s="13" t="s">
        <v>228</v>
      </c>
    </row>
    <row r="154" spans="1:3">
      <c r="A154" s="13" t="s">
        <v>4</v>
      </c>
      <c r="B154" s="13" t="s">
        <v>227</v>
      </c>
      <c r="C154" s="13" t="s">
        <v>229</v>
      </c>
    </row>
    <row r="155" spans="1:3">
      <c r="A155" s="13" t="s">
        <v>433</v>
      </c>
      <c r="B155" s="13" t="s">
        <v>230</v>
      </c>
      <c r="C155" s="13" t="s">
        <v>231</v>
      </c>
    </row>
    <row r="156" spans="1:3">
      <c r="A156" s="13" t="s">
        <v>353</v>
      </c>
      <c r="B156" s="13" t="s">
        <v>230</v>
      </c>
      <c r="C156" s="13" t="s">
        <v>232</v>
      </c>
    </row>
    <row r="157" spans="1:3">
      <c r="A157" s="13" t="s">
        <v>479</v>
      </c>
      <c r="B157" s="13" t="s">
        <v>233</v>
      </c>
      <c r="C157" s="13" t="s">
        <v>234</v>
      </c>
    </row>
    <row r="158" spans="1:3">
      <c r="A158" s="13" t="s">
        <v>390</v>
      </c>
      <c r="B158" s="13" t="s">
        <v>235</v>
      </c>
      <c r="C158" s="13" t="s">
        <v>236</v>
      </c>
    </row>
    <row r="159" spans="1:3">
      <c r="A159" s="13" t="s">
        <v>474</v>
      </c>
      <c r="B159" s="13" t="s">
        <v>235</v>
      </c>
      <c r="C159" s="13" t="s">
        <v>237</v>
      </c>
    </row>
    <row r="160" spans="1:3">
      <c r="A160" s="13" t="s">
        <v>376</v>
      </c>
      <c r="B160" s="13" t="s">
        <v>238</v>
      </c>
      <c r="C160" s="13" t="s">
        <v>239</v>
      </c>
    </row>
    <row r="161" spans="1:3">
      <c r="A161" s="13" t="s">
        <v>377</v>
      </c>
      <c r="B161" s="13" t="s">
        <v>238</v>
      </c>
      <c r="C161" s="13" t="s">
        <v>240</v>
      </c>
    </row>
    <row r="162" spans="1:3">
      <c r="A162" s="13" t="s">
        <v>0</v>
      </c>
      <c r="B162" s="13" t="s">
        <v>238</v>
      </c>
      <c r="C162" s="13" t="s">
        <v>241</v>
      </c>
    </row>
    <row r="163" spans="1:3">
      <c r="A163" s="13" t="s">
        <v>437</v>
      </c>
      <c r="B163" s="13" t="s">
        <v>238</v>
      </c>
      <c r="C163" s="13" t="s">
        <v>242</v>
      </c>
    </row>
    <row r="164" spans="1:3">
      <c r="A164" s="13" t="s">
        <v>374</v>
      </c>
      <c r="B164" s="13" t="s">
        <v>238</v>
      </c>
      <c r="C164" s="13" t="s">
        <v>243</v>
      </c>
    </row>
    <row r="165" spans="1:3">
      <c r="A165" s="13" t="s">
        <v>469</v>
      </c>
      <c r="B165" s="13" t="s">
        <v>244</v>
      </c>
      <c r="C165" s="13" t="s">
        <v>245</v>
      </c>
    </row>
    <row r="166" spans="1:3">
      <c r="A166" s="13" t="s">
        <v>417</v>
      </c>
      <c r="B166" s="13" t="s">
        <v>244</v>
      </c>
      <c r="C166" s="13" t="s">
        <v>246</v>
      </c>
    </row>
    <row r="167" spans="1:3">
      <c r="A167" s="13" t="s">
        <v>482</v>
      </c>
      <c r="B167" s="13" t="s">
        <v>244</v>
      </c>
      <c r="C167" s="13" t="s">
        <v>247</v>
      </c>
    </row>
    <row r="168" spans="1:3">
      <c r="A168" s="13" t="s">
        <v>473</v>
      </c>
      <c r="B168" s="13" t="s">
        <v>244</v>
      </c>
      <c r="C168" s="13" t="s">
        <v>248</v>
      </c>
    </row>
    <row r="169" spans="1:3">
      <c r="A169" s="13" t="s">
        <v>5</v>
      </c>
      <c r="B169" s="13" t="s">
        <v>244</v>
      </c>
      <c r="C169" s="13" t="s">
        <v>249</v>
      </c>
    </row>
    <row r="170" spans="1:3">
      <c r="A170" s="13" t="s">
        <v>354</v>
      </c>
      <c r="B170" s="13" t="s">
        <v>244</v>
      </c>
      <c r="C170" s="13" t="s">
        <v>250</v>
      </c>
    </row>
    <row r="171" spans="1:3">
      <c r="A171" s="13" t="s">
        <v>6</v>
      </c>
      <c r="B171" s="13" t="s">
        <v>244</v>
      </c>
      <c r="C171" s="13" t="s">
        <v>251</v>
      </c>
    </row>
    <row r="172" spans="1:3">
      <c r="A172" s="13" t="s">
        <v>470</v>
      </c>
      <c r="B172" s="13" t="s">
        <v>244</v>
      </c>
      <c r="C172" s="13" t="s">
        <v>252</v>
      </c>
    </row>
    <row r="173" spans="1:3">
      <c r="A173" s="13" t="s">
        <v>355</v>
      </c>
      <c r="B173" s="13" t="s">
        <v>244</v>
      </c>
      <c r="C173" s="13" t="s">
        <v>253</v>
      </c>
    </row>
    <row r="174" spans="1:3">
      <c r="A174" s="13" t="s">
        <v>381</v>
      </c>
      <c r="B174" s="13" t="s">
        <v>244</v>
      </c>
      <c r="C174" s="13" t="s">
        <v>254</v>
      </c>
    </row>
    <row r="175" spans="1:3">
      <c r="A175" s="13" t="s">
        <v>403</v>
      </c>
      <c r="B175" s="13" t="s">
        <v>244</v>
      </c>
      <c r="C175" s="13" t="s">
        <v>255</v>
      </c>
    </row>
    <row r="176" spans="1:3">
      <c r="A176" s="13" t="s">
        <v>356</v>
      </c>
      <c r="B176" s="13" t="s">
        <v>244</v>
      </c>
      <c r="C176" s="13" t="s">
        <v>256</v>
      </c>
    </row>
    <row r="177" spans="1:3">
      <c r="A177" s="13" t="s">
        <v>357</v>
      </c>
      <c r="B177" s="13" t="s">
        <v>257</v>
      </c>
      <c r="C177" s="13" t="s">
        <v>258</v>
      </c>
    </row>
    <row r="178" spans="1:3">
      <c r="A178" s="13" t="s">
        <v>475</v>
      </c>
      <c r="B178" s="13" t="s">
        <v>257</v>
      </c>
      <c r="C178" s="13" t="s">
        <v>259</v>
      </c>
    </row>
    <row r="179" spans="1:3">
      <c r="A179" s="13" t="s">
        <v>358</v>
      </c>
      <c r="B179" s="13" t="s">
        <v>257</v>
      </c>
      <c r="C179" s="13" t="s">
        <v>260</v>
      </c>
    </row>
    <row r="180" spans="1:3">
      <c r="A180" s="13" t="s">
        <v>436</v>
      </c>
      <c r="B180" s="13" t="s">
        <v>257</v>
      </c>
      <c r="C180" s="13" t="s">
        <v>261</v>
      </c>
    </row>
    <row r="181" spans="1:3">
      <c r="A181" s="13" t="s">
        <v>388</v>
      </c>
      <c r="B181" s="13"/>
      <c r="C181" s="13" t="s">
        <v>262</v>
      </c>
    </row>
    <row r="182" spans="1:3">
      <c r="A182" s="13" t="s">
        <v>263</v>
      </c>
      <c r="B182" s="13"/>
      <c r="C182" s="13" t="s">
        <v>264</v>
      </c>
    </row>
    <row r="183" spans="1:3">
      <c r="A183" s="13" t="s">
        <v>441</v>
      </c>
      <c r="B183" s="13"/>
      <c r="C183" s="13" t="s">
        <v>265</v>
      </c>
    </row>
    <row r="184" spans="1:3">
      <c r="A184" s="13" t="s">
        <v>421</v>
      </c>
      <c r="B184" s="13"/>
      <c r="C184" s="13" t="s">
        <v>266</v>
      </c>
    </row>
    <row r="185" spans="1:3">
      <c r="A185" s="13" t="s">
        <v>267</v>
      </c>
      <c r="B185" s="13"/>
      <c r="C185" s="13" t="s">
        <v>268</v>
      </c>
    </row>
    <row r="186" spans="1:3">
      <c r="A186" s="13" t="s">
        <v>269</v>
      </c>
      <c r="B186" s="13"/>
      <c r="C186" s="13" t="s">
        <v>270</v>
      </c>
    </row>
    <row r="187" spans="1:3">
      <c r="A187" s="13" t="s">
        <v>452</v>
      </c>
      <c r="B187" s="13"/>
      <c r="C187" s="13" t="s">
        <v>271</v>
      </c>
    </row>
    <row r="188" spans="1:3">
      <c r="A188" s="13" t="s">
        <v>372</v>
      </c>
      <c r="B188" s="13"/>
      <c r="C188" s="13" t="s">
        <v>272</v>
      </c>
    </row>
    <row r="189" spans="1:3">
      <c r="A189" s="13" t="s">
        <v>447</v>
      </c>
      <c r="B189" s="13"/>
      <c r="C189" s="13" t="s">
        <v>273</v>
      </c>
    </row>
    <row r="190" spans="1:3">
      <c r="A190" s="13" t="s">
        <v>274</v>
      </c>
      <c r="B190" s="13"/>
      <c r="C190" s="13" t="s">
        <v>275</v>
      </c>
    </row>
    <row r="191" spans="1:3">
      <c r="A191" s="13" t="s">
        <v>459</v>
      </c>
      <c r="B191" s="13"/>
      <c r="C191" s="13" t="s">
        <v>276</v>
      </c>
    </row>
    <row r="192" spans="1:3">
      <c r="A192" s="13" t="s">
        <v>443</v>
      </c>
      <c r="B192" s="13"/>
      <c r="C192" s="13" t="s">
        <v>277</v>
      </c>
    </row>
    <row r="193" spans="1:3">
      <c r="A193" s="13" t="s">
        <v>278</v>
      </c>
      <c r="B193" s="13"/>
      <c r="C193" s="13" t="s">
        <v>279</v>
      </c>
    </row>
    <row r="194" spans="1:3">
      <c r="A194" s="13" t="s">
        <v>280</v>
      </c>
      <c r="B194" s="13"/>
      <c r="C194" s="13" t="s">
        <v>281</v>
      </c>
    </row>
    <row r="195" spans="1:3">
      <c r="A195" s="13" t="s">
        <v>488</v>
      </c>
      <c r="B195" s="13"/>
      <c r="C195" s="13" t="s">
        <v>282</v>
      </c>
    </row>
    <row r="196" spans="1:3">
      <c r="A196" s="13" t="s">
        <v>283</v>
      </c>
      <c r="B196" s="13"/>
      <c r="C196" s="13" t="s">
        <v>284</v>
      </c>
    </row>
    <row r="197" spans="1:3">
      <c r="A197" s="13" t="s">
        <v>448</v>
      </c>
      <c r="B197" s="13"/>
      <c r="C197" s="13" t="s">
        <v>285</v>
      </c>
    </row>
    <row r="198" spans="1:3">
      <c r="A198" s="13" t="s">
        <v>286</v>
      </c>
      <c r="B198" s="13"/>
      <c r="C198" s="13" t="s">
        <v>287</v>
      </c>
    </row>
    <row r="199" spans="1:3">
      <c r="A199" s="13" t="s">
        <v>288</v>
      </c>
      <c r="B199" s="13"/>
      <c r="C199" s="13" t="s">
        <v>289</v>
      </c>
    </row>
    <row r="200" spans="1:3">
      <c r="A200" s="13" t="s">
        <v>290</v>
      </c>
      <c r="B200" s="13"/>
      <c r="C200" s="13" t="s">
        <v>291</v>
      </c>
    </row>
    <row r="201" spans="1:3">
      <c r="A201" s="13" t="s">
        <v>292</v>
      </c>
      <c r="B201" s="13"/>
      <c r="C201" s="13" t="s">
        <v>293</v>
      </c>
    </row>
    <row r="202" spans="1:3">
      <c r="A202" s="15"/>
    </row>
    <row r="203" spans="1:3">
      <c r="A203" s="15"/>
    </row>
    <row r="204" spans="1:3">
      <c r="A204" s="15"/>
    </row>
    <row r="205" spans="1:3">
      <c r="A205" s="15"/>
    </row>
    <row r="206" spans="1:3">
      <c r="A206" s="15"/>
    </row>
    <row r="207" spans="1:3">
      <c r="A207" s="15"/>
    </row>
    <row r="208" spans="1:3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</sheetData>
  <sheetProtection password="EF32" sheet="1" objects="1" scenarios="1"/>
  <mergeCells count="1">
    <mergeCell ref="A1:C1"/>
  </mergeCells>
  <phoneticPr fontId="1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K18"/>
  <sheetViews>
    <sheetView workbookViewId="0">
      <selection activeCell="A2" sqref="A2:C2"/>
    </sheetView>
  </sheetViews>
  <sheetFormatPr defaultColWidth="7.109375" defaultRowHeight="12.75"/>
  <cols>
    <col min="1" max="1" width="11.88671875" style="3" customWidth="1"/>
    <col min="2" max="2" width="14.109375" style="3" customWidth="1"/>
    <col min="3" max="3" width="18.77734375" style="3" customWidth="1"/>
    <col min="4" max="4" width="1.21875" style="3" customWidth="1"/>
    <col min="5" max="9" width="7.109375" style="3" customWidth="1"/>
    <col min="10" max="10" width="2.88671875" style="3" customWidth="1"/>
    <col min="11" max="16384" width="7.109375" style="3"/>
  </cols>
  <sheetData>
    <row r="1" spans="1:11" ht="15" customHeight="1" thickBot="1">
      <c r="A1" s="214" t="s">
        <v>461</v>
      </c>
      <c r="B1" s="215"/>
      <c r="C1" s="216"/>
      <c r="D1" s="5"/>
      <c r="E1" s="203" t="s">
        <v>8</v>
      </c>
      <c r="F1" s="204"/>
      <c r="G1" s="205">
        <f>'2-Cover Page'!C6</f>
        <v>0</v>
      </c>
      <c r="H1" s="206"/>
      <c r="I1" s="206"/>
      <c r="J1" s="206"/>
      <c r="K1" s="207"/>
    </row>
    <row r="2" spans="1:11">
      <c r="A2" s="217" t="e">
        <f>+#REF!&amp;" Grant"</f>
        <v>#REF!</v>
      </c>
      <c r="B2" s="218"/>
      <c r="C2" s="219"/>
      <c r="D2" s="6"/>
      <c r="E2" s="14"/>
      <c r="F2" s="14"/>
      <c r="G2" s="14"/>
      <c r="H2" s="14"/>
      <c r="I2" s="14"/>
      <c r="J2" s="14"/>
      <c r="K2" s="14"/>
    </row>
    <row r="3" spans="1:11" ht="13.5" thickBot="1">
      <c r="A3" s="7"/>
      <c r="B3" s="5"/>
      <c r="C3" s="8">
        <f>+'2-Cover Page'!C11</f>
        <v>0</v>
      </c>
      <c r="D3" s="5"/>
      <c r="E3" s="5"/>
      <c r="F3" s="5"/>
      <c r="G3" s="5"/>
      <c r="H3" s="5"/>
      <c r="I3" s="5"/>
      <c r="J3" s="5"/>
      <c r="K3" s="5"/>
    </row>
    <row r="4" spans="1:11" ht="15.75" customHeight="1" thickBot="1">
      <c r="A4" s="220" t="s">
        <v>7</v>
      </c>
      <c r="B4" s="221"/>
      <c r="C4" s="222"/>
      <c r="D4" s="5"/>
      <c r="E4" s="5"/>
      <c r="F4" s="5"/>
      <c r="G4" s="5"/>
      <c r="H4" s="5"/>
      <c r="I4" s="5"/>
      <c r="J4" s="5"/>
      <c r="K4" s="5"/>
    </row>
    <row r="5" spans="1:11" ht="15.75" customHeight="1" thickBot="1">
      <c r="A5" s="220">
        <f>'3c-Budget &amp; AFR Summary'!D39</f>
        <v>0</v>
      </c>
      <c r="B5" s="221"/>
      <c r="C5" s="222"/>
      <c r="D5" s="5"/>
      <c r="E5" s="5"/>
      <c r="F5" s="5"/>
      <c r="G5" s="5"/>
      <c r="H5" s="5"/>
      <c r="I5" s="5"/>
      <c r="J5" s="5"/>
      <c r="K5" s="5"/>
    </row>
    <row r="6" spans="1:11" ht="13.5" thickBot="1">
      <c r="A6" s="223" t="str">
        <f>IF(A5&gt;1, "", "Must Enter # of Pupils Served on 4-Budget Summary Sheet.")</f>
        <v>Must Enter # of Pupils Served on 4-Budget Summary Sheet.</v>
      </c>
      <c r="B6" s="224"/>
      <c r="C6" s="225"/>
      <c r="D6" s="5"/>
      <c r="E6" s="5"/>
      <c r="F6" s="5"/>
      <c r="G6" s="5"/>
      <c r="H6" s="5"/>
      <c r="I6" s="5"/>
      <c r="J6" s="5"/>
      <c r="K6" s="5"/>
    </row>
    <row r="7" spans="1:11" ht="13.5" thickBot="1">
      <c r="A7" s="220" t="s">
        <v>297</v>
      </c>
      <c r="B7" s="221"/>
      <c r="C7" s="222"/>
      <c r="D7" s="5"/>
      <c r="E7" s="5"/>
      <c r="F7" s="5"/>
      <c r="G7" s="5"/>
      <c r="H7" s="5"/>
      <c r="I7" s="5"/>
      <c r="J7" s="5"/>
      <c r="K7" s="5"/>
    </row>
    <row r="8" spans="1:11" ht="26.25" thickBot="1">
      <c r="A8" s="9" t="s">
        <v>516</v>
      </c>
      <c r="B8" s="10" t="s">
        <v>517</v>
      </c>
      <c r="C8" s="11"/>
      <c r="D8" s="5"/>
      <c r="E8" s="5"/>
      <c r="F8" s="5"/>
      <c r="G8" s="5"/>
      <c r="H8" s="5"/>
      <c r="I8" s="5"/>
      <c r="J8" s="5"/>
      <c r="K8" s="5"/>
    </row>
    <row r="9" spans="1:11" ht="13.5" thickBot="1">
      <c r="A9" s="12">
        <f>SUM('3a-Budget Detail'!G10:G154)</f>
        <v>0</v>
      </c>
      <c r="B9" s="12">
        <f>'3c-Budget &amp; AFR Summary'!D33</f>
        <v>0</v>
      </c>
      <c r="C9" s="11" t="str">
        <f>IF(A9=B9,"Equal","Not Equal")</f>
        <v>Equal</v>
      </c>
      <c r="D9" s="5"/>
      <c r="E9" s="5"/>
      <c r="F9" s="5"/>
      <c r="G9" s="5"/>
      <c r="H9" s="5"/>
      <c r="I9" s="5"/>
      <c r="J9" s="5"/>
      <c r="K9" s="5"/>
    </row>
    <row r="10" spans="1:11" ht="13.5" thickBot="1">
      <c r="A10" s="220" t="s">
        <v>515</v>
      </c>
      <c r="B10" s="221"/>
      <c r="C10" s="222"/>
      <c r="D10" s="5"/>
      <c r="E10" s="5"/>
      <c r="F10" s="5"/>
      <c r="G10" s="5"/>
      <c r="H10" s="5"/>
      <c r="I10" s="5"/>
      <c r="J10" s="5"/>
      <c r="K10" s="5"/>
    </row>
    <row r="11" spans="1:11" ht="26.25" thickBot="1">
      <c r="A11" s="10" t="s">
        <v>518</v>
      </c>
      <c r="B11" s="10" t="s">
        <v>517</v>
      </c>
      <c r="C11" s="11"/>
      <c r="D11" s="5"/>
      <c r="E11" s="5"/>
      <c r="F11" s="5"/>
      <c r="G11" s="5"/>
      <c r="H11" s="5"/>
      <c r="I11" s="5"/>
      <c r="J11" s="5"/>
      <c r="K11" s="5"/>
    </row>
    <row r="12" spans="1:11" ht="13.5" thickBot="1">
      <c r="A12" s="12" t="e">
        <f>+SUM(#REF!)</f>
        <v>#REF!</v>
      </c>
      <c r="B12" s="12" t="e">
        <f>+'3c-Budget &amp; AFR Summary'!#REF!+'3c-Budget &amp; AFR Summary'!#REF!</f>
        <v>#REF!</v>
      </c>
      <c r="C12" s="11" t="e">
        <f>IF(A12=B12,"Equal","Not Equal")</f>
        <v>#REF!</v>
      </c>
      <c r="D12" s="5"/>
      <c r="E12" s="5"/>
      <c r="F12" s="5"/>
      <c r="G12" s="5"/>
      <c r="H12" s="5"/>
      <c r="I12" s="5"/>
      <c r="J12" s="5"/>
      <c r="K12" s="5"/>
    </row>
    <row r="13" spans="1:11" ht="15" customHeight="1">
      <c r="A13" s="208" t="s">
        <v>460</v>
      </c>
      <c r="B13" s="209"/>
      <c r="C13" s="210"/>
      <c r="D13" s="5"/>
      <c r="E13" s="5"/>
      <c r="F13" s="5"/>
      <c r="G13" s="5"/>
      <c r="H13" s="5"/>
      <c r="I13" s="5"/>
      <c r="J13" s="5"/>
      <c r="K13" s="5"/>
    </row>
    <row r="14" spans="1:11" ht="15" customHeight="1">
      <c r="A14" s="208"/>
      <c r="B14" s="209"/>
      <c r="C14" s="210"/>
      <c r="D14" s="5"/>
      <c r="E14" s="5"/>
      <c r="F14" s="5"/>
      <c r="G14" s="5"/>
      <c r="H14" s="5"/>
      <c r="I14" s="5"/>
      <c r="J14" s="5"/>
      <c r="K14" s="5"/>
    </row>
    <row r="15" spans="1:11" ht="15" customHeight="1" thickBot="1">
      <c r="A15" s="211"/>
      <c r="B15" s="212"/>
      <c r="C15" s="213"/>
      <c r="D15" s="5"/>
      <c r="E15" s="5"/>
      <c r="F15" s="5"/>
      <c r="G15" s="5"/>
      <c r="H15" s="5"/>
      <c r="I15" s="5"/>
      <c r="J15" s="5"/>
      <c r="K15" s="5"/>
    </row>
    <row r="16" spans="1:11" ht="15" customHeight="1">
      <c r="A16" s="4"/>
      <c r="B16" s="4"/>
      <c r="C16" s="4"/>
    </row>
    <row r="17" spans="1:3" ht="15" customHeight="1">
      <c r="A17" s="4"/>
      <c r="B17" s="4"/>
      <c r="C17" s="4"/>
    </row>
    <row r="18" spans="1:3" ht="15" customHeight="1">
      <c r="A18" s="4"/>
      <c r="B18" s="4"/>
      <c r="C18" s="4"/>
    </row>
  </sheetData>
  <mergeCells count="10">
    <mergeCell ref="E1:F1"/>
    <mergeCell ref="G1:K1"/>
    <mergeCell ref="A13:C15"/>
    <mergeCell ref="A1:C1"/>
    <mergeCell ref="A2:C2"/>
    <mergeCell ref="A4:C4"/>
    <mergeCell ref="A7:C7"/>
    <mergeCell ref="A5:C5"/>
    <mergeCell ref="A6:C6"/>
    <mergeCell ref="A10:C10"/>
  </mergeCells>
  <phoneticPr fontId="15" type="noConversion"/>
  <conditionalFormatting sqref="A5">
    <cfRule type="cellIs" dxfId="1" priority="2" stopIfTrue="1" operator="lessThanOrEqual">
      <formula>1</formula>
    </cfRule>
  </conditionalFormatting>
  <conditionalFormatting sqref="C9:C12">
    <cfRule type="expression" dxfId="0" priority="1" stopIfTrue="1">
      <formula>LEFT(C9,3)="not"</formula>
    </cfRule>
  </conditionalFormatting>
  <pageMargins left="0.5" right="0.5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E24"/>
  <sheetViews>
    <sheetView workbookViewId="0">
      <selection activeCell="D18" sqref="D18"/>
    </sheetView>
  </sheetViews>
  <sheetFormatPr defaultColWidth="7.33203125" defaultRowHeight="12.75" customHeight="1"/>
  <cols>
    <col min="1" max="1" width="13.33203125" bestFit="1" customWidth="1"/>
    <col min="2" max="2" width="25.5546875" bestFit="1" customWidth="1"/>
    <col min="3" max="3" width="31.88671875" bestFit="1" customWidth="1"/>
    <col min="4" max="4" width="12.6640625" bestFit="1" customWidth="1"/>
    <col min="5" max="5" width="8.77734375" bestFit="1" customWidth="1"/>
  </cols>
  <sheetData>
    <row r="1" spans="1:5" ht="26.25" customHeight="1">
      <c r="A1" s="226"/>
      <c r="C1" s="55"/>
      <c r="D1" s="227"/>
    </row>
    <row r="2" spans="1:5" ht="26.25" customHeight="1">
      <c r="A2" s="226"/>
      <c r="C2" s="56" t="s">
        <v>544</v>
      </c>
      <c r="D2" s="226"/>
    </row>
    <row r="3" spans="1:5" ht="12.75" customHeight="1">
      <c r="A3" s="226"/>
      <c r="D3" s="226"/>
    </row>
    <row r="4" spans="1:5" ht="12.75" customHeight="1">
      <c r="A4" s="226"/>
      <c r="D4" s="226"/>
    </row>
    <row r="5" spans="1:5" ht="12.75" customHeight="1">
      <c r="A5" s="226"/>
      <c r="D5" s="226"/>
    </row>
    <row r="6" spans="1:5" ht="12.75" customHeight="1">
      <c r="A6" s="226"/>
      <c r="D6" s="226"/>
    </row>
    <row r="7" spans="1:5" ht="21" customHeight="1">
      <c r="A7" s="228" t="s">
        <v>545</v>
      </c>
      <c r="B7" s="228"/>
      <c r="C7" s="226"/>
      <c r="D7" s="226"/>
    </row>
    <row r="8" spans="1:5" ht="15.75" thickBot="1">
      <c r="A8" s="229" t="s">
        <v>546</v>
      </c>
      <c r="B8" s="229"/>
      <c r="C8" s="226"/>
      <c r="D8" s="226"/>
    </row>
    <row r="9" spans="1:5" ht="15.75" thickBot="1">
      <c r="A9" s="57" t="s">
        <v>547</v>
      </c>
      <c r="B9" s="57"/>
      <c r="C9" s="57" t="s">
        <v>548</v>
      </c>
      <c r="D9" s="57" t="s">
        <v>549</v>
      </c>
      <c r="E9" s="22" t="s">
        <v>572</v>
      </c>
    </row>
    <row r="10" spans="1:5" ht="15.75" thickBot="1">
      <c r="A10" s="58" t="s">
        <v>419</v>
      </c>
      <c r="B10" s="59" t="s">
        <v>556</v>
      </c>
      <c r="C10" s="60">
        <v>5.3899999999999997E-2</v>
      </c>
      <c r="D10" s="61">
        <v>17.22</v>
      </c>
      <c r="E10" s="154">
        <v>37500</v>
      </c>
    </row>
    <row r="11" spans="1:5" ht="15.75" thickBot="1">
      <c r="A11" s="58" t="s">
        <v>362</v>
      </c>
      <c r="B11" s="59" t="s">
        <v>550</v>
      </c>
      <c r="C11" s="60">
        <v>6.4500000000000002E-2</v>
      </c>
      <c r="D11" s="61">
        <v>17.61</v>
      </c>
      <c r="E11" s="154">
        <v>75000</v>
      </c>
    </row>
    <row r="12" spans="1:5" ht="15.75" thickBot="1">
      <c r="A12" s="58" t="s">
        <v>421</v>
      </c>
      <c r="B12" s="59" t="s">
        <v>266</v>
      </c>
      <c r="C12" s="60">
        <v>0.105</v>
      </c>
      <c r="D12" s="61">
        <v>20.34</v>
      </c>
      <c r="E12" s="154">
        <v>75000</v>
      </c>
    </row>
    <row r="13" spans="1:5" ht="15.75" thickBot="1">
      <c r="A13" s="58" t="s">
        <v>389</v>
      </c>
      <c r="B13" s="59" t="s">
        <v>553</v>
      </c>
      <c r="C13" s="60">
        <v>1.55E-2</v>
      </c>
      <c r="D13" s="61">
        <v>9.8000000000000007</v>
      </c>
      <c r="E13" s="154">
        <v>75000</v>
      </c>
    </row>
    <row r="14" spans="1:5" ht="15.75" thickBot="1">
      <c r="A14" s="58" t="s">
        <v>395</v>
      </c>
      <c r="B14" s="59" t="s">
        <v>552</v>
      </c>
      <c r="C14" s="60">
        <v>8.6300000000000002E-2</v>
      </c>
      <c r="D14" s="61">
        <v>23.79</v>
      </c>
      <c r="E14" s="154">
        <v>33571</v>
      </c>
    </row>
    <row r="15" spans="1:5" ht="15.75" thickBot="1">
      <c r="A15" s="58" t="s">
        <v>15</v>
      </c>
      <c r="B15" s="59" t="s">
        <v>555</v>
      </c>
      <c r="C15" s="60">
        <v>7.9100000000000004E-2</v>
      </c>
      <c r="D15" s="61">
        <v>22.74</v>
      </c>
      <c r="E15" s="154">
        <v>75000</v>
      </c>
    </row>
    <row r="16" spans="1:5" ht="15.75" thickBot="1">
      <c r="A16" s="58" t="s">
        <v>354</v>
      </c>
      <c r="B16" s="59" t="s">
        <v>562</v>
      </c>
      <c r="C16" s="60">
        <v>9.3900000000000011E-2</v>
      </c>
      <c r="D16" s="61">
        <v>22.07</v>
      </c>
      <c r="E16" s="154">
        <v>63993</v>
      </c>
    </row>
    <row r="17" spans="1:5" ht="15.75" thickBot="1">
      <c r="A17" s="58" t="s">
        <v>329</v>
      </c>
      <c r="B17" s="59" t="s">
        <v>557</v>
      </c>
      <c r="C17" s="60">
        <v>7.0699999999999999E-2</v>
      </c>
      <c r="D17" s="61">
        <v>18.149999999999999</v>
      </c>
      <c r="E17" s="154">
        <v>56826</v>
      </c>
    </row>
    <row r="18" spans="1:5" ht="15.75" thickBot="1">
      <c r="A18" s="58" t="s">
        <v>335</v>
      </c>
      <c r="B18" s="59" t="s">
        <v>560</v>
      </c>
      <c r="C18" s="60">
        <v>6.4699999999999994E-2</v>
      </c>
      <c r="D18" s="61">
        <v>17.91</v>
      </c>
      <c r="E18" s="154">
        <v>65000</v>
      </c>
    </row>
    <row r="19" spans="1:5" ht="15.75" thickBot="1">
      <c r="A19" s="58" t="s">
        <v>414</v>
      </c>
      <c r="B19" s="59" t="s">
        <v>558</v>
      </c>
      <c r="C19" s="60">
        <v>8.2299999999999998E-2</v>
      </c>
      <c r="D19" s="61">
        <v>20.57</v>
      </c>
      <c r="E19" s="154">
        <v>75000</v>
      </c>
    </row>
    <row r="20" spans="1:5" ht="15.75" thickBot="1">
      <c r="A20" s="58" t="s">
        <v>346</v>
      </c>
      <c r="B20" s="59" t="s">
        <v>561</v>
      </c>
      <c r="C20" s="60">
        <v>0.105</v>
      </c>
      <c r="D20" s="61">
        <v>28.42</v>
      </c>
      <c r="E20" s="154">
        <v>72441</v>
      </c>
    </row>
    <row r="21" spans="1:5" ht="15.75" thickBot="1">
      <c r="A21" s="58" t="s">
        <v>452</v>
      </c>
      <c r="B21" s="59" t="s">
        <v>271</v>
      </c>
      <c r="C21" s="60">
        <v>0.105</v>
      </c>
      <c r="D21" s="61">
        <v>30</v>
      </c>
      <c r="E21" s="154">
        <v>31063</v>
      </c>
    </row>
    <row r="22" spans="1:5" ht="15.75" thickBot="1">
      <c r="A22" s="58" t="s">
        <v>397</v>
      </c>
      <c r="B22" s="59" t="s">
        <v>554</v>
      </c>
      <c r="C22" s="60">
        <v>8.77E-2</v>
      </c>
      <c r="D22" s="61">
        <v>21.69</v>
      </c>
      <c r="E22" s="154">
        <v>54747</v>
      </c>
    </row>
    <row r="23" spans="1:5" ht="15.75" thickBot="1">
      <c r="A23" s="58" t="s">
        <v>415</v>
      </c>
      <c r="B23" s="59" t="s">
        <v>559</v>
      </c>
      <c r="C23" s="60">
        <v>4.7E-2</v>
      </c>
      <c r="D23" s="61">
        <v>18.350000000000001</v>
      </c>
      <c r="E23" s="154">
        <v>31344</v>
      </c>
    </row>
    <row r="24" spans="1:5" ht="15.75" thickBot="1">
      <c r="A24" s="58" t="s">
        <v>396</v>
      </c>
      <c r="B24" s="59" t="s">
        <v>551</v>
      </c>
      <c r="C24" s="60">
        <v>0.105</v>
      </c>
      <c r="D24" s="61">
        <v>29.55</v>
      </c>
      <c r="E24" s="154">
        <v>75000</v>
      </c>
    </row>
  </sheetData>
  <mergeCells count="4">
    <mergeCell ref="A1:A6"/>
    <mergeCell ref="D1:D6"/>
    <mergeCell ref="A7:D7"/>
    <mergeCell ref="A8:D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G16"/>
  <sheetViews>
    <sheetView workbookViewId="0">
      <selection activeCell="K1" sqref="K1:P1048576"/>
    </sheetView>
  </sheetViews>
  <sheetFormatPr defaultColWidth="8.88671875" defaultRowHeight="11.25"/>
  <cols>
    <col min="1" max="16384" width="8.88671875" style="1"/>
  </cols>
  <sheetData>
    <row r="1" spans="1:7">
      <c r="A1" s="1" t="s">
        <v>501</v>
      </c>
      <c r="G1" s="20" t="s">
        <v>294</v>
      </c>
    </row>
    <row r="2" spans="1:7">
      <c r="A2" s="1" t="s">
        <v>300</v>
      </c>
      <c r="G2" s="20" t="s">
        <v>295</v>
      </c>
    </row>
    <row r="3" spans="1:7">
      <c r="A3" s="1" t="s">
        <v>512</v>
      </c>
      <c r="G3" s="20" t="s">
        <v>301</v>
      </c>
    </row>
    <row r="4" spans="1:7">
      <c r="A4" s="1" t="s">
        <v>513</v>
      </c>
      <c r="G4" s="20" t="s">
        <v>306</v>
      </c>
    </row>
    <row r="5" spans="1:7">
      <c r="A5" s="1" t="s">
        <v>509</v>
      </c>
      <c r="G5" s="20" t="s">
        <v>302</v>
      </c>
    </row>
    <row r="6" spans="1:7">
      <c r="A6" s="1" t="s">
        <v>510</v>
      </c>
      <c r="G6" s="20" t="s">
        <v>303</v>
      </c>
    </row>
    <row r="7" spans="1:7">
      <c r="C7" s="20"/>
      <c r="G7" s="20" t="s">
        <v>528</v>
      </c>
    </row>
    <row r="8" spans="1:7">
      <c r="G8" s="20" t="s">
        <v>305</v>
      </c>
    </row>
    <row r="9" spans="1:7">
      <c r="G9" s="20"/>
    </row>
    <row r="10" spans="1:7">
      <c r="G10" s="20"/>
    </row>
    <row r="11" spans="1:7">
      <c r="G11" s="20"/>
    </row>
    <row r="12" spans="1:7">
      <c r="G12" s="20"/>
    </row>
    <row r="15" spans="1:7">
      <c r="C15" s="1" t="s">
        <v>12</v>
      </c>
    </row>
    <row r="16" spans="1:7">
      <c r="C16" s="1" t="s">
        <v>493</v>
      </c>
    </row>
  </sheetData>
  <phoneticPr fontId="1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F19" sqref="F19"/>
    </sheetView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63"/>
  <sheetViews>
    <sheetView workbookViewId="0">
      <selection sqref="A1:B1"/>
    </sheetView>
  </sheetViews>
  <sheetFormatPr defaultRowHeight="15"/>
  <cols>
    <col min="2" max="2" width="68.21875" customWidth="1"/>
    <col min="3" max="256" width="0" hidden="1" customWidth="1"/>
  </cols>
  <sheetData>
    <row r="1" spans="1:2" ht="16.5" thickBot="1">
      <c r="A1" s="189" t="str">
        <f>'2-Cover Page'!$A$1</f>
        <v>Education for Homeless Children and Youth Grant</v>
      </c>
      <c r="B1" s="231"/>
    </row>
    <row r="2" spans="1:2" ht="16.5" thickBot="1">
      <c r="A2" s="232" t="s">
        <v>522</v>
      </c>
      <c r="B2" s="231"/>
    </row>
    <row r="3" spans="1:2" ht="15.75" thickBot="1">
      <c r="A3" s="233" t="str">
        <f>'2-Cover Page'!$A$2</f>
        <v>July 1, 2024 through June 30, 2025</v>
      </c>
      <c r="B3" s="231"/>
    </row>
    <row r="4" spans="1:2">
      <c r="A4" s="2"/>
      <c r="B4" s="21"/>
    </row>
    <row r="5" spans="1:2">
      <c r="A5" s="2"/>
      <c r="B5" s="2">
        <f>'2-Cover Page'!$C$6</f>
        <v>0</v>
      </c>
    </row>
    <row r="6" spans="1:2">
      <c r="A6" s="230"/>
      <c r="B6" s="230"/>
    </row>
    <row r="7" spans="1:2">
      <c r="A7" s="22" t="s">
        <v>299</v>
      </c>
      <c r="B7" s="23" t="s">
        <v>523</v>
      </c>
    </row>
    <row r="8" spans="1:2">
      <c r="A8" s="50"/>
      <c r="B8" s="51"/>
    </row>
    <row r="9" spans="1:2">
      <c r="A9" s="50"/>
      <c r="B9" s="51"/>
    </row>
    <row r="10" spans="1:2">
      <c r="A10" s="50"/>
      <c r="B10" s="51"/>
    </row>
    <row r="11" spans="1:2">
      <c r="A11" s="50"/>
      <c r="B11" s="51"/>
    </row>
    <row r="12" spans="1:2">
      <c r="A12" s="50"/>
      <c r="B12" s="51"/>
    </row>
    <row r="13" spans="1:2">
      <c r="A13" s="50"/>
      <c r="B13" s="51"/>
    </row>
    <row r="14" spans="1:2">
      <c r="A14" s="50"/>
      <c r="B14" s="51"/>
    </row>
    <row r="15" spans="1:2">
      <c r="A15" s="50"/>
      <c r="B15" s="51"/>
    </row>
    <row r="16" spans="1:2">
      <c r="A16" s="50"/>
      <c r="B16" s="51"/>
    </row>
    <row r="17" spans="1:2">
      <c r="A17" s="50"/>
      <c r="B17" s="51"/>
    </row>
    <row r="18" spans="1:2">
      <c r="A18" s="50"/>
      <c r="B18" s="51"/>
    </row>
    <row r="19" spans="1:2">
      <c r="A19" s="50"/>
      <c r="B19" s="51"/>
    </row>
    <row r="20" spans="1:2">
      <c r="A20" s="50"/>
      <c r="B20" s="51"/>
    </row>
    <row r="21" spans="1:2">
      <c r="A21" s="50"/>
      <c r="B21" s="51"/>
    </row>
    <row r="22" spans="1:2">
      <c r="A22" s="50"/>
      <c r="B22" s="51"/>
    </row>
    <row r="23" spans="1:2">
      <c r="A23" s="50"/>
      <c r="B23" s="51"/>
    </row>
    <row r="24" spans="1:2">
      <c r="A24" s="50"/>
      <c r="B24" s="51"/>
    </row>
    <row r="25" spans="1:2">
      <c r="A25" s="50"/>
      <c r="B25" s="51"/>
    </row>
    <row r="26" spans="1:2">
      <c r="A26" s="50"/>
      <c r="B26" s="51"/>
    </row>
    <row r="27" spans="1:2">
      <c r="A27" s="50"/>
      <c r="B27" s="51"/>
    </row>
    <row r="28" spans="1:2">
      <c r="A28" s="50"/>
      <c r="B28" s="51"/>
    </row>
    <row r="29" spans="1:2">
      <c r="A29" s="50"/>
      <c r="B29" s="51"/>
    </row>
    <row r="30" spans="1:2">
      <c r="A30" s="50"/>
      <c r="B30" s="51"/>
    </row>
    <row r="31" spans="1:2">
      <c r="A31" s="50"/>
      <c r="B31" s="51"/>
    </row>
    <row r="32" spans="1:2">
      <c r="A32" s="50"/>
      <c r="B32" s="51"/>
    </row>
    <row r="33" spans="1:2">
      <c r="A33" s="50"/>
      <c r="B33" s="51"/>
    </row>
    <row r="34" spans="1:2">
      <c r="A34" s="50"/>
      <c r="B34" s="51"/>
    </row>
    <row r="35" spans="1:2">
      <c r="A35" s="50"/>
      <c r="B35" s="51"/>
    </row>
    <row r="36" spans="1:2">
      <c r="A36" s="50"/>
      <c r="B36" s="51"/>
    </row>
    <row r="37" spans="1:2">
      <c r="A37" s="50"/>
      <c r="B37" s="51"/>
    </row>
    <row r="38" spans="1:2">
      <c r="A38" s="50"/>
      <c r="B38" s="51"/>
    </row>
    <row r="39" spans="1:2">
      <c r="A39" s="50"/>
      <c r="B39" s="51"/>
    </row>
    <row r="40" spans="1:2">
      <c r="A40" s="50"/>
      <c r="B40" s="51"/>
    </row>
    <row r="41" spans="1:2">
      <c r="A41" s="50"/>
      <c r="B41" s="51"/>
    </row>
    <row r="42" spans="1:2">
      <c r="A42" s="50"/>
      <c r="B42" s="51"/>
    </row>
    <row r="43" spans="1:2">
      <c r="A43" s="50"/>
      <c r="B43" s="51"/>
    </row>
    <row r="44" spans="1:2">
      <c r="A44" s="50"/>
      <c r="B44" s="51"/>
    </row>
    <row r="45" spans="1:2">
      <c r="A45" s="50"/>
      <c r="B45" s="51"/>
    </row>
    <row r="46" spans="1:2">
      <c r="A46" s="50"/>
      <c r="B46" s="51"/>
    </row>
    <row r="47" spans="1:2">
      <c r="A47" s="50"/>
      <c r="B47" s="51"/>
    </row>
    <row r="48" spans="1:2">
      <c r="A48" s="50"/>
      <c r="B48" s="51"/>
    </row>
    <row r="49" spans="1:2">
      <c r="A49" s="50"/>
      <c r="B49" s="51"/>
    </row>
    <row r="50" spans="1:2">
      <c r="A50" s="50"/>
      <c r="B50" s="51"/>
    </row>
    <row r="51" spans="1:2">
      <c r="A51" s="50"/>
      <c r="B51" s="51"/>
    </row>
    <row r="52" spans="1:2">
      <c r="A52" s="50"/>
      <c r="B52" s="51"/>
    </row>
    <row r="53" spans="1:2">
      <c r="A53" s="50"/>
      <c r="B53" s="51"/>
    </row>
    <row r="54" spans="1:2">
      <c r="A54" s="50"/>
      <c r="B54" s="51"/>
    </row>
    <row r="55" spans="1:2">
      <c r="A55" s="50"/>
      <c r="B55" s="51"/>
    </row>
    <row r="56" spans="1:2">
      <c r="A56" s="50"/>
      <c r="B56" s="51"/>
    </row>
    <row r="57" spans="1:2">
      <c r="A57" s="50"/>
      <c r="B57" s="51"/>
    </row>
    <row r="58" spans="1:2">
      <c r="A58" s="50"/>
      <c r="B58" s="51"/>
    </row>
    <row r="59" spans="1:2">
      <c r="A59" s="50"/>
      <c r="B59" s="51"/>
    </row>
    <row r="60" spans="1:2">
      <c r="A60" s="50"/>
      <c r="B60" s="51"/>
    </row>
    <row r="61" spans="1:2">
      <c r="A61" s="50"/>
      <c r="B61" s="51"/>
    </row>
    <row r="62" spans="1:2">
      <c r="A62" s="50"/>
      <c r="B62" s="51"/>
    </row>
    <row r="63" spans="1:2">
      <c r="A63" s="50"/>
      <c r="B63" s="51"/>
    </row>
    <row r="64" spans="1:2">
      <c r="A64" s="50"/>
      <c r="B64" s="51"/>
    </row>
    <row r="65" spans="1:2">
      <c r="A65" s="50"/>
      <c r="B65" s="51"/>
    </row>
    <row r="66" spans="1:2">
      <c r="A66" s="50"/>
      <c r="B66" s="51"/>
    </row>
    <row r="67" spans="1:2">
      <c r="A67" s="50"/>
      <c r="B67" s="51"/>
    </row>
    <row r="68" spans="1:2">
      <c r="A68" s="50"/>
      <c r="B68" s="51"/>
    </row>
    <row r="69" spans="1:2">
      <c r="A69" s="50"/>
      <c r="B69" s="51"/>
    </row>
    <row r="70" spans="1:2">
      <c r="A70" s="50"/>
      <c r="B70" s="51"/>
    </row>
    <row r="71" spans="1:2">
      <c r="A71" s="50"/>
      <c r="B71" s="51"/>
    </row>
    <row r="72" spans="1:2">
      <c r="A72" s="50"/>
      <c r="B72" s="51"/>
    </row>
    <row r="73" spans="1:2">
      <c r="A73" s="50"/>
      <c r="B73" s="51"/>
    </row>
    <row r="74" spans="1:2">
      <c r="A74" s="50"/>
      <c r="B74" s="51"/>
    </row>
    <row r="75" spans="1:2">
      <c r="A75" s="50"/>
      <c r="B75" s="51"/>
    </row>
    <row r="76" spans="1:2">
      <c r="A76" s="50"/>
      <c r="B76" s="51"/>
    </row>
    <row r="77" spans="1:2">
      <c r="A77" s="50"/>
      <c r="B77" s="51"/>
    </row>
    <row r="78" spans="1:2">
      <c r="A78" s="50"/>
      <c r="B78" s="51"/>
    </row>
    <row r="79" spans="1:2">
      <c r="A79" s="50"/>
      <c r="B79" s="51"/>
    </row>
    <row r="80" spans="1:2">
      <c r="A80" s="50"/>
      <c r="B80" s="51"/>
    </row>
    <row r="81" spans="1:2">
      <c r="A81" s="50"/>
      <c r="B81" s="51"/>
    </row>
    <row r="82" spans="1:2">
      <c r="A82" s="50"/>
      <c r="B82" s="51"/>
    </row>
    <row r="83" spans="1:2">
      <c r="A83" s="50"/>
      <c r="B83" s="51"/>
    </row>
    <row r="84" spans="1:2">
      <c r="A84" s="50"/>
      <c r="B84" s="51"/>
    </row>
    <row r="85" spans="1:2">
      <c r="A85" s="50"/>
      <c r="B85" s="51"/>
    </row>
    <row r="86" spans="1:2">
      <c r="A86" s="50"/>
      <c r="B86" s="51"/>
    </row>
    <row r="87" spans="1:2">
      <c r="A87" s="50"/>
      <c r="B87" s="51"/>
    </row>
    <row r="88" spans="1:2">
      <c r="A88" s="50"/>
      <c r="B88" s="51"/>
    </row>
    <row r="89" spans="1:2">
      <c r="A89" s="50"/>
      <c r="B89" s="51"/>
    </row>
    <row r="90" spans="1:2">
      <c r="A90" s="50"/>
      <c r="B90" s="51"/>
    </row>
    <row r="91" spans="1:2">
      <c r="A91" s="50"/>
      <c r="B91" s="51"/>
    </row>
    <row r="92" spans="1:2">
      <c r="A92" s="50"/>
      <c r="B92" s="51"/>
    </row>
    <row r="93" spans="1:2">
      <c r="A93" s="50"/>
      <c r="B93" s="51"/>
    </row>
    <row r="94" spans="1:2">
      <c r="A94" s="50"/>
      <c r="B94" s="51"/>
    </row>
    <row r="95" spans="1:2">
      <c r="A95" s="50"/>
      <c r="B95" s="51"/>
    </row>
    <row r="96" spans="1:2">
      <c r="A96" s="50"/>
      <c r="B96" s="51"/>
    </row>
    <row r="97" spans="1:2">
      <c r="A97" s="50"/>
      <c r="B97" s="51"/>
    </row>
    <row r="98" spans="1:2">
      <c r="A98" s="50"/>
      <c r="B98" s="51"/>
    </row>
    <row r="99" spans="1:2">
      <c r="A99" s="50"/>
      <c r="B99" s="51"/>
    </row>
    <row r="100" spans="1:2">
      <c r="A100" s="50"/>
      <c r="B100" s="51"/>
    </row>
    <row r="101" spans="1:2">
      <c r="A101" s="50"/>
      <c r="B101" s="51"/>
    </row>
    <row r="102" spans="1:2">
      <c r="A102" s="50"/>
      <c r="B102" s="51"/>
    </row>
    <row r="103" spans="1:2">
      <c r="A103" s="50"/>
      <c r="B103" s="51"/>
    </row>
    <row r="104" spans="1:2">
      <c r="A104" s="50"/>
      <c r="B104" s="51"/>
    </row>
    <row r="105" spans="1:2">
      <c r="A105" s="50"/>
      <c r="B105" s="51"/>
    </row>
    <row r="106" spans="1:2">
      <c r="A106" s="50"/>
      <c r="B106" s="51"/>
    </row>
    <row r="107" spans="1:2">
      <c r="A107" s="50"/>
      <c r="B107" s="51"/>
    </row>
    <row r="108" spans="1:2">
      <c r="A108" s="50"/>
      <c r="B108" s="51"/>
    </row>
    <row r="109" spans="1:2">
      <c r="A109" s="50"/>
      <c r="B109" s="51"/>
    </row>
    <row r="110" spans="1:2">
      <c r="A110" s="50"/>
      <c r="B110" s="51"/>
    </row>
    <row r="111" spans="1:2">
      <c r="A111" s="50"/>
      <c r="B111" s="51"/>
    </row>
    <row r="112" spans="1:2">
      <c r="A112" s="50"/>
      <c r="B112" s="51"/>
    </row>
    <row r="113" spans="1:2">
      <c r="A113" s="50"/>
      <c r="B113" s="51"/>
    </row>
    <row r="114" spans="1:2">
      <c r="A114" s="50"/>
      <c r="B114" s="51"/>
    </row>
    <row r="115" spans="1:2">
      <c r="A115" s="50"/>
      <c r="B115" s="51"/>
    </row>
    <row r="116" spans="1:2">
      <c r="A116" s="50"/>
      <c r="B116" s="51"/>
    </row>
    <row r="117" spans="1:2">
      <c r="A117" s="50"/>
      <c r="B117" s="51"/>
    </row>
    <row r="118" spans="1:2">
      <c r="A118" s="50"/>
      <c r="B118" s="51"/>
    </row>
    <row r="119" spans="1:2">
      <c r="A119" s="50"/>
      <c r="B119" s="51"/>
    </row>
    <row r="120" spans="1:2">
      <c r="A120" s="50"/>
      <c r="B120" s="51"/>
    </row>
    <row r="121" spans="1:2">
      <c r="A121" s="50"/>
      <c r="B121" s="51"/>
    </row>
    <row r="122" spans="1:2">
      <c r="A122" s="50"/>
      <c r="B122" s="51"/>
    </row>
    <row r="123" spans="1:2">
      <c r="A123" s="50"/>
      <c r="B123" s="51"/>
    </row>
    <row r="124" spans="1:2">
      <c r="A124" s="50"/>
      <c r="B124" s="51"/>
    </row>
    <row r="125" spans="1:2">
      <c r="A125" s="50"/>
      <c r="B125" s="51"/>
    </row>
    <row r="126" spans="1:2">
      <c r="A126" s="50"/>
      <c r="B126" s="51"/>
    </row>
    <row r="127" spans="1:2">
      <c r="A127" s="50"/>
      <c r="B127" s="51"/>
    </row>
    <row r="128" spans="1:2">
      <c r="A128" s="50"/>
      <c r="B128" s="51"/>
    </row>
    <row r="129" spans="1:2">
      <c r="A129" s="50"/>
      <c r="B129" s="51"/>
    </row>
    <row r="130" spans="1:2">
      <c r="A130" s="50"/>
      <c r="B130" s="51"/>
    </row>
    <row r="131" spans="1:2">
      <c r="A131" s="50"/>
      <c r="B131" s="51"/>
    </row>
    <row r="132" spans="1:2">
      <c r="A132" s="50"/>
      <c r="B132" s="51"/>
    </row>
    <row r="133" spans="1:2">
      <c r="A133" s="50"/>
      <c r="B133" s="51"/>
    </row>
    <row r="134" spans="1:2">
      <c r="A134" s="50"/>
      <c r="B134" s="51"/>
    </row>
    <row r="135" spans="1:2">
      <c r="A135" s="50"/>
      <c r="B135" s="51"/>
    </row>
    <row r="136" spans="1:2">
      <c r="A136" s="50"/>
      <c r="B136" s="51"/>
    </row>
    <row r="137" spans="1:2">
      <c r="A137" s="50"/>
      <c r="B137" s="51"/>
    </row>
    <row r="138" spans="1:2">
      <c r="A138" s="50"/>
      <c r="B138" s="51"/>
    </row>
    <row r="139" spans="1:2">
      <c r="A139" s="50"/>
      <c r="B139" s="51"/>
    </row>
    <row r="140" spans="1:2">
      <c r="A140" s="50"/>
      <c r="B140" s="51"/>
    </row>
    <row r="141" spans="1:2">
      <c r="A141" s="50"/>
      <c r="B141" s="51"/>
    </row>
    <row r="142" spans="1:2">
      <c r="A142" s="50"/>
      <c r="B142" s="51"/>
    </row>
    <row r="143" spans="1:2">
      <c r="A143" s="50"/>
      <c r="B143" s="51"/>
    </row>
    <row r="144" spans="1:2">
      <c r="A144" s="50"/>
      <c r="B144" s="51"/>
    </row>
    <row r="145" spans="1:2">
      <c r="A145" s="50"/>
      <c r="B145" s="51"/>
    </row>
    <row r="146" spans="1:2">
      <c r="A146" s="50"/>
      <c r="B146" s="51"/>
    </row>
    <row r="147" spans="1:2">
      <c r="A147" s="50"/>
      <c r="B147" s="51"/>
    </row>
    <row r="148" spans="1:2">
      <c r="A148" s="50"/>
      <c r="B148" s="51"/>
    </row>
    <row r="149" spans="1:2">
      <c r="A149" s="50"/>
      <c r="B149" s="51"/>
    </row>
    <row r="150" spans="1:2">
      <c r="A150" s="50"/>
      <c r="B150" s="51"/>
    </row>
    <row r="151" spans="1:2">
      <c r="A151" s="50"/>
      <c r="B151" s="51"/>
    </row>
    <row r="152" spans="1:2">
      <c r="A152" s="50"/>
      <c r="B152" s="51"/>
    </row>
    <row r="153" spans="1:2">
      <c r="A153" s="50"/>
      <c r="B153" s="51"/>
    </row>
    <row r="154" spans="1:2">
      <c r="A154" s="50"/>
      <c r="B154" s="51"/>
    </row>
    <row r="155" spans="1:2">
      <c r="A155" s="50"/>
      <c r="B155" s="51"/>
    </row>
    <row r="156" spans="1:2">
      <c r="A156" s="50"/>
      <c r="B156" s="51"/>
    </row>
    <row r="157" spans="1:2">
      <c r="A157" s="50"/>
      <c r="B157" s="51"/>
    </row>
    <row r="158" spans="1:2">
      <c r="A158" s="50"/>
      <c r="B158" s="51"/>
    </row>
    <row r="159" spans="1:2">
      <c r="A159" s="50"/>
      <c r="B159" s="51"/>
    </row>
    <row r="160" spans="1:2">
      <c r="A160" s="50"/>
      <c r="B160" s="51"/>
    </row>
    <row r="161" spans="1:2">
      <c r="A161" s="50"/>
      <c r="B161" s="51"/>
    </row>
    <row r="162" spans="1:2">
      <c r="A162" s="50"/>
      <c r="B162" s="51"/>
    </row>
    <row r="163" spans="1:2">
      <c r="A163" s="50"/>
      <c r="B163" s="51"/>
    </row>
    <row r="164" spans="1:2">
      <c r="A164" s="50"/>
      <c r="B164" s="51"/>
    </row>
    <row r="165" spans="1:2">
      <c r="A165" s="50"/>
      <c r="B165" s="51"/>
    </row>
    <row r="166" spans="1:2">
      <c r="A166" s="50"/>
      <c r="B166" s="51"/>
    </row>
    <row r="167" spans="1:2">
      <c r="A167" s="50"/>
      <c r="B167" s="51"/>
    </row>
    <row r="168" spans="1:2">
      <c r="A168" s="50"/>
      <c r="B168" s="51"/>
    </row>
    <row r="169" spans="1:2">
      <c r="A169" s="50"/>
      <c r="B169" s="51"/>
    </row>
    <row r="170" spans="1:2">
      <c r="A170" s="50"/>
      <c r="B170" s="51"/>
    </row>
    <row r="171" spans="1:2">
      <c r="A171" s="50"/>
      <c r="B171" s="51"/>
    </row>
    <row r="172" spans="1:2">
      <c r="A172" s="50"/>
      <c r="B172" s="51"/>
    </row>
    <row r="173" spans="1:2">
      <c r="A173" s="50"/>
      <c r="B173" s="51"/>
    </row>
    <row r="174" spans="1:2">
      <c r="A174" s="50"/>
      <c r="B174" s="51"/>
    </row>
    <row r="175" spans="1:2">
      <c r="A175" s="50"/>
      <c r="B175" s="51"/>
    </row>
    <row r="176" spans="1:2">
      <c r="A176" s="50"/>
      <c r="B176" s="51"/>
    </row>
    <row r="177" spans="1:2">
      <c r="A177" s="50"/>
      <c r="B177" s="51"/>
    </row>
    <row r="178" spans="1:2">
      <c r="A178" s="50"/>
      <c r="B178" s="51"/>
    </row>
    <row r="179" spans="1:2">
      <c r="A179" s="50"/>
      <c r="B179" s="51"/>
    </row>
    <row r="180" spans="1:2">
      <c r="A180" s="50"/>
      <c r="B180" s="51"/>
    </row>
    <row r="181" spans="1:2">
      <c r="A181" s="50"/>
      <c r="B181" s="51"/>
    </row>
    <row r="182" spans="1:2">
      <c r="A182" s="50"/>
      <c r="B182" s="51"/>
    </row>
    <row r="183" spans="1:2">
      <c r="A183" s="50"/>
      <c r="B183" s="51"/>
    </row>
    <row r="184" spans="1:2">
      <c r="A184" s="50"/>
      <c r="B184" s="51"/>
    </row>
    <row r="185" spans="1:2">
      <c r="A185" s="50"/>
      <c r="B185" s="51"/>
    </row>
    <row r="186" spans="1:2">
      <c r="A186" s="50"/>
      <c r="B186" s="51"/>
    </row>
    <row r="187" spans="1:2">
      <c r="A187" s="50"/>
      <c r="B187" s="51"/>
    </row>
    <row r="188" spans="1:2">
      <c r="A188" s="50"/>
      <c r="B188" s="51"/>
    </row>
    <row r="189" spans="1:2">
      <c r="A189" s="50"/>
      <c r="B189" s="51"/>
    </row>
    <row r="190" spans="1:2">
      <c r="A190" s="50"/>
      <c r="B190" s="51"/>
    </row>
    <row r="191" spans="1:2">
      <c r="A191" s="50"/>
      <c r="B191" s="51"/>
    </row>
    <row r="192" spans="1:2">
      <c r="A192" s="50"/>
      <c r="B192" s="51"/>
    </row>
    <row r="193" spans="1:2">
      <c r="A193" s="50"/>
      <c r="B193" s="51"/>
    </row>
    <row r="194" spans="1:2">
      <c r="A194" s="50"/>
      <c r="B194" s="51"/>
    </row>
    <row r="195" spans="1:2">
      <c r="A195" s="50"/>
      <c r="B195" s="51"/>
    </row>
    <row r="196" spans="1:2">
      <c r="A196" s="50"/>
      <c r="B196" s="51"/>
    </row>
    <row r="197" spans="1:2">
      <c r="A197" s="50"/>
      <c r="B197" s="51"/>
    </row>
    <row r="198" spans="1:2">
      <c r="A198" s="50"/>
      <c r="B198" s="51"/>
    </row>
    <row r="199" spans="1:2">
      <c r="A199" s="50"/>
      <c r="B199" s="51"/>
    </row>
    <row r="200" spans="1:2">
      <c r="A200" s="50"/>
      <c r="B200" s="51"/>
    </row>
    <row r="201" spans="1:2">
      <c r="A201" s="50"/>
      <c r="B201" s="51"/>
    </row>
    <row r="202" spans="1:2">
      <c r="A202" s="50"/>
      <c r="B202" s="51"/>
    </row>
    <row r="203" spans="1:2">
      <c r="A203" s="50"/>
      <c r="B203" s="51"/>
    </row>
    <row r="204" spans="1:2">
      <c r="A204" s="50"/>
      <c r="B204" s="51"/>
    </row>
    <row r="205" spans="1:2">
      <c r="A205" s="50"/>
      <c r="B205" s="51"/>
    </row>
    <row r="206" spans="1:2">
      <c r="A206" s="50"/>
      <c r="B206" s="51"/>
    </row>
    <row r="207" spans="1:2">
      <c r="A207" s="50"/>
      <c r="B207" s="51"/>
    </row>
    <row r="208" spans="1:2">
      <c r="A208" s="50"/>
      <c r="B208" s="51"/>
    </row>
    <row r="209" spans="1:2">
      <c r="A209" s="50"/>
      <c r="B209" s="51"/>
    </row>
    <row r="210" spans="1:2">
      <c r="A210" s="50"/>
      <c r="B210" s="51"/>
    </row>
    <row r="211" spans="1:2">
      <c r="A211" s="50"/>
      <c r="B211" s="51"/>
    </row>
    <row r="212" spans="1:2">
      <c r="A212" s="50"/>
      <c r="B212" s="51"/>
    </row>
    <row r="213" spans="1:2">
      <c r="A213" s="50"/>
      <c r="B213" s="51"/>
    </row>
    <row r="214" spans="1:2">
      <c r="A214" s="50"/>
      <c r="B214" s="51"/>
    </row>
    <row r="215" spans="1:2">
      <c r="A215" s="50"/>
      <c r="B215" s="51"/>
    </row>
    <row r="216" spans="1:2">
      <c r="A216" s="50"/>
      <c r="B216" s="51"/>
    </row>
    <row r="217" spans="1:2">
      <c r="A217" s="50"/>
      <c r="B217" s="51"/>
    </row>
    <row r="218" spans="1:2">
      <c r="A218" s="50"/>
      <c r="B218" s="51"/>
    </row>
    <row r="219" spans="1:2">
      <c r="A219" s="50"/>
      <c r="B219" s="51"/>
    </row>
    <row r="220" spans="1:2">
      <c r="A220" s="50"/>
      <c r="B220" s="51"/>
    </row>
    <row r="221" spans="1:2">
      <c r="A221" s="50"/>
      <c r="B221" s="51"/>
    </row>
    <row r="222" spans="1:2">
      <c r="A222" s="50"/>
      <c r="B222" s="51"/>
    </row>
    <row r="223" spans="1:2">
      <c r="A223" s="50"/>
      <c r="B223" s="51"/>
    </row>
    <row r="224" spans="1:2">
      <c r="A224" s="50"/>
      <c r="B224" s="51"/>
    </row>
    <row r="225" spans="1:2">
      <c r="A225" s="50"/>
      <c r="B225" s="51"/>
    </row>
    <row r="226" spans="1:2">
      <c r="A226" s="50"/>
      <c r="B226" s="51"/>
    </row>
    <row r="227" spans="1:2">
      <c r="A227" s="50"/>
      <c r="B227" s="51"/>
    </row>
    <row r="228" spans="1:2">
      <c r="A228" s="50"/>
      <c r="B228" s="51"/>
    </row>
    <row r="229" spans="1:2">
      <c r="A229" s="50"/>
      <c r="B229" s="51"/>
    </row>
    <row r="230" spans="1:2">
      <c r="A230" s="50"/>
      <c r="B230" s="51"/>
    </row>
    <row r="231" spans="1:2">
      <c r="A231" s="50"/>
      <c r="B231" s="51"/>
    </row>
    <row r="232" spans="1:2">
      <c r="A232" s="50"/>
      <c r="B232" s="51"/>
    </row>
    <row r="233" spans="1:2">
      <c r="A233" s="50"/>
      <c r="B233" s="51"/>
    </row>
    <row r="234" spans="1:2">
      <c r="A234" s="50"/>
      <c r="B234" s="51"/>
    </row>
    <row r="235" spans="1:2">
      <c r="A235" s="50"/>
      <c r="B235" s="51"/>
    </row>
    <row r="236" spans="1:2">
      <c r="A236" s="50"/>
      <c r="B236" s="51"/>
    </row>
    <row r="237" spans="1:2">
      <c r="A237" s="50"/>
      <c r="B237" s="51"/>
    </row>
    <row r="238" spans="1:2">
      <c r="A238" s="50"/>
      <c r="B238" s="51"/>
    </row>
    <row r="239" spans="1:2">
      <c r="A239" s="50"/>
      <c r="B239" s="51"/>
    </row>
    <row r="240" spans="1:2">
      <c r="A240" s="50"/>
      <c r="B240" s="51"/>
    </row>
    <row r="241" spans="1:2">
      <c r="A241" s="50"/>
      <c r="B241" s="51"/>
    </row>
    <row r="242" spans="1:2">
      <c r="A242" s="50"/>
      <c r="B242" s="51"/>
    </row>
    <row r="243" spans="1:2">
      <c r="A243" s="50"/>
      <c r="B243" s="51"/>
    </row>
    <row r="244" spans="1:2">
      <c r="A244" s="50"/>
      <c r="B244" s="51"/>
    </row>
    <row r="245" spans="1:2">
      <c r="A245" s="50"/>
      <c r="B245" s="51"/>
    </row>
    <row r="246" spans="1:2">
      <c r="A246" s="50"/>
      <c r="B246" s="51"/>
    </row>
    <row r="247" spans="1:2">
      <c r="A247" s="50"/>
      <c r="B247" s="51"/>
    </row>
    <row r="248" spans="1:2">
      <c r="A248" s="50"/>
      <c r="B248" s="51"/>
    </row>
    <row r="249" spans="1:2">
      <c r="A249" s="50"/>
      <c r="B249" s="51"/>
    </row>
    <row r="250" spans="1:2">
      <c r="A250" s="50"/>
      <c r="B250" s="51"/>
    </row>
    <row r="251" spans="1:2">
      <c r="A251" s="50"/>
      <c r="B251" s="51"/>
    </row>
    <row r="252" spans="1:2">
      <c r="A252" s="50"/>
      <c r="B252" s="51"/>
    </row>
    <row r="253" spans="1:2">
      <c r="A253" s="50"/>
      <c r="B253" s="51"/>
    </row>
    <row r="254" spans="1:2">
      <c r="A254" s="50"/>
      <c r="B254" s="51"/>
    </row>
    <row r="255" spans="1:2">
      <c r="A255" s="50"/>
      <c r="B255" s="51"/>
    </row>
    <row r="256" spans="1:2">
      <c r="A256" s="50"/>
      <c r="B256" s="51"/>
    </row>
    <row r="257" spans="1:2">
      <c r="A257" s="50"/>
      <c r="B257" s="51"/>
    </row>
    <row r="258" spans="1:2">
      <c r="A258" s="50"/>
      <c r="B258" s="51"/>
    </row>
    <row r="259" spans="1:2">
      <c r="A259" s="50"/>
      <c r="B259" s="51"/>
    </row>
    <row r="260" spans="1:2">
      <c r="A260" s="50"/>
      <c r="B260" s="51"/>
    </row>
    <row r="261" spans="1:2">
      <c r="A261" s="50"/>
      <c r="B261" s="51"/>
    </row>
    <row r="262" spans="1:2">
      <c r="A262" s="50"/>
      <c r="B262" s="51"/>
    </row>
    <row r="263" spans="1:2">
      <c r="A263" s="50"/>
      <c r="B263" s="51"/>
    </row>
    <row r="264" spans="1:2">
      <c r="A264" s="50"/>
      <c r="B264" s="51"/>
    </row>
    <row r="265" spans="1:2">
      <c r="A265" s="50"/>
      <c r="B265" s="51"/>
    </row>
    <row r="266" spans="1:2">
      <c r="A266" s="50"/>
      <c r="B266" s="51"/>
    </row>
    <row r="267" spans="1:2">
      <c r="A267" s="50"/>
      <c r="B267" s="51"/>
    </row>
    <row r="268" spans="1:2">
      <c r="A268" s="50"/>
      <c r="B268" s="51"/>
    </row>
    <row r="269" spans="1:2">
      <c r="A269" s="50"/>
      <c r="B269" s="51"/>
    </row>
    <row r="270" spans="1:2">
      <c r="A270" s="50"/>
      <c r="B270" s="51"/>
    </row>
    <row r="271" spans="1:2">
      <c r="A271" s="50"/>
      <c r="B271" s="51"/>
    </row>
    <row r="272" spans="1:2">
      <c r="A272" s="50"/>
      <c r="B272" s="51"/>
    </row>
    <row r="273" spans="1:2">
      <c r="A273" s="50"/>
      <c r="B273" s="51"/>
    </row>
    <row r="274" spans="1:2">
      <c r="A274" s="50"/>
      <c r="B274" s="51"/>
    </row>
    <row r="275" spans="1:2">
      <c r="A275" s="50"/>
      <c r="B275" s="51"/>
    </row>
    <row r="276" spans="1:2">
      <c r="A276" s="50"/>
      <c r="B276" s="51"/>
    </row>
    <row r="277" spans="1:2">
      <c r="A277" s="50"/>
      <c r="B277" s="51"/>
    </row>
    <row r="278" spans="1:2">
      <c r="A278" s="50"/>
      <c r="B278" s="51"/>
    </row>
    <row r="279" spans="1:2">
      <c r="A279" s="50"/>
      <c r="B279" s="51"/>
    </row>
    <row r="280" spans="1:2">
      <c r="A280" s="50"/>
      <c r="B280" s="51"/>
    </row>
    <row r="281" spans="1:2">
      <c r="A281" s="50"/>
      <c r="B281" s="51"/>
    </row>
    <row r="282" spans="1:2">
      <c r="A282" s="50"/>
      <c r="B282" s="51"/>
    </row>
    <row r="283" spans="1:2">
      <c r="A283" s="50"/>
      <c r="B283" s="51"/>
    </row>
    <row r="284" spans="1:2">
      <c r="A284" s="50"/>
      <c r="B284" s="51"/>
    </row>
    <row r="285" spans="1:2">
      <c r="A285" s="50"/>
      <c r="B285" s="51"/>
    </row>
    <row r="286" spans="1:2">
      <c r="A286" s="50"/>
      <c r="B286" s="51"/>
    </row>
    <row r="287" spans="1:2">
      <c r="A287" s="50"/>
      <c r="B287" s="51"/>
    </row>
    <row r="288" spans="1:2">
      <c r="A288" s="50"/>
      <c r="B288" s="51"/>
    </row>
    <row r="289" spans="1:2">
      <c r="A289" s="50"/>
      <c r="B289" s="51"/>
    </row>
    <row r="290" spans="1:2">
      <c r="A290" s="50"/>
      <c r="B290" s="51"/>
    </row>
    <row r="291" spans="1:2">
      <c r="A291" s="50"/>
      <c r="B291" s="51"/>
    </row>
    <row r="292" spans="1:2">
      <c r="A292" s="50"/>
      <c r="B292" s="51"/>
    </row>
    <row r="293" spans="1:2">
      <c r="A293" s="50"/>
      <c r="B293" s="51"/>
    </row>
    <row r="294" spans="1:2">
      <c r="A294" s="50"/>
      <c r="B294" s="51"/>
    </row>
    <row r="295" spans="1:2">
      <c r="A295" s="50"/>
      <c r="B295" s="51"/>
    </row>
    <row r="296" spans="1:2">
      <c r="A296" s="50"/>
      <c r="B296" s="51"/>
    </row>
    <row r="297" spans="1:2">
      <c r="A297" s="50"/>
      <c r="B297" s="51"/>
    </row>
    <row r="298" spans="1:2">
      <c r="A298" s="50"/>
      <c r="B298" s="51"/>
    </row>
    <row r="299" spans="1:2">
      <c r="A299" s="50"/>
      <c r="B299" s="51"/>
    </row>
    <row r="300" spans="1:2">
      <c r="A300" s="50"/>
      <c r="B300" s="51"/>
    </row>
    <row r="301" spans="1:2">
      <c r="A301" s="52"/>
      <c r="B301" s="52"/>
    </row>
    <row r="302" spans="1:2">
      <c r="A302" s="52"/>
      <c r="B302" s="52"/>
    </row>
    <row r="303" spans="1:2">
      <c r="A303" s="52"/>
      <c r="B303" s="52"/>
    </row>
    <row r="304" spans="1:2">
      <c r="A304" s="52"/>
      <c r="B304" s="52"/>
    </row>
    <row r="305" spans="1:2">
      <c r="A305" s="52"/>
      <c r="B305" s="52"/>
    </row>
    <row r="306" spans="1:2">
      <c r="A306" s="52"/>
      <c r="B306" s="52"/>
    </row>
    <row r="307" spans="1:2">
      <c r="A307" s="52"/>
      <c r="B307" s="52"/>
    </row>
    <row r="308" spans="1:2">
      <c r="A308" s="52"/>
      <c r="B308" s="52"/>
    </row>
    <row r="309" spans="1:2">
      <c r="A309" s="52"/>
      <c r="B309" s="52"/>
    </row>
    <row r="310" spans="1:2">
      <c r="A310" s="52"/>
      <c r="B310" s="52"/>
    </row>
    <row r="311" spans="1:2">
      <c r="A311" s="52"/>
      <c r="B311" s="52"/>
    </row>
    <row r="312" spans="1:2">
      <c r="A312" s="52"/>
      <c r="B312" s="52"/>
    </row>
    <row r="313" spans="1:2">
      <c r="A313" s="52"/>
      <c r="B313" s="52"/>
    </row>
    <row r="314" spans="1:2">
      <c r="A314" s="52"/>
      <c r="B314" s="52"/>
    </row>
    <row r="315" spans="1:2">
      <c r="A315" s="52"/>
      <c r="B315" s="52"/>
    </row>
    <row r="316" spans="1:2">
      <c r="A316" s="52"/>
      <c r="B316" s="52"/>
    </row>
    <row r="317" spans="1:2">
      <c r="A317" s="52"/>
      <c r="B317" s="52"/>
    </row>
    <row r="318" spans="1:2">
      <c r="A318" s="52"/>
      <c r="B318" s="52"/>
    </row>
    <row r="319" spans="1:2">
      <c r="A319" s="52"/>
      <c r="B319" s="52"/>
    </row>
    <row r="320" spans="1:2">
      <c r="A320" s="52"/>
      <c r="B320" s="52"/>
    </row>
    <row r="321" spans="1:2">
      <c r="A321" s="52"/>
      <c r="B321" s="52"/>
    </row>
    <row r="322" spans="1:2">
      <c r="A322" s="52"/>
      <c r="B322" s="52"/>
    </row>
    <row r="323" spans="1:2">
      <c r="A323" s="52"/>
      <c r="B323" s="52"/>
    </row>
    <row r="324" spans="1:2">
      <c r="A324" s="52"/>
      <c r="B324" s="52"/>
    </row>
    <row r="325" spans="1:2">
      <c r="A325" s="52"/>
      <c r="B325" s="52"/>
    </row>
    <row r="326" spans="1:2">
      <c r="A326" s="52"/>
      <c r="B326" s="52"/>
    </row>
    <row r="327" spans="1:2">
      <c r="A327" s="52"/>
      <c r="B327" s="52"/>
    </row>
    <row r="328" spans="1:2">
      <c r="A328" s="52"/>
      <c r="B328" s="52"/>
    </row>
    <row r="329" spans="1:2">
      <c r="A329" s="52"/>
      <c r="B329" s="52"/>
    </row>
    <row r="330" spans="1:2">
      <c r="A330" s="52"/>
      <c r="B330" s="52"/>
    </row>
    <row r="331" spans="1:2">
      <c r="A331" s="52"/>
      <c r="B331" s="52"/>
    </row>
    <row r="332" spans="1:2">
      <c r="A332" s="52"/>
      <c r="B332" s="52"/>
    </row>
    <row r="333" spans="1:2">
      <c r="A333" s="52"/>
      <c r="B333" s="52"/>
    </row>
    <row r="334" spans="1:2">
      <c r="A334" s="52"/>
      <c r="B334" s="52"/>
    </row>
    <row r="335" spans="1:2">
      <c r="A335" s="52"/>
      <c r="B335" s="52"/>
    </row>
    <row r="336" spans="1:2">
      <c r="A336" s="52"/>
      <c r="B336" s="52"/>
    </row>
    <row r="337" spans="1:2">
      <c r="A337" s="52"/>
      <c r="B337" s="52"/>
    </row>
    <row r="338" spans="1:2">
      <c r="A338" s="52"/>
      <c r="B338" s="52"/>
    </row>
    <row r="339" spans="1:2">
      <c r="A339" s="52"/>
      <c r="B339" s="52"/>
    </row>
    <row r="340" spans="1:2">
      <c r="A340" s="52"/>
      <c r="B340" s="52"/>
    </row>
    <row r="341" spans="1:2">
      <c r="A341" s="52"/>
      <c r="B341" s="52"/>
    </row>
    <row r="342" spans="1:2">
      <c r="A342" s="52"/>
      <c r="B342" s="52"/>
    </row>
    <row r="343" spans="1:2">
      <c r="A343" s="52"/>
      <c r="B343" s="52"/>
    </row>
    <row r="344" spans="1:2">
      <c r="A344" s="52"/>
      <c r="B344" s="52"/>
    </row>
    <row r="345" spans="1:2">
      <c r="A345" s="52"/>
      <c r="B345" s="52"/>
    </row>
    <row r="346" spans="1:2">
      <c r="A346" s="52"/>
      <c r="B346" s="52"/>
    </row>
    <row r="347" spans="1:2">
      <c r="A347" s="52"/>
      <c r="B347" s="52"/>
    </row>
    <row r="348" spans="1:2">
      <c r="A348" s="52"/>
      <c r="B348" s="52"/>
    </row>
    <row r="349" spans="1:2">
      <c r="A349" s="52"/>
      <c r="B349" s="52"/>
    </row>
    <row r="350" spans="1:2">
      <c r="A350" s="52"/>
      <c r="B350" s="52"/>
    </row>
    <row r="351" spans="1:2">
      <c r="A351" s="52"/>
      <c r="B351" s="52"/>
    </row>
    <row r="352" spans="1:2">
      <c r="A352" s="52"/>
      <c r="B352" s="52"/>
    </row>
    <row r="353" spans="1:2">
      <c r="A353" s="52"/>
      <c r="B353" s="52"/>
    </row>
    <row r="354" spans="1:2">
      <c r="A354" s="52"/>
      <c r="B354" s="52"/>
    </row>
    <row r="355" spans="1:2">
      <c r="A355" s="52"/>
      <c r="B355" s="52"/>
    </row>
    <row r="356" spans="1:2">
      <c r="A356" s="52"/>
      <c r="B356" s="52"/>
    </row>
    <row r="357" spans="1:2">
      <c r="A357" s="52"/>
      <c r="B357" s="52"/>
    </row>
    <row r="358" spans="1:2">
      <c r="A358" s="52"/>
      <c r="B358" s="52"/>
    </row>
    <row r="359" spans="1:2">
      <c r="A359" s="52"/>
      <c r="B359" s="52"/>
    </row>
    <row r="360" spans="1:2">
      <c r="A360" s="52"/>
      <c r="B360" s="52"/>
    </row>
    <row r="361" spans="1:2">
      <c r="A361" s="52"/>
      <c r="B361" s="52"/>
    </row>
    <row r="362" spans="1:2">
      <c r="A362" s="52"/>
      <c r="B362" s="52"/>
    </row>
    <row r="363" spans="1:2">
      <c r="A363" s="52"/>
      <c r="B363" s="52"/>
    </row>
  </sheetData>
  <sheetProtection algorithmName="SHA-512" hashValue="GYrfDa0HZ1oipmz8wHHCD9wx1+Gk5wedfcAmx22MrXBj7zYFlevFvWTxMYBo9uhIBpChdS9WJ4OZECHexnYKsw==" saltValue="u8Wo7VKPZJO4eQRyQ/YuLg==" spinCount="100000" sheet="1" objects="1" scenarios="1"/>
  <mergeCells count="4">
    <mergeCell ref="A6:B6"/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2-Cover Page</vt:lpstr>
      <vt:lpstr>3a-Budget Detail</vt:lpstr>
      <vt:lpstr>3c-Budget &amp; AFR Summary</vt:lpstr>
      <vt:lpstr>5-District Code Table</vt:lpstr>
      <vt:lpstr>6-Error Checking</vt:lpstr>
      <vt:lpstr>Indirects 09-10</vt:lpstr>
      <vt:lpstr>List Data</vt:lpstr>
      <vt:lpstr>Sheet1</vt:lpstr>
      <vt:lpstr>Notes</vt:lpstr>
      <vt:lpstr>Budget</vt:lpstr>
      <vt:lpstr>capitalized</vt:lpstr>
      <vt:lpstr>coverpage</vt:lpstr>
      <vt:lpstr>Objects</vt:lpstr>
      <vt:lpstr>objects2</vt:lpstr>
      <vt:lpstr>'3c-Budget &amp; AFR Summary'!Print_Area</vt:lpstr>
      <vt:lpstr>Program</vt:lpstr>
      <vt:lpstr>Year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Family</dc:creator>
  <cp:lastModifiedBy>Gumina, Paula</cp:lastModifiedBy>
  <cp:lastPrinted>2010-03-05T21:42:18Z</cp:lastPrinted>
  <dcterms:created xsi:type="dcterms:W3CDTF">2000-08-08T04:24:21Z</dcterms:created>
  <dcterms:modified xsi:type="dcterms:W3CDTF">2024-05-09T13:56:48Z</dcterms:modified>
</cp:coreProperties>
</file>