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AA37D824-6D16-4E73-B101-CA01459A312B}" xr6:coauthVersionLast="47" xr6:coauthVersionMax="47" xr10:uidLastSave="{00000000-0000-0000-0000-000000000000}"/>
  <bookViews>
    <workbookView xWindow="-120" yWindow="-120" windowWidth="29040" windowHeight="15720" tabRatio="843" xr2:uid="{00000000-000D-0000-FFFF-FFFF00000000}"/>
  </bookViews>
  <sheets>
    <sheet name="Disclaimer" sheetId="39" r:id="rId1"/>
    <sheet name="Definitions" sheetId="21" r:id="rId2"/>
    <sheet name="Calendar" sheetId="27" r:id="rId3"/>
    <sheet name="Bell Schedules" sheetId="28" r:id="rId4"/>
    <sheet name="Cal Calc Steps" sheetId="20" r:id="rId5"/>
    <sheet name="CC_Step 1" sheetId="10" r:id="rId6"/>
    <sheet name="CC_Step 2" sheetId="29" r:id="rId7"/>
    <sheet name="CC_Step 3" sheetId="30" r:id="rId8"/>
    <sheet name="CC_Step 4" sheetId="31" r:id="rId9"/>
    <sheet name="CC_Step 5" sheetId="32" r:id="rId10"/>
    <sheet name="Bell Sch Calc Steps" sheetId="23" r:id="rId11"/>
    <sheet name="BSC_Step 1" sheetId="33" r:id="rId12"/>
    <sheet name="BSC_Step 2" sheetId="34" r:id="rId13"/>
    <sheet name="BSC_Step 3" sheetId="35" r:id="rId14"/>
    <sheet name="BSC_Step 4" sheetId="36" r:id="rId15"/>
    <sheet name="Student Schedules" sheetId="3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36" l="1"/>
  <c r="B31" i="36" l="1"/>
  <c r="B30" i="36"/>
  <c r="B29" i="36"/>
  <c r="K23" i="36" s="1"/>
  <c r="B28" i="36"/>
  <c r="B26" i="36"/>
  <c r="B25" i="36"/>
  <c r="B24" i="36"/>
  <c r="I34" i="35"/>
  <c r="I35" i="35"/>
  <c r="I36" i="35"/>
  <c r="I33" i="35"/>
  <c r="I17" i="35"/>
  <c r="I18" i="35"/>
  <c r="I19" i="35"/>
  <c r="I16" i="35"/>
  <c r="G36" i="35"/>
  <c r="G35" i="35"/>
  <c r="G34" i="35"/>
  <c r="G33" i="35"/>
  <c r="G31" i="35"/>
  <c r="I31" i="35" s="1"/>
  <c r="G30" i="35"/>
  <c r="I30" i="35" s="1"/>
  <c r="G29" i="35"/>
  <c r="I29" i="35" s="1"/>
  <c r="G28" i="35"/>
  <c r="I28" i="35" s="1"/>
  <c r="G24" i="35"/>
  <c r="I24" i="35" s="1"/>
  <c r="G23" i="35"/>
  <c r="I23" i="35" s="1"/>
  <c r="G22" i="35"/>
  <c r="I22" i="35" s="1"/>
  <c r="G21" i="35"/>
  <c r="I21" i="35" s="1"/>
  <c r="G19" i="35"/>
  <c r="G18" i="35"/>
  <c r="G17" i="35"/>
  <c r="G16" i="35"/>
  <c r="D24" i="33"/>
  <c r="E23" i="33"/>
  <c r="D23" i="33"/>
  <c r="E22" i="33"/>
  <c r="D22" i="33"/>
  <c r="E21" i="33"/>
  <c r="D21" i="33"/>
  <c r="E19" i="33"/>
  <c r="D19" i="33"/>
  <c r="E18" i="33"/>
  <c r="D18" i="33"/>
  <c r="E17" i="33"/>
  <c r="D17" i="33"/>
  <c r="E16" i="33"/>
  <c r="D16" i="33"/>
  <c r="B20" i="10"/>
  <c r="K24" i="36" l="1"/>
  <c r="G29" i="34"/>
  <c r="G30" i="34"/>
  <c r="G31" i="34"/>
  <c r="G28" i="34"/>
  <c r="G24" i="34"/>
  <c r="G25" i="34"/>
  <c r="G26" i="34"/>
  <c r="G23" i="34"/>
  <c r="F24" i="36" l="1"/>
  <c r="J23" i="36"/>
  <c r="I23" i="36"/>
  <c r="H23" i="36"/>
  <c r="G23" i="36"/>
  <c r="F23" i="36"/>
  <c r="G12" i="34"/>
  <c r="G13" i="34"/>
  <c r="G14" i="34"/>
  <c r="G16" i="34"/>
  <c r="G17" i="34"/>
  <c r="G18" i="34"/>
  <c r="G19" i="34"/>
  <c r="G11" i="34"/>
  <c r="D17" i="28"/>
  <c r="E16" i="28"/>
  <c r="D16" i="28"/>
  <c r="E15" i="28"/>
  <c r="D15" i="28"/>
  <c r="E14" i="28"/>
  <c r="D14" i="28"/>
  <c r="E12" i="28"/>
  <c r="D12" i="28"/>
  <c r="E11" i="28"/>
  <c r="D11" i="28"/>
  <c r="I10" i="28"/>
  <c r="H10" i="28"/>
  <c r="E10" i="28"/>
  <c r="D10" i="28"/>
  <c r="I9" i="28"/>
  <c r="H9" i="28"/>
  <c r="E9" i="28"/>
  <c r="D9" i="28"/>
  <c r="F11" i="29"/>
  <c r="F10" i="29"/>
  <c r="L24" i="36" l="1"/>
  <c r="J10" i="28"/>
  <c r="J9" i="28"/>
  <c r="L23" i="36"/>
  <c r="J11" i="28" l="1"/>
  <c r="B25" i="10"/>
  <c r="B27" i="10" s="1"/>
  <c r="H14" i="32" l="1"/>
  <c r="J14" i="32" s="1"/>
  <c r="L14" i="32" s="1"/>
  <c r="H15" i="32"/>
  <c r="J15" i="32" s="1"/>
  <c r="L15" i="32" s="1"/>
  <c r="B19" i="36" s="1"/>
  <c r="E24" i="36" s="1"/>
  <c r="H10" i="29"/>
  <c r="J10" i="29" s="1"/>
  <c r="H11" i="29"/>
  <c r="J11" i="29" s="1"/>
  <c r="B18" i="36" l="1"/>
  <c r="E23" i="36" s="1"/>
</calcChain>
</file>

<file path=xl/sharedStrings.xml><?xml version="1.0" encoding="utf-8"?>
<sst xmlns="http://schemas.openxmlformats.org/spreadsheetml/2006/main" count="558" uniqueCount="240">
  <si>
    <t>Lunch</t>
  </si>
  <si>
    <t>Period 2</t>
  </si>
  <si>
    <t>Period 3</t>
  </si>
  <si>
    <t>Period 4</t>
  </si>
  <si>
    <t>Period 5</t>
  </si>
  <si>
    <t>Period 6</t>
  </si>
  <si>
    <t>May</t>
  </si>
  <si>
    <t>Period 1</t>
  </si>
  <si>
    <t>Period 7</t>
  </si>
  <si>
    <t>Period</t>
  </si>
  <si>
    <t>Days in week</t>
  </si>
  <si>
    <t>Month</t>
  </si>
  <si>
    <t>August</t>
  </si>
  <si>
    <t>September</t>
  </si>
  <si>
    <t>October</t>
  </si>
  <si>
    <t>November</t>
  </si>
  <si>
    <t>December</t>
  </si>
  <si>
    <t>January</t>
  </si>
  <si>
    <t>February</t>
  </si>
  <si>
    <t>March</t>
  </si>
  <si>
    <t>April</t>
  </si>
  <si>
    <t>S</t>
  </si>
  <si>
    <t>M</t>
  </si>
  <si>
    <t>T</t>
  </si>
  <si>
    <t>W</t>
  </si>
  <si>
    <t>TH</t>
  </si>
  <si>
    <t>F</t>
  </si>
  <si>
    <t>Less lunch/passing</t>
  </si>
  <si>
    <t>Awesome High School Calendar:  2024-2025</t>
  </si>
  <si>
    <t>Start Time</t>
  </si>
  <si>
    <t>End Time</t>
  </si>
  <si>
    <t>Total Class Minutes</t>
  </si>
  <si>
    <t>Passing Minutes</t>
  </si>
  <si>
    <t>Total Instructional Day</t>
  </si>
  <si>
    <t>Total Time</t>
  </si>
  <si>
    <t>Advisory</t>
  </si>
  <si>
    <t>Regular Week Bell Schedules</t>
  </si>
  <si>
    <t>Monday Class</t>
  </si>
  <si>
    <t>Tuesday Class</t>
  </si>
  <si>
    <t>Wednesday Class</t>
  </si>
  <si>
    <t>Thursday Class</t>
  </si>
  <si>
    <t>Friday Class</t>
  </si>
  <si>
    <r>
      <t xml:space="preserve">Holiday or Vacation- </t>
    </r>
    <r>
      <rPr>
        <b/>
        <sz val="10"/>
        <color theme="1"/>
        <rFont val="Calibri"/>
        <family val="2"/>
        <scheme val="minor"/>
      </rPr>
      <t>No School</t>
    </r>
    <r>
      <rPr>
        <sz val="10"/>
        <color theme="1"/>
        <rFont val="Calibri"/>
        <family val="2"/>
        <scheme val="minor"/>
      </rPr>
      <t xml:space="preserve"> (non-student contact day)</t>
    </r>
  </si>
  <si>
    <t>Total Minutes in an Hour</t>
  </si>
  <si>
    <t>Total Minutes in a Semester</t>
  </si>
  <si>
    <t>Calendar Calculation</t>
  </si>
  <si>
    <t>Step 2:  Determine the minimum average daily minutes needed for each funding threshold.</t>
  </si>
  <si>
    <t>Definitions</t>
  </si>
  <si>
    <t xml:space="preserve">Regular Week(s): </t>
  </si>
  <si>
    <t>Refers to the reoccurring use of the same bell schedule(s) during a “regular” or standard school week. (The examples below are illustrative and do not represent all possibilities.)</t>
  </si>
  <si>
    <r>
      <rPr>
        <b/>
        <sz val="11"/>
        <color theme="1"/>
        <rFont val="Calibri"/>
        <family val="2"/>
        <scheme val="minor"/>
      </rPr>
      <t>Example 1:</t>
    </r>
    <r>
      <rPr>
        <sz val="11"/>
        <color theme="1"/>
        <rFont val="Calibri"/>
        <family val="2"/>
        <scheme val="minor"/>
      </rPr>
      <t xml:space="preserve"> School or program follows the same bell schedule every day of the regular school week (i.e., Monday through Friday, etc.) in which every class period meets every day of the week for the same amount of instructional time.</t>
    </r>
  </si>
  <si>
    <r>
      <rPr>
        <b/>
        <sz val="11"/>
        <color theme="1"/>
        <rFont val="Calibri"/>
        <family val="2"/>
        <scheme val="minor"/>
      </rPr>
      <t>Week 1:</t>
    </r>
    <r>
      <rPr>
        <sz val="11"/>
        <color theme="1"/>
        <rFont val="Calibri"/>
        <family val="2"/>
        <scheme val="minor"/>
      </rPr>
      <t xml:space="preserve"> Even class periods meet Monday, Wednesday, Friday AND Odd class periods meet Tuesday and Thursday;</t>
    </r>
  </si>
  <si>
    <r>
      <rPr>
        <b/>
        <sz val="11"/>
        <color theme="1"/>
        <rFont val="Calibri"/>
        <family val="2"/>
        <scheme val="minor"/>
      </rPr>
      <t>Week 2:</t>
    </r>
    <r>
      <rPr>
        <sz val="11"/>
        <color theme="1"/>
        <rFont val="Calibri"/>
        <family val="2"/>
        <scheme val="minor"/>
      </rPr>
      <t xml:space="preserve"> Odd class periods meet Monday, Wednesday, Friday AND Even class periods meet Tuesday and Thursday</t>
    </r>
  </si>
  <si>
    <t>Modified Bell Schedules:</t>
  </si>
  <si>
    <t>Refers to bell schedules that are followed occasionally, but not during every “regular” school week(s). These bell schedules are followed occasionally, but not weekly or biweekly. (The examples below are illustrative and do not represent all possibilities.)</t>
  </si>
  <si>
    <t>Step 1:  Determine the number of student contact days in the semester.</t>
  </si>
  <si>
    <t>This will be the number of days in the semester.</t>
  </si>
  <si>
    <t>Calendar Key:</t>
  </si>
  <si>
    <t>Full-time funding threshold</t>
  </si>
  <si>
    <t>Part-time funding threshold</t>
  </si>
  <si>
    <t>x</t>
  </si>
  <si>
    <t>Multiplied by</t>
  </si>
  <si>
    <t>Equals</t>
  </si>
  <si>
    <t>=</t>
  </si>
  <si>
    <t>Divided by</t>
  </si>
  <si>
    <t>÷</t>
  </si>
  <si>
    <t>Calendar Funding Calculation</t>
  </si>
  <si>
    <t xml:space="preserve">For purposes of this step, instructional “minutes” include all instructional “periods”. </t>
  </si>
  <si>
    <t xml:space="preserve">For direct instruction courses, instructional periods also include allowable passing periods offered during the entire instructional day. </t>
  </si>
  <si>
    <t>Regardless of instructional type (direct or alternative), instructional time excludes time set aside for lunch, the passing period directly following a lunch period, and any other non-instructional periods in which attendance is not mandatory.</t>
  </si>
  <si>
    <t xml:space="preserve">1. Evaluate the corresponding calendar to identify the total number of scheduled student contact days </t>
  </si>
  <si>
    <t xml:space="preserve">2. Take the total number of scheduled student contact days for the entire school year and divided it by 2.  </t>
  </si>
  <si>
    <t>Total Scheduled School Days/ Year</t>
  </si>
  <si>
    <t>Divided by 2 semesters</t>
  </si>
  <si>
    <t>Total Scheduled School Days per Semester</t>
  </si>
  <si>
    <t>Total Scheduled School Days per Year</t>
  </si>
  <si>
    <t>Scheduled School Days</t>
  </si>
  <si>
    <t>Complete the following calculations for each funding threshold.</t>
  </si>
  <si>
    <t>Funding Hours needed in a Semester</t>
  </si>
  <si>
    <t>Days in a Semester</t>
  </si>
  <si>
    <t>Average Daily Minutes (needed for funding threshold)</t>
  </si>
  <si>
    <t>Step 5:  Determine the adjusted minimum average daily minutes needed for each funding threshold.</t>
  </si>
  <si>
    <t>The calendar calculation is now complete.</t>
  </si>
  <si>
    <t>Step 1:  Determine the type of regular week the bell schedule your school or program follows.</t>
  </si>
  <si>
    <t>There are generally two types of regular week bell schedules a school or program follows:</t>
  </si>
  <si>
    <t>1-week standard bell schedule(s)</t>
  </si>
  <si>
    <t>2-week standard or rotating bell schedule(s)</t>
  </si>
  <si>
    <t>Step 2:  Determine the total number of weekly instructional minutes each class period is scheduled to provide during a regular week.</t>
  </si>
  <si>
    <t>1. For each class period included on a regular week bell schedule, determine the total number of instructional minutes per day the course provides.</t>
  </si>
  <si>
    <t>2. Sum the total number of instructional minutes each period meets every day during a regular week.</t>
  </si>
  <si>
    <t>Once the total number of scheduled instructional minutes for an entire regular week is determined for each class period, divide this total number of instructional minutes by the number of days in a regular week.</t>
  </si>
  <si>
    <t>If a school or program follows a 4-day week calendar, then total weekly instructional minutes for each class period should be divided by 4 days.</t>
  </si>
  <si>
    <t>If a school or program follows a 5-day week calendar, then total weekly instructional minutes for each class period should be divided by 5 days.</t>
  </si>
  <si>
    <t>If regular week bell schedules rotate over a 2-week period, divide the sum total of instructional minutes for this time period by the number of regularly scheduled days during this time period. For instance:</t>
  </si>
  <si>
    <t>If a school or program follows a 4-day week calendar, then total weekly instructional minutes during a 2-week period should be divided by 8 days.</t>
  </si>
  <si>
    <t>If a school or program follows a 5-day week calendar, then total weekly instructional minutes during a 2-week period should be divided by 10 days.</t>
  </si>
  <si>
    <t>Note:</t>
  </si>
  <si>
    <t>when determining the minimum number of class periods needed to meet each funding threshold.</t>
  </si>
  <si>
    <t xml:space="preserve">For example, to determine whether 5 scheduled class periods are sufficient for full-time funding, start the evaluation by adding up the total daily instructional minutes for the 5 shortest class periods (i.e., those with the fewest daily instructional minutes). </t>
  </si>
  <si>
    <t>If the 5 shortest class periods are not sufficient for full-time funding, determine whether the inclusion of other instructional time (such as allowable passing periods, etc.), with the 5 shortest class periods, reaches the minimum threshold for full-time funding.</t>
  </si>
  <si>
    <r>
      <t>Once the average daily minutes of instruction for each class period included on regular week bell schedules is determined (</t>
    </r>
    <r>
      <rPr>
        <b/>
        <sz val="11"/>
        <color theme="1"/>
        <rFont val="Calibri"/>
        <family val="2"/>
        <scheme val="minor"/>
      </rPr>
      <t>Step 3</t>
    </r>
    <r>
      <rPr>
        <sz val="11"/>
        <color theme="1"/>
        <rFont val="Calibri"/>
        <family val="2"/>
        <scheme val="minor"/>
      </rPr>
      <t xml:space="preserve">), identify the number of instructional class periods needed to meet the adjusted minimum average daily minutes </t>
    </r>
  </si>
  <si>
    <r>
      <t>required for full-time or part-time funding (</t>
    </r>
    <r>
      <rPr>
        <b/>
        <sz val="11"/>
        <color theme="1"/>
        <rFont val="Calibri"/>
        <family val="2"/>
        <scheme val="minor"/>
      </rPr>
      <t>as determined in Step 5 of the Calendar Calculation</t>
    </r>
    <r>
      <rPr>
        <sz val="11"/>
        <color theme="1"/>
        <rFont val="Calibri"/>
        <family val="2"/>
        <scheme val="minor"/>
      </rPr>
      <t>).</t>
    </r>
  </si>
  <si>
    <t>Avg daily minutes (without passing)</t>
  </si>
  <si>
    <t>Determining how many instructional periods into which a student must be scheduled.</t>
  </si>
  <si>
    <t>1 period</t>
  </si>
  <si>
    <t>2 periods</t>
  </si>
  <si>
    <t>3 periods</t>
  </si>
  <si>
    <t>4 periods</t>
  </si>
  <si>
    <t>5 periods</t>
  </si>
  <si>
    <t>Total</t>
  </si>
  <si>
    <t>Students would need to be scheduled into:</t>
  </si>
  <si>
    <t>5 instructional periods PLUS Advisory OR 6 instructional periods for full-time funding eligibility.</t>
  </si>
  <si>
    <t>1 instructional period PLUS Advisory OR 2 instructional periods for part-time funding eligibility.</t>
  </si>
  <si>
    <t>Evaluating each student's individual schedule</t>
  </si>
  <si>
    <t>Considerations when evaluating student schedules:</t>
  </si>
  <si>
    <t>(as evidenced by the bell schedule calculation) resulting in the same amount of semester credits.</t>
  </si>
  <si>
    <t>the district should use the appropriate direct instruction bell schedule (and calculations) for that location/provider</t>
  </si>
  <si>
    <t>will NOT be included in the determination for funding.</t>
  </si>
  <si>
    <t xml:space="preserve">Calendar Calculation- </t>
  </si>
  <si>
    <t xml:space="preserve">Calendar Calculations- </t>
  </si>
  <si>
    <t xml:space="preserve">Bell Schedule Calculation- </t>
  </si>
  <si>
    <t>Total Adjusted Instr. Day</t>
  </si>
  <si>
    <t>(whole or partial) for the entire school year, including days set aside for testing.</t>
  </si>
  <si>
    <t>Adjusted Daily Minutes (needed for funding threshold)</t>
  </si>
  <si>
    <t>Step 3:  Determine the average daily instructional minutes each period is scheduled to provide.</t>
  </si>
  <si>
    <t>Monday Passing</t>
  </si>
  <si>
    <t>Tuesday Passing</t>
  </si>
  <si>
    <t>Wednesday Passing</t>
  </si>
  <si>
    <t>Thursday Passing</t>
  </si>
  <si>
    <t>Friday Passing</t>
  </si>
  <si>
    <t>Avg daily passing minutes</t>
  </si>
  <si>
    <r>
      <rPr>
        <b/>
        <sz val="11"/>
        <color theme="1"/>
        <rFont val="Calibri"/>
        <family val="2"/>
        <scheme val="minor"/>
      </rPr>
      <t>Example 2</t>
    </r>
    <r>
      <rPr>
        <sz val="11"/>
        <color theme="1"/>
        <rFont val="Calibri"/>
        <family val="2"/>
        <scheme val="minor"/>
      </rPr>
      <t xml:space="preserve">: School or program follows the same bell schedules every regular week; however, different days during the regular week have different bell schedules. </t>
    </r>
  </si>
  <si>
    <t>For example: Monday/Thursday (even period) bell schedule, Tuesday/Friday (odd period) bell schedule, and Wednesday (all period) bell schedule.</t>
  </si>
  <si>
    <r>
      <rPr>
        <b/>
        <sz val="11"/>
        <color theme="1"/>
        <rFont val="Calibri"/>
        <family val="2"/>
        <scheme val="minor"/>
      </rPr>
      <t xml:space="preserve">Example 1- Finals bell schedule: </t>
    </r>
    <r>
      <rPr>
        <sz val="11"/>
        <color theme="1"/>
        <rFont val="Calibri"/>
        <family val="2"/>
        <scheme val="minor"/>
      </rPr>
      <t xml:space="preserve">School or program follows a different bell schedule during “finals” week. In these cases, the total daily instructional time provided by this bell schedule may be different </t>
    </r>
  </si>
  <si>
    <t>from the total number of daily instructional minutes provided during “regular” week bell schedule(s), and/or the classes and times periods are different than what would normally occur during a regular week.</t>
  </si>
  <si>
    <r>
      <rPr>
        <b/>
        <sz val="11"/>
        <color theme="1"/>
        <rFont val="Calibri"/>
        <family val="2"/>
        <scheme val="minor"/>
      </rPr>
      <t>Example 2- Monthly scheduled late start day</t>
    </r>
    <r>
      <rPr>
        <sz val="11"/>
        <color theme="1"/>
        <rFont val="Calibri"/>
        <family val="2"/>
        <scheme val="minor"/>
      </rPr>
      <t xml:space="preserve">: School or program follows a different bell schedule the last Wednesday of each month (i.e., it has different start/end times, and/or the class periods that meet during </t>
    </r>
  </si>
  <si>
    <t>this late start day are different compared to those that meet during a regular week Wednesday).</t>
  </si>
  <si>
    <r>
      <rPr>
        <b/>
        <sz val="11"/>
        <color theme="1"/>
        <rFont val="Aptos"/>
        <family val="2"/>
      </rPr>
      <t>Step 1</t>
    </r>
    <r>
      <rPr>
        <sz val="11"/>
        <color theme="1"/>
        <rFont val="Aptos"/>
        <family val="2"/>
      </rPr>
      <t>: Determine the number of student contact days in the semester.</t>
    </r>
  </si>
  <si>
    <r>
      <rPr>
        <b/>
        <sz val="11"/>
        <color theme="1"/>
        <rFont val="Aptos"/>
        <family val="2"/>
      </rPr>
      <t>Step 2</t>
    </r>
    <r>
      <rPr>
        <sz val="11"/>
        <color theme="1"/>
        <rFont val="Aptos"/>
        <family val="2"/>
      </rPr>
      <t>:  Determine the minimum average daily minutes needed for each funding threshold.</t>
    </r>
  </si>
  <si>
    <r>
      <rPr>
        <b/>
        <sz val="11"/>
        <color theme="1"/>
        <rFont val="Aptos"/>
        <family val="2"/>
      </rPr>
      <t>Step 3</t>
    </r>
    <r>
      <rPr>
        <sz val="11"/>
        <color theme="1"/>
        <rFont val="Aptos"/>
        <family val="2"/>
      </rPr>
      <t>: Determine the total number of yearly lost instructional minutes associated with modified bell schedules not used during a “regular” week.</t>
    </r>
  </si>
  <si>
    <r>
      <rPr>
        <b/>
        <sz val="11"/>
        <color theme="1"/>
        <rFont val="Aptos"/>
        <family val="2"/>
      </rPr>
      <t>Step 4</t>
    </r>
    <r>
      <rPr>
        <sz val="11"/>
        <color theme="1"/>
        <rFont val="Aptos"/>
        <family val="2"/>
      </rPr>
      <t>: Determine the average number of daily lost instructional minutes associated with modified bell schedules not followed during a “regular” week.</t>
    </r>
  </si>
  <si>
    <r>
      <rPr>
        <b/>
        <sz val="11"/>
        <color theme="1"/>
        <rFont val="Aptos"/>
        <family val="2"/>
      </rPr>
      <t>Step 5</t>
    </r>
    <r>
      <rPr>
        <sz val="11"/>
        <color theme="1"/>
        <rFont val="Aptos"/>
        <family val="2"/>
      </rPr>
      <t>: Determine the adjusted minimum average daily minutes needed for each funding threshold.</t>
    </r>
  </si>
  <si>
    <t>Step 3:  Determine the total number of yearly lost instructional minutes associated with modified bell schedules not used during a “regular” week.</t>
  </si>
  <si>
    <t>Step 4:  Determine the average number of daily lost instructional minutes associated with modified bell schedules not followed during a "regular" week.</t>
  </si>
  <si>
    <t>Step 4:  Determine the number of instructional class periods into which a student must be scheduled in order to meet the full-time and part-time funding thresholds.</t>
  </si>
  <si>
    <r>
      <t xml:space="preserve">Average Daily Minutes (needed for funding threshold)- </t>
    </r>
    <r>
      <rPr>
        <b/>
        <sz val="12"/>
        <color theme="1"/>
        <rFont val="Calibri"/>
        <family val="2"/>
        <scheme val="minor"/>
      </rPr>
      <t>from CC_Step 2</t>
    </r>
  </si>
  <si>
    <r>
      <t xml:space="preserve">Average Daily Lost Minutes- </t>
    </r>
    <r>
      <rPr>
        <b/>
        <sz val="12"/>
        <color theme="1"/>
        <rFont val="Calibri"/>
        <family val="2"/>
        <scheme val="minor"/>
      </rPr>
      <t>from CC_Step 4</t>
    </r>
  </si>
  <si>
    <t>Total weekly passing minutes</t>
  </si>
  <si>
    <t>Instructional Class Periods</t>
  </si>
  <si>
    <t>Total weekly instructional class minutes</t>
  </si>
  <si>
    <t>Avg daily instructional minutes</t>
  </si>
  <si>
    <t xml:space="preserve">Note: </t>
  </si>
  <si>
    <t xml:space="preserve">Notes: </t>
  </si>
  <si>
    <t>Passing Periods (between two on-site courses and between an on-site course and lunch period)</t>
  </si>
  <si>
    <t>Disclaimers</t>
  </si>
  <si>
    <t>This is provided for illustrative purposes ONLY and must be considered in the context of the webinar presented on 07.25.24.</t>
  </si>
  <si>
    <t xml:space="preserve">This excel workbook is NOT intended to be used as a template for district use. </t>
  </si>
  <si>
    <t>This excel workbook is provided for illustrative purposes ONLY and must be considered in the context of the webinar presented on 07.25.24 ("Student October: Calendar &amp; Bell Schedule Calculations")</t>
  </si>
  <si>
    <t>https://www.cde.state.co.us/cdefinance/2024_student_october_pupil_count_audit_resource_guide</t>
  </si>
  <si>
    <t>Information shared in this excel workbook is described in the "Scheduled Instructional Time Funding Eligibility" section, and Appendix A, of the 2024 Student October Count Audit Resource Guide:</t>
  </si>
  <si>
    <t>https://www.cde.state.co.us/cdefinance/auditunit_trainings</t>
  </si>
  <si>
    <t>This workbook is not locked down.  Any changes to any cells may result in incorrect or misleading calculations and information.</t>
  </si>
  <si>
    <t>Sample Calendar</t>
  </si>
  <si>
    <t>Sample Bell Schedules</t>
  </si>
  <si>
    <t>For questions or assistance, contact the School Auditing Office:</t>
  </si>
  <si>
    <t>audit@cde.state.co.us</t>
  </si>
  <si>
    <r>
      <t xml:space="preserve">If a school or program has lost daily minutes as determined in CC_Step 4, these lost minutes must be </t>
    </r>
    <r>
      <rPr>
        <b/>
        <sz val="11"/>
        <color theme="1"/>
        <rFont val="Calibri"/>
        <family val="2"/>
        <scheme val="minor"/>
      </rPr>
      <t>ADDED</t>
    </r>
    <r>
      <rPr>
        <sz val="11"/>
        <color theme="1"/>
        <rFont val="Calibri"/>
        <family val="2"/>
        <scheme val="minor"/>
      </rPr>
      <t xml:space="preserve"> to the average daily minutes needed for each funding threshold as calculated in Step 2.</t>
    </r>
  </si>
  <si>
    <r>
      <rPr>
        <b/>
        <sz val="11"/>
        <color theme="1"/>
        <rFont val="Aptos"/>
        <family val="2"/>
      </rPr>
      <t>Step 1</t>
    </r>
    <r>
      <rPr>
        <sz val="11"/>
        <color theme="1"/>
        <rFont val="Aptos"/>
        <family val="2"/>
      </rPr>
      <t>: Determine the type of regular week bell schedule your school or program follows.</t>
    </r>
  </si>
  <si>
    <r>
      <rPr>
        <b/>
        <sz val="11"/>
        <color theme="1"/>
        <rFont val="Aptos"/>
        <family val="2"/>
      </rPr>
      <t>Step 2</t>
    </r>
    <r>
      <rPr>
        <sz val="11"/>
        <color theme="1"/>
        <rFont val="Aptos"/>
        <family val="2"/>
      </rPr>
      <t>: Determine the total number of weekly instructional minutes each class period is scheduled to provide during a regular week.</t>
    </r>
  </si>
  <si>
    <r>
      <rPr>
        <b/>
        <sz val="11"/>
        <color theme="1"/>
        <rFont val="Aptos"/>
        <family val="2"/>
      </rPr>
      <t>Step 3</t>
    </r>
    <r>
      <rPr>
        <sz val="11"/>
        <color theme="1"/>
        <rFont val="Aptos"/>
        <family val="2"/>
      </rPr>
      <t>: Determine the average daily instructional minutes each class period is scheduled to provide.</t>
    </r>
  </si>
  <si>
    <r>
      <rPr>
        <b/>
        <sz val="11"/>
        <color theme="1"/>
        <rFont val="Aptos"/>
        <family val="2"/>
      </rPr>
      <t>Step 4</t>
    </r>
    <r>
      <rPr>
        <sz val="11"/>
        <color theme="1"/>
        <rFont val="Aptos"/>
        <family val="2"/>
      </rPr>
      <t>: Determine the number of instructional class periods into which a student must be scheduled in order to meet the full-time or part-time funding threshold.</t>
    </r>
  </si>
  <si>
    <t>Bell Schedule Calculations</t>
  </si>
  <si>
    <t xml:space="preserve">In our example, all instructional periods are the same length, except Advisory.  Therefore, a grid such as the following </t>
  </si>
  <si>
    <t>can be used to help identify into how many instructional periods a student must be scheduled.</t>
  </si>
  <si>
    <t>Advisory*</t>
  </si>
  <si>
    <t xml:space="preserve">attendance is tracked in the school's SIS the same way </t>
  </si>
  <si>
    <t>*The Advisory period is a mandatory attendance period-</t>
  </si>
  <si>
    <t>Full-Time Funding</t>
  </si>
  <si>
    <t>Part-Time Funding</t>
  </si>
  <si>
    <t>Refer to BSC_Step 3B if the desired number of instructional periods does not meet the full-time or part-time funding threshold.</t>
  </si>
  <si>
    <t xml:space="preserve">For example: </t>
  </si>
  <si>
    <t xml:space="preserve">A school wants all students scheduled into 5 class periods to be eligible for full-time funding; however, the total instructional </t>
  </si>
  <si>
    <t>minutes for 5 class periods is just short of meeting the full-time funding threshold.  In this instance, the inclusion of one or more</t>
  </si>
  <si>
    <t>eligible passing periods may be sufficient for a given student to reach the minimum threshold for full-time funding.</t>
  </si>
  <si>
    <t xml:space="preserve">Caution: </t>
  </si>
  <si>
    <t>There are limitations as to when passing periods may be included as instructional time.</t>
  </si>
  <si>
    <t xml:space="preserve">1. Schools should use caution when using passing periods to reach the desired funding level, since passing periods between courses </t>
  </si>
  <si>
    <t>2. Passing periods should only be considered at the individual student level.</t>
  </si>
  <si>
    <t>3. Passing periods can only be included as instructional time between two on-site courses or from an on-site course into a lunch period.</t>
  </si>
  <si>
    <t>Total weekly passing minutes*</t>
  </si>
  <si>
    <r>
      <rPr>
        <b/>
        <sz val="11"/>
        <color theme="1"/>
        <rFont val="Calibri"/>
        <family val="2"/>
        <scheme val="minor"/>
      </rPr>
      <t>1.</t>
    </r>
    <r>
      <rPr>
        <sz val="11"/>
        <color theme="1"/>
        <rFont val="Calibri"/>
        <family val="2"/>
        <scheme val="minor"/>
      </rPr>
      <t xml:space="preserve"> Equivalent instructional time for courses using alternative instruction will be equal to the same amount of instructional time associated with direct instruction courses at the school the student is reported </t>
    </r>
  </si>
  <si>
    <r>
      <rPr>
        <b/>
        <sz val="11"/>
        <color theme="1"/>
        <rFont val="Calibri"/>
        <family val="2"/>
        <scheme val="minor"/>
      </rPr>
      <t xml:space="preserve">2. </t>
    </r>
    <r>
      <rPr>
        <sz val="11"/>
        <color theme="1"/>
        <rFont val="Calibri"/>
        <family val="2"/>
        <scheme val="minor"/>
      </rPr>
      <t>Passing periods between direct instruction courses may be included when calculating total scheduled daily instructional minutes for students attending on-site.</t>
    </r>
  </si>
  <si>
    <r>
      <rPr>
        <b/>
        <sz val="11"/>
        <color theme="1"/>
        <rFont val="Calibri"/>
        <family val="2"/>
        <scheme val="minor"/>
      </rPr>
      <t>3</t>
    </r>
    <r>
      <rPr>
        <sz val="11"/>
        <color theme="1"/>
        <rFont val="Calibri"/>
        <family val="2"/>
        <scheme val="minor"/>
      </rPr>
      <t>. Scheduled direct instruction courses meeting during times and days not evidenced by the school’s or program’s regular bell schedule(s) must be evaluated based on their unique “bell schedule.”</t>
    </r>
  </si>
  <si>
    <r>
      <rPr>
        <b/>
        <sz val="11"/>
        <color theme="1"/>
        <rFont val="Calibri"/>
        <family val="2"/>
        <scheme val="minor"/>
      </rPr>
      <t xml:space="preserve">4. </t>
    </r>
    <r>
      <rPr>
        <sz val="11"/>
        <color theme="1"/>
        <rFont val="Calibri"/>
        <family val="2"/>
        <scheme val="minor"/>
      </rPr>
      <t xml:space="preserve">In the event a student schedule includes direct instruction courses being completed at a location different from the school at which they are reported (including contractual education courses), </t>
    </r>
  </si>
  <si>
    <r>
      <rPr>
        <b/>
        <sz val="11"/>
        <color theme="1"/>
        <rFont val="Calibri"/>
        <family val="2"/>
        <scheme val="minor"/>
      </rPr>
      <t xml:space="preserve">5. </t>
    </r>
    <r>
      <rPr>
        <sz val="11"/>
        <color theme="1"/>
        <rFont val="Calibri"/>
        <family val="2"/>
        <scheme val="minor"/>
      </rPr>
      <t xml:space="preserve">Scheduled courses that have optional attendance requirements (i.e., a class may be listed on a student’s schedule, but the student is not required to attend that class during the days and times listed on the bell schedule) </t>
    </r>
  </si>
  <si>
    <t>using alternative instruction may not be included.</t>
  </si>
  <si>
    <t>Adjusted Daily Minutes for Funding</t>
  </si>
  <si>
    <t xml:space="preserve">This is NOT a template for district use. This worksheet is not locked down.  Any changes to any cells may result in incorrect or misleading calculations.  </t>
  </si>
  <si>
    <t xml:space="preserve">Based on the determination made in Step 4 of the Bell Schedule Calculation, each student’s schedule should be evaluated to determine whether they are scheduled into enough instructional class periods for </t>
  </si>
  <si>
    <t>full-time or part-time funding (as determined in Step 5 of the Calendar Calculation).</t>
  </si>
  <si>
    <t>29*</t>
  </si>
  <si>
    <t>19*</t>
  </si>
  <si>
    <t>Non-student contact day</t>
  </si>
  <si>
    <t>Student school day</t>
  </si>
  <si>
    <t>Monday through Thursday (Everyday)</t>
  </si>
  <si>
    <t>Staff in-service day; non-student contact day</t>
  </si>
  <si>
    <t xml:space="preserve">Regular Day </t>
  </si>
  <si>
    <t>In this example, because the school only follows one bell schedule (i.e., the same bell schedule is followed every day in which students are scheduled to attend- including the first and last day of school, and finals week),</t>
  </si>
  <si>
    <t>Therefore, the average daily minutes needed for funding (as determined in CC_Step 2) is unchanged.</t>
  </si>
  <si>
    <t>The bell schedule calculation is now complete.</t>
  </si>
  <si>
    <t>attendance is tracked for all other periods (1-7).</t>
  </si>
  <si>
    <t>In this example, this school follows a 1-week standard bell schedule(s)</t>
  </si>
  <si>
    <t>Further, this school has no modified bell schedules.</t>
  </si>
  <si>
    <t>instructional period is divided by 4 days.</t>
  </si>
  <si>
    <t>there are no lost instructional minutes that must be calculated - there are no "modified" bell schedules.</t>
  </si>
  <si>
    <t>Average Daily Minutes Per Class period (from BSC_Step 3)</t>
  </si>
  <si>
    <t>Calendar Calculation (from CC_Step 5 of the Calendar Calculation)</t>
  </si>
  <si>
    <r>
      <rPr>
        <b/>
        <sz val="11"/>
        <color theme="1"/>
        <rFont val="Calibri"/>
        <family val="2"/>
        <scheme val="minor"/>
      </rPr>
      <t>Example 3:</t>
    </r>
    <r>
      <rPr>
        <sz val="11"/>
        <color theme="1"/>
        <rFont val="Calibri"/>
        <family val="2"/>
        <scheme val="minor"/>
      </rPr>
      <t xml:space="preserve"> School or program follows the same bell schedules that rotate over a two-week time period (such as in the case of rotating block schedules). For instance:</t>
    </r>
  </si>
  <si>
    <t>Monday through Thursday Instructional Minutes</t>
  </si>
  <si>
    <t>N</t>
  </si>
  <si>
    <t>1N</t>
  </si>
  <si>
    <t>2N</t>
  </si>
  <si>
    <t>20N</t>
  </si>
  <si>
    <t>17N</t>
  </si>
  <si>
    <t>24N</t>
  </si>
  <si>
    <t>25N</t>
  </si>
  <si>
    <t>26N</t>
  </si>
  <si>
    <t>27N</t>
  </si>
  <si>
    <t>28N</t>
  </si>
  <si>
    <t>23N</t>
  </si>
  <si>
    <t>30N</t>
  </si>
  <si>
    <t>31N</t>
  </si>
  <si>
    <t>In this example, the school only follows one bell schedule (i.e., the same bell schedule is followed every day in which students are scheduled to attend- including the first and last day of school, and finals week).</t>
  </si>
  <si>
    <t>There are no lost instructional minutes that must be calculated - there are no "modified" bell schedules.</t>
  </si>
  <si>
    <t xml:space="preserve">Every scheduled student contact day follows the same bell regardless of the day of the week. </t>
  </si>
  <si>
    <t>Passing Periods (between two on-site courses and between an on-site course and lunch)</t>
  </si>
  <si>
    <t xml:space="preserve">In this example, the sample school follows a 4-day week calendar.  Therefore, total weekly minutes for each </t>
  </si>
  <si>
    <r>
      <t xml:space="preserve">If average daily instructional minutes are not the same for each scheduled class period, consider class periods with the fewest number of daily instructional minutes </t>
    </r>
    <r>
      <rPr>
        <b/>
        <sz val="11"/>
        <color theme="1"/>
        <rFont val="Calibri"/>
        <family val="2"/>
        <scheme val="minor"/>
      </rPr>
      <t>first</t>
    </r>
    <r>
      <rPr>
        <sz val="11"/>
        <color theme="1"/>
        <rFont val="Calibri"/>
        <family val="2"/>
        <scheme val="minor"/>
      </rPr>
      <t xml:space="preserve"> </t>
    </r>
  </si>
  <si>
    <t>1 N</t>
  </si>
  <si>
    <t>2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</si>
</sst>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F400]h:mm:ss\ AM/PM"/>
  </numFmts>
  <fonts count="20"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color theme="1"/>
      <name val="Aptos"/>
      <family val="2"/>
    </font>
    <font>
      <sz val="20"/>
      <color theme="1"/>
      <name val="Calibri"/>
      <family val="2"/>
      <scheme val="minor"/>
    </font>
    <font>
      <sz val="12"/>
      <color theme="1"/>
      <name val="Calibri"/>
      <family val="2"/>
      <scheme val="minor"/>
    </font>
    <font>
      <b/>
      <sz val="12"/>
      <color theme="1"/>
      <name val="Calibri"/>
      <family val="2"/>
      <scheme val="minor"/>
    </font>
    <font>
      <sz val="12"/>
      <color theme="1"/>
      <name val="Aptos Narrow"/>
      <family val="2"/>
    </font>
    <font>
      <b/>
      <sz val="11"/>
      <color rgb="FFFF0000"/>
      <name val="Calibri"/>
      <family val="2"/>
      <scheme val="minor"/>
    </font>
    <font>
      <sz val="11"/>
      <color rgb="FFFF0000"/>
      <name val="Calibri"/>
      <family val="2"/>
      <scheme val="minor"/>
    </font>
    <font>
      <b/>
      <sz val="11"/>
      <color rgb="FFC00000"/>
      <name val="Calibri"/>
      <family val="2"/>
      <scheme val="minor"/>
    </font>
    <font>
      <b/>
      <sz val="11"/>
      <color theme="1"/>
      <name val="Aptos"/>
      <family val="2"/>
    </font>
    <font>
      <b/>
      <sz val="16"/>
      <color theme="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sz val="11"/>
      <name val="Calibri"/>
      <family val="2"/>
      <scheme val="minor"/>
    </font>
    <font>
      <b/>
      <sz val="14"/>
      <color rgb="FFC0000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3" fontId="4" fillId="0" borderId="0" applyFont="0" applyFill="0" applyBorder="0" applyAlignment="0" applyProtection="0"/>
    <xf numFmtId="0" fontId="17" fillId="0" borderId="0" applyNumberFormat="0" applyFill="0" applyBorder="0" applyAlignment="0" applyProtection="0"/>
  </cellStyleXfs>
  <cellXfs count="153">
    <xf numFmtId="0" fontId="0" fillId="0" borderId="0" xfId="0"/>
    <xf numFmtId="0" fontId="0" fillId="0" borderId="1" xfId="0" applyBorder="1"/>
    <xf numFmtId="0" fontId="0" fillId="0" borderId="0" xfId="0" applyAlignment="1">
      <alignment horizontal="center"/>
    </xf>
    <xf numFmtId="2" fontId="0" fillId="0" borderId="1" xfId="0" applyNumberFormat="1" applyBorder="1"/>
    <xf numFmtId="0" fontId="2" fillId="0" borderId="1" xfId="0" applyFont="1" applyBorder="1" applyAlignment="1">
      <alignment horizontal="center"/>
    </xf>
    <xf numFmtId="0" fontId="2" fillId="2" borderId="1" xfId="0" applyFont="1" applyFill="1" applyBorder="1" applyAlignment="1">
      <alignment horizontal="center"/>
    </xf>
    <xf numFmtId="0" fontId="2" fillId="0" borderId="0" xfId="0" applyFont="1"/>
    <xf numFmtId="0" fontId="3" fillId="0" borderId="1" xfId="0" applyFont="1" applyBorder="1" applyAlignment="1">
      <alignment horizontal="center"/>
    </xf>
    <xf numFmtId="0" fontId="0" fillId="2" borderId="1" xfId="0" applyFill="1" applyBorder="1"/>
    <xf numFmtId="0" fontId="2" fillId="3" borderId="1" xfId="0" applyFont="1" applyFill="1" applyBorder="1" applyAlignment="1">
      <alignment horizontal="center"/>
    </xf>
    <xf numFmtId="0" fontId="2" fillId="8" borderId="1" xfId="0" applyFont="1" applyFill="1" applyBorder="1" applyAlignment="1">
      <alignment horizontal="center"/>
    </xf>
    <xf numFmtId="0" fontId="2" fillId="4" borderId="1" xfId="0" applyFont="1" applyFill="1" applyBorder="1" applyAlignment="1">
      <alignment horizontal="center"/>
    </xf>
    <xf numFmtId="0" fontId="2" fillId="0" borderId="1" xfId="0" applyFont="1" applyBorder="1"/>
    <xf numFmtId="0" fontId="3" fillId="0" borderId="0" xfId="0" applyFont="1"/>
    <xf numFmtId="0" fontId="3" fillId="0" borderId="1" xfId="0" applyFont="1" applyBorder="1"/>
    <xf numFmtId="2" fontId="0" fillId="0" borderId="0" xfId="0" applyNumberFormat="1"/>
    <xf numFmtId="164" fontId="0" fillId="0" borderId="1" xfId="0" applyNumberFormat="1" applyBorder="1"/>
    <xf numFmtId="164" fontId="0" fillId="9" borderId="1" xfId="0" applyNumberFormat="1" applyFill="1" applyBorder="1"/>
    <xf numFmtId="0" fontId="0" fillId="0" borderId="0" xfId="0" applyAlignment="1">
      <alignment horizontal="left"/>
    </xf>
    <xf numFmtId="0" fontId="0" fillId="0" borderId="1" xfId="0" applyBorder="1" applyAlignment="1">
      <alignment horizontal="left"/>
    </xf>
    <xf numFmtId="0" fontId="0" fillId="9" borderId="1" xfId="0" applyFill="1" applyBorder="1" applyAlignment="1">
      <alignment horizontal="left"/>
    </xf>
    <xf numFmtId="0" fontId="1" fillId="0" borderId="1" xfId="0" applyFont="1" applyBorder="1" applyAlignment="1">
      <alignment horizontal="center"/>
    </xf>
    <xf numFmtId="2" fontId="1" fillId="0" borderId="1" xfId="0" applyNumberFormat="1" applyFont="1" applyBorder="1" applyAlignment="1">
      <alignment horizontal="center" wrapText="1"/>
    </xf>
    <xf numFmtId="0" fontId="0" fillId="0" borderId="7" xfId="0" applyBorder="1" applyAlignment="1">
      <alignment horizontal="left"/>
    </xf>
    <xf numFmtId="2" fontId="0" fillId="0" borderId="9" xfId="0" applyNumberFormat="1" applyBorder="1"/>
    <xf numFmtId="0" fontId="0" fillId="0" borderId="10" xfId="0" applyBorder="1" applyAlignment="1">
      <alignment horizontal="left"/>
    </xf>
    <xf numFmtId="0" fontId="0" fillId="0" borderId="11" xfId="0" applyBorder="1"/>
    <xf numFmtId="2" fontId="0" fillId="0" borderId="12" xfId="0" applyNumberForma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2" fillId="0" borderId="0" xfId="0" applyFont="1" applyAlignment="1">
      <alignment horizontal="center"/>
    </xf>
    <xf numFmtId="0" fontId="3" fillId="0" borderId="1" xfId="0" applyFont="1" applyBorder="1" applyAlignment="1">
      <alignment horizontal="center" wrapText="1"/>
    </xf>
    <xf numFmtId="0" fontId="2" fillId="5" borderId="1" xfId="0" applyFont="1" applyFill="1" applyBorder="1"/>
    <xf numFmtId="0" fontId="1" fillId="0" borderId="0" xfId="0" applyFont="1"/>
    <xf numFmtId="0" fontId="5" fillId="0" borderId="0" xfId="0" applyFont="1" applyAlignment="1">
      <alignment vertical="center"/>
    </xf>
    <xf numFmtId="0" fontId="1" fillId="7" borderId="0" xfId="0" applyFont="1" applyFill="1"/>
    <xf numFmtId="0" fontId="0" fillId="0" borderId="14" xfId="0" applyBorder="1"/>
    <xf numFmtId="0" fontId="0" fillId="0" borderId="15" xfId="0" applyBorder="1"/>
    <xf numFmtId="0" fontId="2" fillId="0" borderId="16" xfId="0" applyFont="1" applyBorder="1"/>
    <xf numFmtId="0" fontId="0" fillId="0" borderId="17" xfId="0" applyBorder="1"/>
    <xf numFmtId="0" fontId="2" fillId="2" borderId="7" xfId="0" applyFont="1" applyFill="1" applyBorder="1" applyAlignment="1">
      <alignment horizontal="center"/>
    </xf>
    <xf numFmtId="0" fontId="2" fillId="2" borderId="9" xfId="0" applyFont="1" applyFill="1" applyBorder="1" applyAlignment="1">
      <alignment horizontal="center"/>
    </xf>
    <xf numFmtId="0" fontId="0" fillId="0" borderId="21" xfId="0" applyBorder="1"/>
    <xf numFmtId="0" fontId="0" fillId="0" borderId="22" xfId="0" applyBorder="1"/>
    <xf numFmtId="0" fontId="6" fillId="10" borderId="0" xfId="0" applyFont="1" applyFill="1"/>
    <xf numFmtId="0" fontId="0" fillId="10" borderId="0" xfId="0" applyFill="1"/>
    <xf numFmtId="0" fontId="7" fillId="0" borderId="1" xfId="0" applyFont="1" applyBorder="1" applyAlignment="1">
      <alignment horizontal="center"/>
    </xf>
    <xf numFmtId="43" fontId="7" fillId="0" borderId="1" xfId="1" applyFont="1" applyBorder="1" applyAlignment="1">
      <alignment horizontal="center" wrapText="1"/>
    </xf>
    <xf numFmtId="43" fontId="7" fillId="0" borderId="1" xfId="1" applyFont="1" applyBorder="1"/>
    <xf numFmtId="0" fontId="8" fillId="0" borderId="0" xfId="0" applyFont="1"/>
    <xf numFmtId="43" fontId="7" fillId="0" borderId="1" xfId="1" applyFont="1" applyBorder="1" applyAlignment="1">
      <alignment horizontal="center"/>
    </xf>
    <xf numFmtId="49" fontId="0" fillId="0" borderId="0" xfId="0" applyNumberFormat="1"/>
    <xf numFmtId="49" fontId="3" fillId="0" borderId="0" xfId="0" applyNumberFormat="1" applyFont="1"/>
    <xf numFmtId="49" fontId="7" fillId="0" borderId="1" xfId="1" applyNumberFormat="1" applyFont="1" applyBorder="1" applyAlignment="1">
      <alignment horizontal="center" wrapText="1"/>
    </xf>
    <xf numFmtId="49" fontId="7" fillId="0" borderId="1" xfId="1" quotePrefix="1" applyNumberFormat="1" applyFont="1" applyBorder="1" applyAlignment="1">
      <alignment horizontal="center"/>
    </xf>
    <xf numFmtId="43" fontId="9" fillId="0" borderId="1" xfId="1" applyFont="1" applyBorder="1" applyAlignment="1">
      <alignment horizontal="center"/>
    </xf>
    <xf numFmtId="49" fontId="0" fillId="10" borderId="0" xfId="0" applyNumberFormat="1" applyFill="1"/>
    <xf numFmtId="0" fontId="7" fillId="4" borderId="1" xfId="0" applyFont="1" applyFill="1" applyBorder="1"/>
    <xf numFmtId="43" fontId="7" fillId="4" borderId="1" xfId="1" applyFont="1" applyFill="1" applyBorder="1"/>
    <xf numFmtId="0" fontId="7" fillId="6" borderId="1" xfId="0" applyFont="1" applyFill="1" applyBorder="1"/>
    <xf numFmtId="43" fontId="7" fillId="6" borderId="1" xfId="1" applyFont="1" applyFill="1" applyBorder="1"/>
    <xf numFmtId="0" fontId="1" fillId="0" borderId="1" xfId="0" applyFont="1" applyBorder="1" applyAlignment="1">
      <alignment horizontal="center" wrapText="1"/>
    </xf>
    <xf numFmtId="0" fontId="0" fillId="4" borderId="1" xfId="0" applyFill="1" applyBorder="1"/>
    <xf numFmtId="0" fontId="7" fillId="0" borderId="0" xfId="0" applyFont="1"/>
    <xf numFmtId="0" fontId="3" fillId="0" borderId="1" xfId="0" applyFont="1" applyBorder="1" applyAlignment="1">
      <alignment wrapText="1"/>
    </xf>
    <xf numFmtId="0" fontId="3" fillId="4" borderId="1" xfId="0" applyFont="1" applyFill="1" applyBorder="1" applyAlignment="1">
      <alignment horizontal="center" wrapText="1"/>
    </xf>
    <xf numFmtId="43" fontId="0" fillId="4" borderId="1" xfId="0" applyNumberFormat="1" applyFill="1" applyBorder="1"/>
    <xf numFmtId="43" fontId="7" fillId="0" borderId="1" xfId="1" applyFont="1" applyFill="1" applyBorder="1"/>
    <xf numFmtId="43" fontId="0" fillId="6" borderId="1" xfId="0" applyNumberFormat="1" applyFill="1" applyBorder="1"/>
    <xf numFmtId="0" fontId="10" fillId="0" borderId="0" xfId="0" applyFont="1"/>
    <xf numFmtId="0" fontId="3" fillId="2" borderId="1" xfId="0" applyFont="1" applyFill="1" applyBorder="1"/>
    <xf numFmtId="0" fontId="2" fillId="2" borderId="1" xfId="0" applyFont="1" applyFill="1" applyBorder="1"/>
    <xf numFmtId="43" fontId="0" fillId="0" borderId="0" xfId="0" applyNumberFormat="1"/>
    <xf numFmtId="0" fontId="1" fillId="0" borderId="1" xfId="0" applyFont="1" applyBorder="1"/>
    <xf numFmtId="0" fontId="1" fillId="2" borderId="1" xfId="0" applyFont="1" applyFill="1" applyBorder="1"/>
    <xf numFmtId="0" fontId="0" fillId="0" borderId="1" xfId="0" applyBorder="1" applyAlignment="1">
      <alignment horizontal="center"/>
    </xf>
    <xf numFmtId="0" fontId="0" fillId="6" borderId="1" xfId="0" applyFill="1" applyBorder="1"/>
    <xf numFmtId="43" fontId="1" fillId="0" borderId="1" xfId="1" applyFont="1" applyFill="1" applyBorder="1" applyAlignment="1">
      <alignment horizontal="center" wrapText="1"/>
    </xf>
    <xf numFmtId="0" fontId="0" fillId="0" borderId="16" xfId="0" applyBorder="1"/>
    <xf numFmtId="0" fontId="0" fillId="0" borderId="20" xfId="0" applyBorder="1"/>
    <xf numFmtId="0" fontId="11" fillId="0" borderId="0" xfId="0" applyFont="1"/>
    <xf numFmtId="2" fontId="0" fillId="2" borderId="1" xfId="0" applyNumberFormat="1" applyFill="1" applyBorder="1"/>
    <xf numFmtId="0" fontId="0" fillId="7" borderId="0" xfId="0" applyFill="1"/>
    <xf numFmtId="0" fontId="12" fillId="0" borderId="0" xfId="0" applyFont="1"/>
    <xf numFmtId="0" fontId="6" fillId="0" borderId="0" xfId="0" applyFont="1"/>
    <xf numFmtId="0" fontId="2" fillId="10" borderId="0" xfId="0" applyFont="1" applyFill="1"/>
    <xf numFmtId="0" fontId="2" fillId="2" borderId="10" xfId="0" applyFont="1" applyFill="1" applyBorder="1" applyAlignment="1">
      <alignment horizontal="center"/>
    </xf>
    <xf numFmtId="0" fontId="2" fillId="3" borderId="11" xfId="0" applyFont="1" applyFill="1" applyBorder="1" applyAlignment="1">
      <alignment horizontal="center"/>
    </xf>
    <xf numFmtId="0" fontId="2" fillId="0" borderId="11" xfId="0" applyFont="1" applyBorder="1" applyAlignment="1">
      <alignment horizontal="center"/>
    </xf>
    <xf numFmtId="0" fontId="2" fillId="2" borderId="11" xfId="0" applyFont="1" applyFill="1" applyBorder="1" applyAlignment="1">
      <alignment horizontal="center"/>
    </xf>
    <xf numFmtId="0" fontId="2" fillId="4" borderId="11" xfId="0" applyFont="1" applyFill="1" applyBorder="1" applyAlignment="1">
      <alignment horizontal="center"/>
    </xf>
    <xf numFmtId="0" fontId="2" fillId="2" borderId="12" xfId="0" applyFont="1" applyFill="1" applyBorder="1" applyAlignment="1">
      <alignment horizontal="center"/>
    </xf>
    <xf numFmtId="0" fontId="14" fillId="10" borderId="0" xfId="0" applyFont="1" applyFill="1"/>
    <xf numFmtId="0" fontId="14" fillId="10" borderId="0" xfId="0" applyFont="1" applyFill="1" applyAlignment="1">
      <alignment vertical="center"/>
    </xf>
    <xf numFmtId="0" fontId="14" fillId="2" borderId="0" xfId="0" applyFont="1" applyFill="1"/>
    <xf numFmtId="0" fontId="0" fillId="2" borderId="0" xfId="0" applyFill="1"/>
    <xf numFmtId="0" fontId="17" fillId="0" borderId="0" xfId="2"/>
    <xf numFmtId="0" fontId="1" fillId="10" borderId="0" xfId="0" applyFont="1" applyFill="1"/>
    <xf numFmtId="0" fontId="3" fillId="10" borderId="0" xfId="0" applyFont="1" applyFill="1"/>
    <xf numFmtId="43" fontId="8" fillId="10" borderId="1" xfId="1" applyFont="1" applyFill="1" applyBorder="1" applyAlignment="1">
      <alignment horizontal="center" wrapText="1"/>
    </xf>
    <xf numFmtId="0" fontId="16" fillId="10" borderId="0" xfId="0" applyFont="1" applyFill="1"/>
    <xf numFmtId="0" fontId="0" fillId="10" borderId="14" xfId="0" applyFill="1" applyBorder="1"/>
    <xf numFmtId="0" fontId="0" fillId="10" borderId="15" xfId="0" applyFill="1" applyBorder="1"/>
    <xf numFmtId="0" fontId="1" fillId="10" borderId="13" xfId="0" applyFont="1" applyFill="1" applyBorder="1"/>
    <xf numFmtId="43" fontId="0" fillId="0" borderId="1" xfId="0" applyNumberFormat="1" applyBorder="1"/>
    <xf numFmtId="0" fontId="0" fillId="0" borderId="7" xfId="0" applyBorder="1"/>
    <xf numFmtId="0" fontId="1" fillId="0" borderId="16" xfId="0" applyFont="1" applyBorder="1"/>
    <xf numFmtId="0" fontId="1" fillId="0" borderId="7" xfId="0" applyFont="1" applyBorder="1" applyAlignment="1">
      <alignment horizontal="center"/>
    </xf>
    <xf numFmtId="0" fontId="1" fillId="0" borderId="9" xfId="0" applyFont="1" applyBorder="1" applyAlignment="1">
      <alignment horizontal="center"/>
    </xf>
    <xf numFmtId="0" fontId="0" fillId="4" borderId="9" xfId="0" applyFill="1" applyBorder="1"/>
    <xf numFmtId="0" fontId="0" fillId="6" borderId="9" xfId="0" applyFill="1" applyBorder="1"/>
    <xf numFmtId="0" fontId="15" fillId="0" borderId="13" xfId="0" applyFont="1" applyBorder="1"/>
    <xf numFmtId="0" fontId="18" fillId="0" borderId="16" xfId="0" applyFont="1" applyBorder="1"/>
    <xf numFmtId="0" fontId="15" fillId="0" borderId="16" xfId="0" applyFont="1" applyBorder="1"/>
    <xf numFmtId="0" fontId="2" fillId="0" borderId="16" xfId="0" applyFont="1" applyBorder="1" applyAlignment="1">
      <alignment horizontal="center"/>
    </xf>
    <xf numFmtId="0" fontId="2" fillId="4" borderId="16" xfId="0" applyFont="1" applyFill="1" applyBorder="1"/>
    <xf numFmtId="0" fontId="2" fillId="11" borderId="1" xfId="0" applyFont="1" applyFill="1" applyBorder="1" applyAlignment="1">
      <alignment horizontal="center"/>
    </xf>
    <xf numFmtId="0" fontId="2" fillId="11" borderId="11" xfId="0" applyFont="1" applyFill="1" applyBorder="1" applyAlignment="1">
      <alignment horizontal="center"/>
    </xf>
    <xf numFmtId="0" fontId="2" fillId="8" borderId="16" xfId="0" applyFont="1" applyFill="1" applyBorder="1"/>
    <xf numFmtId="0" fontId="2" fillId="11" borderId="20" xfId="0" applyFont="1" applyFill="1" applyBorder="1"/>
    <xf numFmtId="0" fontId="1" fillId="0" borderId="0" xfId="0" applyFont="1" applyAlignment="1">
      <alignment horizontal="center"/>
    </xf>
    <xf numFmtId="164" fontId="0" fillId="0" borderId="0" xfId="0" applyNumberFormat="1"/>
    <xf numFmtId="0" fontId="3" fillId="5" borderId="1" xfId="0" applyFont="1" applyFill="1" applyBorder="1" applyAlignment="1">
      <alignment horizontal="center" wrapText="1"/>
    </xf>
    <xf numFmtId="0" fontId="1" fillId="12" borderId="0" xfId="0" applyFont="1" applyFill="1"/>
    <xf numFmtId="0" fontId="0" fillId="12" borderId="0" xfId="0" applyFill="1"/>
    <xf numFmtId="0" fontId="3" fillId="4" borderId="1" xfId="0" applyFont="1" applyFill="1" applyBorder="1"/>
    <xf numFmtId="0" fontId="2" fillId="3" borderId="16" xfId="0" applyFont="1" applyFill="1" applyBorder="1" applyAlignment="1">
      <alignment horizontal="center"/>
    </xf>
    <xf numFmtId="43" fontId="7" fillId="12" borderId="1" xfId="1" applyFont="1" applyFill="1" applyBorder="1" applyAlignment="1">
      <alignment horizontal="center" wrapText="1"/>
    </xf>
    <xf numFmtId="2" fontId="0" fillId="12" borderId="1" xfId="0" applyNumberFormat="1" applyFill="1" applyBorder="1"/>
    <xf numFmtId="0" fontId="19" fillId="10" borderId="0" xfId="0" applyFont="1" applyFill="1"/>
    <xf numFmtId="0" fontId="0" fillId="13" borderId="0" xfId="0" applyFill="1"/>
    <xf numFmtId="0" fontId="1" fillId="13" borderId="0" xfId="0" applyFont="1" applyFill="1"/>
    <xf numFmtId="0" fontId="14" fillId="7" borderId="0" xfId="0" applyFont="1" applyFill="1"/>
    <xf numFmtId="0" fontId="2" fillId="7" borderId="0" xfId="0" applyFont="1" applyFill="1"/>
    <xf numFmtId="0" fontId="14" fillId="7" borderId="0" xfId="0" applyFont="1" applyFill="1" applyAlignment="1">
      <alignment horizontal="left"/>
    </xf>
    <xf numFmtId="2" fontId="0" fillId="7" borderId="0" xfId="0" applyNumberFormat="1" applyFill="1"/>
    <xf numFmtId="0" fontId="5" fillId="10" borderId="0" xfId="0" applyFont="1" applyFill="1" applyAlignment="1">
      <alignment vertical="center"/>
    </xf>
    <xf numFmtId="0" fontId="1" fillId="0" borderId="23" xfId="0" applyFont="1" applyBorder="1" applyAlignment="1">
      <alignment horizontal="center"/>
    </xf>
    <xf numFmtId="0" fontId="1" fillId="0" borderId="24"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8"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9" xfId="0" applyFont="1" applyBorder="1" applyAlignment="1">
      <alignment horizontal="center"/>
    </xf>
    <xf numFmtId="0" fontId="1" fillId="7" borderId="25" xfId="0" applyFont="1" applyFill="1" applyBorder="1" applyAlignment="1">
      <alignment horizontal="center"/>
    </xf>
    <xf numFmtId="0" fontId="1" fillId="7" borderId="21" xfId="0" applyFont="1" applyFill="1" applyBorder="1" applyAlignment="1">
      <alignment horizontal="center"/>
    </xf>
    <xf numFmtId="0" fontId="1" fillId="4" borderId="25" xfId="0" applyFont="1" applyFill="1" applyBorder="1" applyAlignment="1">
      <alignment horizontal="center"/>
    </xf>
    <xf numFmtId="0" fontId="1" fillId="0" borderId="25" xfId="0" applyFont="1" applyBorder="1" applyAlignment="1">
      <alignment horizontal="center"/>
    </xf>
    <xf numFmtId="0" fontId="1" fillId="0" borderId="25" xfId="0" applyFont="1" applyBorder="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udit@cde.state.co.us" TargetMode="External"/><Relationship Id="rId2" Type="http://schemas.openxmlformats.org/officeDocument/2006/relationships/hyperlink" Target="https://www.cde.state.co.us/cdefinance/auditunit_trainings" TargetMode="External"/><Relationship Id="rId1" Type="http://schemas.openxmlformats.org/officeDocument/2006/relationships/hyperlink" Target="https://www.cde.state.co.us/cdefinance/2024_student_october_pupil_count_audit_resource_guid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5B85B-38DC-430D-8FAD-7ED52BF9C972}">
  <sheetPr>
    <tabColor rgb="FFC00000"/>
  </sheetPr>
  <dimension ref="A1:B13"/>
  <sheetViews>
    <sheetView tabSelected="1" workbookViewId="0">
      <selection activeCell="N4" sqref="N4"/>
    </sheetView>
  </sheetViews>
  <sheetFormatPr defaultRowHeight="15" x14ac:dyDescent="0.25"/>
  <sheetData>
    <row r="1" spans="1:2" ht="21" x14ac:dyDescent="0.35">
      <c r="A1" s="95" t="s">
        <v>154</v>
      </c>
      <c r="B1" s="96"/>
    </row>
    <row r="2" spans="1:2" x14ac:dyDescent="0.25">
      <c r="A2" s="84" t="s">
        <v>156</v>
      </c>
    </row>
    <row r="3" spans="1:2" x14ac:dyDescent="0.25">
      <c r="A3" s="84"/>
    </row>
    <row r="4" spans="1:2" x14ac:dyDescent="0.25">
      <c r="A4" s="84" t="s">
        <v>157</v>
      </c>
    </row>
    <row r="5" spans="1:2" x14ac:dyDescent="0.25">
      <c r="A5" s="97" t="s">
        <v>160</v>
      </c>
    </row>
    <row r="6" spans="1:2" x14ac:dyDescent="0.25">
      <c r="A6" s="97"/>
    </row>
    <row r="7" spans="1:2" x14ac:dyDescent="0.25">
      <c r="A7" s="84" t="s">
        <v>161</v>
      </c>
    </row>
    <row r="9" spans="1:2" x14ac:dyDescent="0.25">
      <c r="A9" s="84" t="s">
        <v>159</v>
      </c>
    </row>
    <row r="10" spans="1:2" x14ac:dyDescent="0.25">
      <c r="A10" s="97" t="s">
        <v>158</v>
      </c>
    </row>
    <row r="12" spans="1:2" x14ac:dyDescent="0.25">
      <c r="A12" t="s">
        <v>164</v>
      </c>
    </row>
    <row r="13" spans="1:2" x14ac:dyDescent="0.25">
      <c r="A13" s="97" t="s">
        <v>165</v>
      </c>
    </row>
  </sheetData>
  <hyperlinks>
    <hyperlink ref="A10" r:id="rId1" xr:uid="{0A3F9432-5C2D-4DCB-8E84-FFB621B45679}"/>
    <hyperlink ref="A5" r:id="rId2" xr:uid="{B0767A90-87D3-4376-BE28-42794A32D14B}"/>
    <hyperlink ref="A13" r:id="rId3" xr:uid="{EB8B053D-5994-4080-A022-AE0C155B91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1B21-C22F-4FF5-B2B3-C818F1767AEB}">
  <sheetPr>
    <tabColor theme="9" tint="0.59999389629810485"/>
  </sheetPr>
  <dimension ref="A1:L17"/>
  <sheetViews>
    <sheetView workbookViewId="0">
      <selection activeCell="A17" sqref="A17"/>
    </sheetView>
  </sheetViews>
  <sheetFormatPr defaultRowHeight="15" x14ac:dyDescent="0.25"/>
  <cols>
    <col min="1" max="1" width="32.140625" customWidth="1"/>
    <col min="2" max="2" width="14.28515625" customWidth="1"/>
    <col min="3" max="3" width="12.7109375" customWidth="1"/>
    <col min="4" max="4" width="12.140625" customWidth="1"/>
    <col min="6" max="6" width="14.28515625" customWidth="1"/>
    <col min="8" max="8" width="12.28515625" customWidth="1"/>
    <col min="10" max="10" width="22.5703125" customWidth="1"/>
    <col min="11" max="11" width="16.5703125" customWidth="1"/>
    <col min="12" max="12" width="28.5703125" customWidth="1"/>
  </cols>
  <sheetData>
    <row r="1" spans="1:12" ht="21" x14ac:dyDescent="0.35">
      <c r="A1" s="93" t="s">
        <v>118</v>
      </c>
      <c r="B1" s="46"/>
      <c r="C1" s="46"/>
      <c r="D1" s="46"/>
      <c r="E1" s="46"/>
      <c r="F1" s="46"/>
      <c r="G1" s="46"/>
      <c r="H1" s="46"/>
      <c r="I1" s="46"/>
    </row>
    <row r="2" spans="1:12" ht="21" x14ac:dyDescent="0.35">
      <c r="A2" s="93" t="s">
        <v>81</v>
      </c>
      <c r="B2" s="46"/>
      <c r="C2" s="46"/>
      <c r="D2" s="46"/>
      <c r="E2" s="46"/>
      <c r="F2" s="46"/>
      <c r="G2" s="46"/>
      <c r="H2" s="46"/>
      <c r="I2" s="46"/>
    </row>
    <row r="3" spans="1:12" x14ac:dyDescent="0.25">
      <c r="A3" s="84" t="s">
        <v>197</v>
      </c>
    </row>
    <row r="4" spans="1:12" x14ac:dyDescent="0.25">
      <c r="A4" s="84" t="s">
        <v>155</v>
      </c>
    </row>
    <row r="6" spans="1:12" x14ac:dyDescent="0.25">
      <c r="A6" s="46" t="s">
        <v>166</v>
      </c>
      <c r="B6" s="46"/>
      <c r="C6" s="46"/>
      <c r="D6" s="46"/>
      <c r="E6" s="46"/>
      <c r="F6" s="46"/>
      <c r="G6" s="46"/>
      <c r="H6" s="46"/>
      <c r="I6" s="46"/>
      <c r="J6" s="46"/>
      <c r="K6" s="46"/>
      <c r="L6" s="46"/>
    </row>
    <row r="7" spans="1:12" x14ac:dyDescent="0.25">
      <c r="A7" s="46"/>
      <c r="B7" s="46"/>
      <c r="C7" s="46"/>
      <c r="D7" s="46"/>
      <c r="E7" s="46"/>
      <c r="F7" s="46"/>
      <c r="G7" s="46"/>
      <c r="H7" s="46"/>
      <c r="I7" s="46"/>
      <c r="J7" s="46"/>
      <c r="K7" s="46"/>
      <c r="L7" s="46"/>
    </row>
    <row r="8" spans="1:12" x14ac:dyDescent="0.25">
      <c r="A8" s="36" t="s">
        <v>207</v>
      </c>
      <c r="B8" s="83"/>
      <c r="C8" s="83"/>
      <c r="D8" s="83"/>
      <c r="E8" s="83"/>
      <c r="F8" s="83"/>
      <c r="G8" s="83"/>
      <c r="H8" s="83"/>
      <c r="I8" s="83"/>
      <c r="J8" s="83"/>
      <c r="K8" s="83"/>
      <c r="L8" s="83"/>
    </row>
    <row r="9" spans="1:12" x14ac:dyDescent="0.25">
      <c r="A9" s="36" t="s">
        <v>214</v>
      </c>
      <c r="B9" s="83"/>
      <c r="C9" s="83"/>
      <c r="D9" s="83"/>
      <c r="E9" s="83"/>
      <c r="F9" s="83"/>
      <c r="G9" s="83"/>
      <c r="H9" s="83"/>
      <c r="I9" s="83"/>
      <c r="J9" s="83"/>
      <c r="K9" s="83"/>
      <c r="L9" s="83"/>
    </row>
    <row r="10" spans="1:12" x14ac:dyDescent="0.25">
      <c r="A10" s="36" t="s">
        <v>208</v>
      </c>
      <c r="B10" s="83"/>
      <c r="C10" s="83"/>
      <c r="D10" s="83"/>
      <c r="E10" s="83"/>
      <c r="F10" s="83"/>
      <c r="G10" s="83"/>
      <c r="H10" s="83"/>
      <c r="I10" s="83"/>
      <c r="J10" s="83"/>
      <c r="K10" s="83"/>
      <c r="L10" s="83"/>
    </row>
    <row r="12" spans="1:12" ht="15.75" x14ac:dyDescent="0.25">
      <c r="A12" s="50" t="s">
        <v>66</v>
      </c>
      <c r="B12" s="13"/>
      <c r="C12" s="13"/>
      <c r="D12" s="13"/>
      <c r="E12" s="53"/>
      <c r="F12" s="13"/>
      <c r="G12" s="13"/>
      <c r="H12" s="13"/>
      <c r="I12" s="13"/>
      <c r="J12" s="13"/>
    </row>
    <row r="13" spans="1:12" ht="63" x14ac:dyDescent="0.25">
      <c r="A13" s="47"/>
      <c r="B13" s="48" t="s">
        <v>78</v>
      </c>
      <c r="C13" s="48" t="s">
        <v>61</v>
      </c>
      <c r="D13" s="48" t="s">
        <v>43</v>
      </c>
      <c r="E13" s="54" t="s">
        <v>62</v>
      </c>
      <c r="F13" s="48" t="s">
        <v>44</v>
      </c>
      <c r="G13" s="48" t="s">
        <v>64</v>
      </c>
      <c r="H13" s="48" t="s">
        <v>79</v>
      </c>
      <c r="I13" s="54" t="s">
        <v>62</v>
      </c>
      <c r="J13" s="48" t="s">
        <v>145</v>
      </c>
      <c r="K13" s="128" t="s">
        <v>146</v>
      </c>
      <c r="L13" s="100" t="s">
        <v>123</v>
      </c>
    </row>
    <row r="14" spans="1:12" ht="15.75" x14ac:dyDescent="0.25">
      <c r="A14" s="58" t="s">
        <v>58</v>
      </c>
      <c r="B14" s="49">
        <v>360</v>
      </c>
      <c r="C14" s="51" t="s">
        <v>60</v>
      </c>
      <c r="D14" s="49">
        <v>60</v>
      </c>
      <c r="E14" s="55" t="s">
        <v>63</v>
      </c>
      <c r="F14" s="49">
        <v>21600</v>
      </c>
      <c r="G14" s="56" t="s">
        <v>65</v>
      </c>
      <c r="H14" s="49">
        <f>'CC_Step 1'!B27</f>
        <v>72</v>
      </c>
      <c r="I14" s="55" t="s">
        <v>63</v>
      </c>
      <c r="J14" s="68">
        <f>F14/H14</f>
        <v>300</v>
      </c>
      <c r="K14" s="129">
        <v>0</v>
      </c>
      <c r="L14" s="67">
        <f>SUM(J14:K14)</f>
        <v>300</v>
      </c>
    </row>
    <row r="15" spans="1:12" ht="15.75" x14ac:dyDescent="0.25">
      <c r="A15" s="60" t="s">
        <v>59</v>
      </c>
      <c r="B15" s="49">
        <v>90</v>
      </c>
      <c r="C15" s="51" t="s">
        <v>60</v>
      </c>
      <c r="D15" s="49">
        <v>60</v>
      </c>
      <c r="E15" s="55" t="s">
        <v>63</v>
      </c>
      <c r="F15" s="49">
        <v>5400</v>
      </c>
      <c r="G15" s="56" t="s">
        <v>65</v>
      </c>
      <c r="H15" s="49">
        <f>'CC_Step 1'!B27</f>
        <v>72</v>
      </c>
      <c r="I15" s="55" t="s">
        <v>63</v>
      </c>
      <c r="J15" s="68">
        <f>F15/H15</f>
        <v>75</v>
      </c>
      <c r="K15" s="129">
        <v>0</v>
      </c>
      <c r="L15" s="69">
        <f>SUM(J15:K15)</f>
        <v>75</v>
      </c>
    </row>
    <row r="17" spans="1:2" ht="18.75" x14ac:dyDescent="0.3">
      <c r="A17" s="130" t="s">
        <v>82</v>
      </c>
      <c r="B17" s="10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48BE-53DB-4677-AA45-8258ACFF9AB7}">
  <sheetPr>
    <tabColor theme="7" tint="0.79998168889431442"/>
  </sheetPr>
  <dimension ref="A1:B9"/>
  <sheetViews>
    <sheetView workbookViewId="0">
      <selection activeCell="F24" sqref="F24"/>
    </sheetView>
  </sheetViews>
  <sheetFormatPr defaultRowHeight="15" x14ac:dyDescent="0.25"/>
  <cols>
    <col min="1" max="1" width="23" customWidth="1"/>
    <col min="2" max="2" width="10.7109375" customWidth="1"/>
  </cols>
  <sheetData>
    <row r="1" spans="1:2" ht="21" x14ac:dyDescent="0.25">
      <c r="A1" s="94" t="s">
        <v>171</v>
      </c>
      <c r="B1" s="46"/>
    </row>
    <row r="2" spans="1:2" x14ac:dyDescent="0.25">
      <c r="A2" s="84" t="s">
        <v>197</v>
      </c>
    </row>
    <row r="3" spans="1:2" x14ac:dyDescent="0.25">
      <c r="A3" s="84" t="s">
        <v>155</v>
      </c>
    </row>
    <row r="4" spans="1:2" x14ac:dyDescent="0.25">
      <c r="A4" s="35"/>
    </row>
    <row r="5" spans="1:2" x14ac:dyDescent="0.25">
      <c r="A5" s="35" t="s">
        <v>167</v>
      </c>
    </row>
    <row r="6" spans="1:2" x14ac:dyDescent="0.25">
      <c r="A6" s="35" t="s">
        <v>168</v>
      </c>
      <c r="B6" s="35"/>
    </row>
    <row r="7" spans="1:2" x14ac:dyDescent="0.25">
      <c r="A7" s="35" t="s">
        <v>169</v>
      </c>
    </row>
    <row r="8" spans="1:2" x14ac:dyDescent="0.25">
      <c r="A8" s="35" t="s">
        <v>170</v>
      </c>
    </row>
    <row r="9" spans="1:2" x14ac:dyDescent="0.25">
      <c r="A9" s="3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3A867-BD7E-4860-9F4F-1389A4268B4A}">
  <sheetPr>
    <tabColor theme="7" tint="0.79998168889431442"/>
  </sheetPr>
  <dimension ref="A1:L27"/>
  <sheetViews>
    <sheetView workbookViewId="0">
      <selection activeCell="N23" sqref="N23"/>
    </sheetView>
  </sheetViews>
  <sheetFormatPr defaultRowHeight="15" x14ac:dyDescent="0.25"/>
  <cols>
    <col min="2" max="2" width="13.7109375" customWidth="1"/>
    <col min="3" max="3" width="13" customWidth="1"/>
    <col min="6" max="6" width="5.7109375" customWidth="1"/>
    <col min="8" max="9" width="11.5703125" bestFit="1" customWidth="1"/>
    <col min="12" max="12" width="5.7109375" customWidth="1"/>
    <col min="13" max="13" width="14.7109375" bestFit="1" customWidth="1"/>
    <col min="14" max="15" width="11.5703125" bestFit="1" customWidth="1"/>
  </cols>
  <sheetData>
    <row r="1" spans="1:12" ht="21" x14ac:dyDescent="0.35">
      <c r="A1" s="93" t="s">
        <v>120</v>
      </c>
      <c r="B1" s="46"/>
      <c r="C1" s="46"/>
      <c r="D1" s="46"/>
      <c r="E1" s="46"/>
      <c r="F1" s="46"/>
      <c r="G1" s="46"/>
      <c r="H1" s="46"/>
      <c r="I1" s="46"/>
      <c r="J1" s="46"/>
      <c r="K1" s="46"/>
      <c r="L1" s="46"/>
    </row>
    <row r="2" spans="1:12" ht="21" x14ac:dyDescent="0.35">
      <c r="A2" s="93" t="s">
        <v>83</v>
      </c>
      <c r="B2" s="46"/>
      <c r="C2" s="46"/>
      <c r="D2" s="46"/>
      <c r="E2" s="46"/>
      <c r="F2" s="46"/>
      <c r="G2" s="46"/>
      <c r="H2" s="46"/>
      <c r="I2" s="46"/>
      <c r="J2" s="46"/>
      <c r="K2" s="46"/>
      <c r="L2" s="46"/>
    </row>
    <row r="3" spans="1:12" x14ac:dyDescent="0.25">
      <c r="A3" s="84" t="s">
        <v>197</v>
      </c>
    </row>
    <row r="4" spans="1:12" x14ac:dyDescent="0.25">
      <c r="A4" s="84" t="s">
        <v>155</v>
      </c>
    </row>
    <row r="6" spans="1:12" x14ac:dyDescent="0.25">
      <c r="A6" s="46" t="s">
        <v>84</v>
      </c>
      <c r="B6" s="46"/>
      <c r="C6" s="46"/>
      <c r="D6" s="46"/>
      <c r="E6" s="46"/>
      <c r="F6" s="46"/>
      <c r="G6" s="46"/>
      <c r="H6" s="46"/>
      <c r="I6" s="46"/>
      <c r="J6" s="46"/>
      <c r="K6" s="46"/>
      <c r="L6" s="46"/>
    </row>
    <row r="7" spans="1:12" x14ac:dyDescent="0.25">
      <c r="A7" s="46" t="s">
        <v>85</v>
      </c>
      <c r="B7" s="46"/>
      <c r="C7" s="46"/>
      <c r="D7" s="46"/>
      <c r="E7" s="46"/>
      <c r="F7" s="46"/>
      <c r="G7" s="46"/>
      <c r="H7" s="46"/>
      <c r="I7" s="46"/>
      <c r="J7" s="46"/>
      <c r="K7" s="46"/>
      <c r="L7" s="46"/>
    </row>
    <row r="8" spans="1:12" x14ac:dyDescent="0.25">
      <c r="A8" s="46" t="s">
        <v>86</v>
      </c>
      <c r="B8" s="46"/>
      <c r="C8" s="46"/>
      <c r="D8" s="46"/>
      <c r="E8" s="46"/>
      <c r="F8" s="46"/>
      <c r="G8" s="46"/>
      <c r="H8" s="46"/>
      <c r="I8" s="46"/>
      <c r="J8" s="46"/>
      <c r="K8" s="46"/>
      <c r="L8" s="46"/>
    </row>
    <row r="10" spans="1:12" x14ac:dyDescent="0.25">
      <c r="A10" s="36" t="s">
        <v>211</v>
      </c>
      <c r="B10" s="36"/>
      <c r="C10" s="36"/>
      <c r="D10" s="36"/>
      <c r="E10" s="36"/>
      <c r="F10" s="36"/>
      <c r="G10" s="83"/>
      <c r="H10" s="83"/>
      <c r="I10" s="83"/>
      <c r="J10" s="83"/>
      <c r="K10" s="83"/>
      <c r="L10" s="83"/>
    </row>
    <row r="11" spans="1:12" x14ac:dyDescent="0.25">
      <c r="A11" s="83" t="s">
        <v>234</v>
      </c>
      <c r="B11" s="83"/>
      <c r="C11" s="83"/>
      <c r="D11" s="83"/>
      <c r="E11" s="83"/>
      <c r="F11" s="83"/>
      <c r="G11" s="83"/>
      <c r="H11" s="83"/>
      <c r="I11" s="83"/>
      <c r="J11" s="83"/>
      <c r="K11" s="83"/>
      <c r="L11" s="83"/>
    </row>
    <row r="12" spans="1:12" x14ac:dyDescent="0.25">
      <c r="A12" s="83" t="s">
        <v>212</v>
      </c>
      <c r="B12" s="83"/>
      <c r="C12" s="83"/>
      <c r="D12" s="83"/>
      <c r="E12" s="83"/>
      <c r="F12" s="83"/>
      <c r="G12" s="83"/>
      <c r="H12" s="83"/>
      <c r="I12" s="83"/>
      <c r="J12" s="83"/>
      <c r="K12" s="83"/>
      <c r="L12" s="83"/>
    </row>
    <row r="14" spans="1:12" x14ac:dyDescent="0.25">
      <c r="A14" s="150" t="s">
        <v>204</v>
      </c>
      <c r="B14" s="150"/>
      <c r="C14" s="150"/>
      <c r="D14" s="150"/>
      <c r="E14" s="150"/>
      <c r="F14" s="34"/>
      <c r="G14" s="34"/>
      <c r="H14" s="34"/>
      <c r="I14" s="34"/>
      <c r="J14" s="34"/>
    </row>
    <row r="15" spans="1:12" ht="45" x14ac:dyDescent="0.25">
      <c r="A15" s="21" t="s">
        <v>9</v>
      </c>
      <c r="B15" s="21" t="s">
        <v>29</v>
      </c>
      <c r="C15" s="21" t="s">
        <v>30</v>
      </c>
      <c r="D15" s="22" t="s">
        <v>31</v>
      </c>
      <c r="E15" s="22" t="s">
        <v>32</v>
      </c>
      <c r="F15" s="2"/>
      <c r="G15" s="121"/>
      <c r="H15" s="121"/>
      <c r="I15" s="121"/>
      <c r="J15" s="121"/>
    </row>
    <row r="16" spans="1:12" x14ac:dyDescent="0.25">
      <c r="A16" s="19">
        <v>1</v>
      </c>
      <c r="B16" s="16">
        <v>0.32291666666666669</v>
      </c>
      <c r="C16" s="16">
        <v>0.3611111111111111</v>
      </c>
      <c r="D16" s="3">
        <f>(C16-B16)*1440</f>
        <v>54.999999999999964</v>
      </c>
      <c r="E16" s="3">
        <f>(B17-C16)*1440</f>
        <v>4.9999999999999822</v>
      </c>
      <c r="G16" s="18"/>
      <c r="H16" s="122"/>
      <c r="I16" s="122"/>
      <c r="J16" s="15"/>
    </row>
    <row r="17" spans="1:10" x14ac:dyDescent="0.25">
      <c r="A17" s="19">
        <v>2</v>
      </c>
      <c r="B17" s="16">
        <v>0.36458333333333331</v>
      </c>
      <c r="C17" s="16">
        <v>0.40277777777777779</v>
      </c>
      <c r="D17" s="3">
        <f>(C17-B17)*1440</f>
        <v>55.000000000000043</v>
      </c>
      <c r="E17" s="3">
        <f>(B18-C17)*1440</f>
        <v>4.9999999999999822</v>
      </c>
      <c r="G17" s="18"/>
      <c r="H17" s="122"/>
      <c r="I17" s="122"/>
      <c r="J17" s="15"/>
    </row>
    <row r="18" spans="1:10" x14ac:dyDescent="0.25">
      <c r="A18" s="19">
        <v>3</v>
      </c>
      <c r="B18" s="16">
        <v>0.40625</v>
      </c>
      <c r="C18" s="16">
        <v>0.44444444444444442</v>
      </c>
      <c r="D18" s="3">
        <f>(C18-B18)*1440</f>
        <v>54.999999999999964</v>
      </c>
      <c r="E18" s="3">
        <f>(B19-C18)*1440</f>
        <v>5.0000000000000622</v>
      </c>
      <c r="G18" s="18"/>
      <c r="J18" s="15"/>
    </row>
    <row r="19" spans="1:10" x14ac:dyDescent="0.25">
      <c r="A19" s="19">
        <v>4</v>
      </c>
      <c r="B19" s="16">
        <v>0.44791666666666669</v>
      </c>
      <c r="C19" s="16">
        <v>0.4861111111111111</v>
      </c>
      <c r="D19" s="3">
        <f>(C19-B19)*1440</f>
        <v>54.999999999999964</v>
      </c>
      <c r="E19" s="3">
        <f>(B20-C19)*1440</f>
        <v>4.9999999999999822</v>
      </c>
    </row>
    <row r="20" spans="1:10" x14ac:dyDescent="0.25">
      <c r="A20" s="20" t="s">
        <v>0</v>
      </c>
      <c r="B20" s="17">
        <v>0.48958333333333331</v>
      </c>
      <c r="C20" s="17">
        <v>0.52083333333333337</v>
      </c>
      <c r="D20" s="82"/>
      <c r="E20" s="82"/>
      <c r="G20" s="18"/>
    </row>
    <row r="21" spans="1:10" x14ac:dyDescent="0.25">
      <c r="A21" s="19">
        <v>5</v>
      </c>
      <c r="B21" s="16">
        <v>0.52430555555555558</v>
      </c>
      <c r="C21" s="16">
        <v>0.5625</v>
      </c>
      <c r="D21" s="3">
        <f>(C21-B21)*1440</f>
        <v>54.999999999999964</v>
      </c>
      <c r="E21" s="3">
        <f>(B22-C21)*1440</f>
        <v>4.9999999999999822</v>
      </c>
      <c r="G21" s="18"/>
    </row>
    <row r="22" spans="1:10" x14ac:dyDescent="0.25">
      <c r="A22" s="19" t="s">
        <v>174</v>
      </c>
      <c r="B22" s="16">
        <v>0.56597222222222221</v>
      </c>
      <c r="C22" s="16">
        <v>0.58333333333333337</v>
      </c>
      <c r="D22" s="3">
        <f>(C22-B22)*1440</f>
        <v>25.000000000000071</v>
      </c>
      <c r="E22" s="3">
        <f>(B23-C22)*1440</f>
        <v>4.9999999999999822</v>
      </c>
      <c r="J22" s="15"/>
    </row>
    <row r="23" spans="1:10" x14ac:dyDescent="0.25">
      <c r="A23" s="19">
        <v>6</v>
      </c>
      <c r="B23" s="16">
        <v>0.58680555555555558</v>
      </c>
      <c r="C23" s="16">
        <v>0.625</v>
      </c>
      <c r="D23" s="3">
        <f>(C23-B23)*1440</f>
        <v>54.999999999999964</v>
      </c>
      <c r="E23" s="3">
        <f>(B24-C23)*1440</f>
        <v>4.9999999999999822</v>
      </c>
      <c r="J23" s="15"/>
    </row>
    <row r="24" spans="1:10" x14ac:dyDescent="0.25">
      <c r="A24" s="19">
        <v>7</v>
      </c>
      <c r="B24" s="16">
        <v>0.62847222222222221</v>
      </c>
      <c r="C24" s="16">
        <v>0.66666666666666663</v>
      </c>
      <c r="D24" s="3">
        <f>(C24-B24)*1440</f>
        <v>54.999999999999964</v>
      </c>
      <c r="E24" s="3">
        <v>0</v>
      </c>
    </row>
    <row r="25" spans="1:10" x14ac:dyDescent="0.25">
      <c r="A25" s="18" t="s">
        <v>176</v>
      </c>
    </row>
    <row r="26" spans="1:10" x14ac:dyDescent="0.25">
      <c r="A26" s="18" t="s">
        <v>175</v>
      </c>
    </row>
    <row r="27" spans="1:10" x14ac:dyDescent="0.25">
      <c r="A27" t="s">
        <v>210</v>
      </c>
    </row>
  </sheetData>
  <mergeCells count="1">
    <mergeCell ref="A14:E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C5761-0F8D-4448-B20D-E8B531EC49F2}">
  <sheetPr>
    <tabColor theme="7" tint="0.79998168889431442"/>
  </sheetPr>
  <dimension ref="A1:R31"/>
  <sheetViews>
    <sheetView workbookViewId="0">
      <selection activeCell="A22" sqref="A22"/>
    </sheetView>
  </sheetViews>
  <sheetFormatPr defaultRowHeight="15" x14ac:dyDescent="0.25"/>
  <cols>
    <col min="1" max="1" width="13" customWidth="1"/>
    <col min="4" max="4" width="11.85546875" customWidth="1"/>
    <col min="5" max="5" width="9.5703125" customWidth="1"/>
    <col min="6" max="6" width="9.42578125" customWidth="1"/>
    <col min="7" max="7" width="17.5703125" customWidth="1"/>
  </cols>
  <sheetData>
    <row r="1" spans="1:18" ht="21" x14ac:dyDescent="0.35">
      <c r="A1" s="93" t="s">
        <v>120</v>
      </c>
      <c r="B1" s="46"/>
      <c r="C1" s="46"/>
      <c r="D1" s="46"/>
      <c r="E1" s="46"/>
      <c r="F1" s="46"/>
      <c r="G1" s="46"/>
      <c r="H1" s="46"/>
      <c r="I1" s="46"/>
      <c r="J1" s="46"/>
      <c r="K1" s="46"/>
      <c r="L1" s="46"/>
      <c r="M1" s="46"/>
      <c r="N1" s="46"/>
      <c r="O1" s="46"/>
      <c r="P1" s="46"/>
      <c r="Q1" s="46"/>
      <c r="R1" s="46"/>
    </row>
    <row r="2" spans="1:18" ht="21" x14ac:dyDescent="0.35">
      <c r="A2" s="93" t="s">
        <v>87</v>
      </c>
      <c r="B2" s="46"/>
      <c r="C2" s="46"/>
      <c r="D2" s="46"/>
      <c r="E2" s="46"/>
      <c r="F2" s="46"/>
      <c r="G2" s="46"/>
      <c r="H2" s="46"/>
      <c r="I2" s="46"/>
      <c r="J2" s="46"/>
      <c r="K2" s="46"/>
      <c r="L2" s="46"/>
      <c r="M2" s="46"/>
      <c r="N2" s="46"/>
      <c r="O2" s="46"/>
      <c r="P2" s="46"/>
      <c r="Q2" s="46"/>
      <c r="R2" s="46"/>
    </row>
    <row r="3" spans="1:18" x14ac:dyDescent="0.25">
      <c r="A3" s="84" t="s">
        <v>197</v>
      </c>
    </row>
    <row r="4" spans="1:18" x14ac:dyDescent="0.25">
      <c r="A4" s="84" t="s">
        <v>155</v>
      </c>
    </row>
    <row r="6" spans="1:18" x14ac:dyDescent="0.25">
      <c r="A6" s="46" t="s">
        <v>88</v>
      </c>
      <c r="B6" s="46"/>
      <c r="C6" s="46"/>
      <c r="D6" s="46"/>
      <c r="E6" s="46"/>
      <c r="F6" s="46"/>
      <c r="G6" s="46"/>
      <c r="H6" s="46"/>
      <c r="I6" s="46"/>
      <c r="J6" s="46"/>
      <c r="K6" s="46"/>
      <c r="L6" s="46"/>
      <c r="M6" s="46"/>
      <c r="N6" s="46"/>
      <c r="O6" s="46"/>
      <c r="P6" s="46"/>
      <c r="Q6" s="46"/>
      <c r="R6" s="46"/>
    </row>
    <row r="7" spans="1:18" x14ac:dyDescent="0.25">
      <c r="A7" s="46" t="s">
        <v>89</v>
      </c>
      <c r="B7" s="46"/>
      <c r="C7" s="46"/>
      <c r="D7" s="46"/>
      <c r="E7" s="46"/>
      <c r="F7" s="46"/>
      <c r="G7" s="46"/>
      <c r="H7" s="46"/>
      <c r="I7" s="46"/>
      <c r="J7" s="46"/>
      <c r="K7" s="46"/>
      <c r="L7" s="46"/>
      <c r="M7" s="46"/>
      <c r="N7" s="46"/>
      <c r="O7" s="46"/>
      <c r="P7" s="46"/>
      <c r="Q7" s="46"/>
      <c r="R7" s="46"/>
    </row>
    <row r="9" spans="1:18" x14ac:dyDescent="0.25">
      <c r="A9" s="151" t="s">
        <v>148</v>
      </c>
      <c r="B9" s="151"/>
      <c r="C9" s="151"/>
      <c r="D9" s="151"/>
      <c r="E9" s="151"/>
      <c r="F9" s="151"/>
      <c r="G9" s="151"/>
    </row>
    <row r="10" spans="1:18" ht="39" x14ac:dyDescent="0.25">
      <c r="A10" s="32"/>
      <c r="B10" s="32" t="s">
        <v>37</v>
      </c>
      <c r="C10" s="32" t="s">
        <v>38</v>
      </c>
      <c r="D10" s="32" t="s">
        <v>39</v>
      </c>
      <c r="E10" s="32" t="s">
        <v>40</v>
      </c>
      <c r="F10" s="123" t="s">
        <v>41</v>
      </c>
      <c r="G10" s="32" t="s">
        <v>149</v>
      </c>
    </row>
    <row r="11" spans="1:18" x14ac:dyDescent="0.25">
      <c r="A11" s="14" t="s">
        <v>7</v>
      </c>
      <c r="B11" s="12">
        <v>55</v>
      </c>
      <c r="C11" s="12">
        <v>55</v>
      </c>
      <c r="D11" s="12">
        <v>55</v>
      </c>
      <c r="E11" s="12">
        <v>55</v>
      </c>
      <c r="F11" s="33"/>
      <c r="G11" s="12">
        <f>SUM(B11:F11)</f>
        <v>220</v>
      </c>
    </row>
    <row r="12" spans="1:18" x14ac:dyDescent="0.25">
      <c r="A12" s="14" t="s">
        <v>1</v>
      </c>
      <c r="B12" s="12">
        <v>55</v>
      </c>
      <c r="C12" s="12">
        <v>55</v>
      </c>
      <c r="D12" s="12">
        <v>55</v>
      </c>
      <c r="E12" s="12">
        <v>55</v>
      </c>
      <c r="F12" s="33"/>
      <c r="G12" s="12">
        <f t="shared" ref="G12:G19" si="0">SUM(B12:F12)</f>
        <v>220</v>
      </c>
    </row>
    <row r="13" spans="1:18" x14ac:dyDescent="0.25">
      <c r="A13" s="14" t="s">
        <v>2</v>
      </c>
      <c r="B13" s="12">
        <v>55</v>
      </c>
      <c r="C13" s="12">
        <v>55</v>
      </c>
      <c r="D13" s="12">
        <v>55</v>
      </c>
      <c r="E13" s="12">
        <v>55</v>
      </c>
      <c r="F13" s="33"/>
      <c r="G13" s="12">
        <f t="shared" si="0"/>
        <v>220</v>
      </c>
    </row>
    <row r="14" spans="1:18" x14ac:dyDescent="0.25">
      <c r="A14" s="14" t="s">
        <v>3</v>
      </c>
      <c r="B14" s="12">
        <v>55</v>
      </c>
      <c r="C14" s="12">
        <v>55</v>
      </c>
      <c r="D14" s="12">
        <v>55</v>
      </c>
      <c r="E14" s="12">
        <v>55</v>
      </c>
      <c r="F14" s="33"/>
      <c r="G14" s="12">
        <f t="shared" si="0"/>
        <v>220</v>
      </c>
    </row>
    <row r="15" spans="1:18" x14ac:dyDescent="0.25">
      <c r="A15" s="71" t="s">
        <v>0</v>
      </c>
      <c r="B15" s="72"/>
      <c r="C15" s="72"/>
      <c r="D15" s="72"/>
      <c r="E15" s="72"/>
      <c r="F15" s="33"/>
      <c r="G15" s="72"/>
    </row>
    <row r="16" spans="1:18" x14ac:dyDescent="0.25">
      <c r="A16" s="14" t="s">
        <v>4</v>
      </c>
      <c r="B16" s="12">
        <v>55</v>
      </c>
      <c r="C16" s="12">
        <v>55</v>
      </c>
      <c r="D16" s="12">
        <v>55</v>
      </c>
      <c r="E16" s="12">
        <v>55</v>
      </c>
      <c r="F16" s="33"/>
      <c r="G16" s="12">
        <f t="shared" si="0"/>
        <v>220</v>
      </c>
    </row>
    <row r="17" spans="1:7" x14ac:dyDescent="0.25">
      <c r="A17" s="14" t="s">
        <v>35</v>
      </c>
      <c r="B17" s="12">
        <v>25</v>
      </c>
      <c r="C17" s="12">
        <v>25</v>
      </c>
      <c r="D17" s="12">
        <v>25</v>
      </c>
      <c r="E17" s="12">
        <v>25</v>
      </c>
      <c r="F17" s="33"/>
      <c r="G17" s="12">
        <f t="shared" si="0"/>
        <v>100</v>
      </c>
    </row>
    <row r="18" spans="1:7" x14ac:dyDescent="0.25">
      <c r="A18" s="14" t="s">
        <v>5</v>
      </c>
      <c r="B18" s="12">
        <v>55</v>
      </c>
      <c r="C18" s="12">
        <v>55</v>
      </c>
      <c r="D18" s="12">
        <v>55</v>
      </c>
      <c r="E18" s="12">
        <v>55</v>
      </c>
      <c r="F18" s="33"/>
      <c r="G18" s="12">
        <f t="shared" si="0"/>
        <v>220</v>
      </c>
    </row>
    <row r="19" spans="1:7" x14ac:dyDescent="0.25">
      <c r="A19" s="14" t="s">
        <v>8</v>
      </c>
      <c r="B19" s="12">
        <v>55</v>
      </c>
      <c r="C19" s="12">
        <v>55</v>
      </c>
      <c r="D19" s="12">
        <v>55</v>
      </c>
      <c r="E19" s="12">
        <v>55</v>
      </c>
      <c r="F19" s="33"/>
      <c r="G19" s="12">
        <f t="shared" si="0"/>
        <v>220</v>
      </c>
    </row>
    <row r="21" spans="1:7" x14ac:dyDescent="0.25">
      <c r="A21" s="152" t="s">
        <v>235</v>
      </c>
      <c r="B21" s="152"/>
      <c r="C21" s="152"/>
      <c r="D21" s="152"/>
      <c r="E21" s="152"/>
      <c r="F21" s="152"/>
      <c r="G21" s="152"/>
    </row>
    <row r="22" spans="1:7" ht="39" x14ac:dyDescent="0.25">
      <c r="A22" s="32"/>
      <c r="B22" s="32" t="s">
        <v>125</v>
      </c>
      <c r="C22" s="32" t="s">
        <v>126</v>
      </c>
      <c r="D22" s="32" t="s">
        <v>127</v>
      </c>
      <c r="E22" s="32" t="s">
        <v>128</v>
      </c>
      <c r="F22" s="123" t="s">
        <v>129</v>
      </c>
      <c r="G22" s="32" t="s">
        <v>147</v>
      </c>
    </row>
    <row r="23" spans="1:7" x14ac:dyDescent="0.25">
      <c r="A23" s="14" t="s">
        <v>7</v>
      </c>
      <c r="B23" s="12">
        <v>5</v>
      </c>
      <c r="C23" s="12">
        <v>5</v>
      </c>
      <c r="D23" s="12">
        <v>5</v>
      </c>
      <c r="E23" s="12">
        <v>5</v>
      </c>
      <c r="F23" s="33"/>
      <c r="G23" s="12">
        <f>SUM(B23:F23)</f>
        <v>20</v>
      </c>
    </row>
    <row r="24" spans="1:7" x14ac:dyDescent="0.25">
      <c r="A24" s="14" t="s">
        <v>1</v>
      </c>
      <c r="B24" s="12">
        <v>5</v>
      </c>
      <c r="C24" s="12">
        <v>5</v>
      </c>
      <c r="D24" s="12">
        <v>5</v>
      </c>
      <c r="E24" s="12">
        <v>5</v>
      </c>
      <c r="F24" s="33"/>
      <c r="G24" s="12">
        <f t="shared" ref="G24:G26" si="1">SUM(B24:F24)</f>
        <v>20</v>
      </c>
    </row>
    <row r="25" spans="1:7" x14ac:dyDescent="0.25">
      <c r="A25" s="14" t="s">
        <v>2</v>
      </c>
      <c r="B25" s="12">
        <v>5</v>
      </c>
      <c r="C25" s="12">
        <v>5</v>
      </c>
      <c r="D25" s="12">
        <v>5</v>
      </c>
      <c r="E25" s="12">
        <v>5</v>
      </c>
      <c r="F25" s="33"/>
      <c r="G25" s="12">
        <f t="shared" si="1"/>
        <v>20</v>
      </c>
    </row>
    <row r="26" spans="1:7" x14ac:dyDescent="0.25">
      <c r="A26" s="14" t="s">
        <v>3</v>
      </c>
      <c r="B26" s="12">
        <v>5</v>
      </c>
      <c r="C26" s="12">
        <v>5</v>
      </c>
      <c r="D26" s="12">
        <v>5</v>
      </c>
      <c r="E26" s="12">
        <v>5</v>
      </c>
      <c r="F26" s="33"/>
      <c r="G26" s="12">
        <f t="shared" si="1"/>
        <v>20</v>
      </c>
    </row>
    <row r="27" spans="1:7" x14ac:dyDescent="0.25">
      <c r="A27" s="71" t="s">
        <v>0</v>
      </c>
      <c r="B27" s="72"/>
      <c r="C27" s="72"/>
      <c r="D27" s="72"/>
      <c r="E27" s="72"/>
      <c r="F27" s="33"/>
      <c r="G27" s="72"/>
    </row>
    <row r="28" spans="1:7" x14ac:dyDescent="0.25">
      <c r="A28" s="14" t="s">
        <v>4</v>
      </c>
      <c r="B28" s="12">
        <v>5</v>
      </c>
      <c r="C28" s="12">
        <v>5</v>
      </c>
      <c r="D28" s="12">
        <v>5</v>
      </c>
      <c r="E28" s="12">
        <v>5</v>
      </c>
      <c r="F28" s="33"/>
      <c r="G28" s="12">
        <f>SUM(B28:F28)</f>
        <v>20</v>
      </c>
    </row>
    <row r="29" spans="1:7" x14ac:dyDescent="0.25">
      <c r="A29" s="14" t="s">
        <v>35</v>
      </c>
      <c r="B29" s="12">
        <v>5</v>
      </c>
      <c r="C29" s="12">
        <v>5</v>
      </c>
      <c r="D29" s="12">
        <v>5</v>
      </c>
      <c r="E29" s="12">
        <v>5</v>
      </c>
      <c r="F29" s="33"/>
      <c r="G29" s="12">
        <f t="shared" ref="G29:G31" si="2">SUM(B29:F29)</f>
        <v>20</v>
      </c>
    </row>
    <row r="30" spans="1:7" x14ac:dyDescent="0.25">
      <c r="A30" s="14" t="s">
        <v>5</v>
      </c>
      <c r="B30" s="12">
        <v>5</v>
      </c>
      <c r="C30" s="12">
        <v>5</v>
      </c>
      <c r="D30" s="12">
        <v>5</v>
      </c>
      <c r="E30" s="12">
        <v>5</v>
      </c>
      <c r="F30" s="33"/>
      <c r="G30" s="12">
        <f t="shared" si="2"/>
        <v>20</v>
      </c>
    </row>
    <row r="31" spans="1:7" x14ac:dyDescent="0.25">
      <c r="A31" s="14" t="s">
        <v>8</v>
      </c>
      <c r="B31" s="12">
        <v>0</v>
      </c>
      <c r="C31" s="12">
        <v>0</v>
      </c>
      <c r="D31" s="12">
        <v>0</v>
      </c>
      <c r="E31" s="12">
        <v>0</v>
      </c>
      <c r="F31" s="33"/>
      <c r="G31" s="12">
        <f t="shared" si="2"/>
        <v>0</v>
      </c>
    </row>
  </sheetData>
  <mergeCells count="2">
    <mergeCell ref="A9:G9"/>
    <mergeCell ref="A21:G2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CCCA-0F3F-4686-8CDC-F685A66BC0FD}">
  <sheetPr>
    <tabColor theme="7" tint="0.79998168889431442"/>
  </sheetPr>
  <dimension ref="A1:T36"/>
  <sheetViews>
    <sheetView workbookViewId="0">
      <selection activeCell="V25" sqref="V25"/>
    </sheetView>
  </sheetViews>
  <sheetFormatPr defaultRowHeight="15" x14ac:dyDescent="0.25"/>
  <cols>
    <col min="4" max="4" width="12.7109375" customWidth="1"/>
    <col min="7" max="7" width="11.7109375" customWidth="1"/>
    <col min="9" max="9" width="12.28515625" customWidth="1"/>
    <col min="10" max="10" width="3.7109375" customWidth="1"/>
    <col min="16" max="16" width="12.5703125" customWidth="1"/>
  </cols>
  <sheetData>
    <row r="1" spans="1:20" ht="21" x14ac:dyDescent="0.35">
      <c r="A1" s="93" t="s">
        <v>120</v>
      </c>
      <c r="B1" s="46"/>
      <c r="C1" s="46"/>
      <c r="D1" s="46"/>
      <c r="E1" s="46"/>
      <c r="F1" s="46"/>
      <c r="G1" s="46"/>
      <c r="H1" s="46"/>
      <c r="I1" s="46"/>
      <c r="J1" s="46"/>
      <c r="K1" s="46"/>
      <c r="L1" s="46"/>
      <c r="M1" s="46"/>
    </row>
    <row r="2" spans="1:20" ht="21" x14ac:dyDescent="0.35">
      <c r="A2" s="93" t="s">
        <v>124</v>
      </c>
      <c r="B2" s="46"/>
      <c r="C2" s="46"/>
      <c r="D2" s="46"/>
      <c r="E2" s="46"/>
      <c r="F2" s="46"/>
      <c r="G2" s="46"/>
      <c r="H2" s="46"/>
      <c r="I2" s="46"/>
      <c r="J2" s="46"/>
      <c r="K2" s="46"/>
      <c r="L2" s="46"/>
      <c r="M2" s="46"/>
    </row>
    <row r="3" spans="1:20" x14ac:dyDescent="0.25">
      <c r="A3" s="84" t="s">
        <v>197</v>
      </c>
    </row>
    <row r="4" spans="1:20" x14ac:dyDescent="0.25">
      <c r="A4" s="84" t="s">
        <v>155</v>
      </c>
    </row>
    <row r="6" spans="1:20" x14ac:dyDescent="0.25">
      <c r="A6" s="131" t="s">
        <v>90</v>
      </c>
      <c r="B6" s="131"/>
      <c r="C6" s="131"/>
      <c r="D6" s="131"/>
      <c r="E6" s="131"/>
      <c r="F6" s="131"/>
      <c r="G6" s="131"/>
      <c r="H6" s="131"/>
      <c r="I6" s="131"/>
      <c r="J6" s="131"/>
      <c r="K6" s="131"/>
      <c r="L6" s="131"/>
      <c r="M6" s="131"/>
      <c r="N6" s="131"/>
      <c r="O6" s="131"/>
      <c r="P6" s="131"/>
      <c r="Q6" s="131"/>
      <c r="R6" s="131"/>
      <c r="S6" s="131"/>
      <c r="T6" s="131"/>
    </row>
    <row r="7" spans="1:20" x14ac:dyDescent="0.25">
      <c r="A7" s="131"/>
      <c r="B7" s="132" t="s">
        <v>91</v>
      </c>
      <c r="C7" s="132"/>
      <c r="D7" s="132"/>
      <c r="E7" s="132"/>
      <c r="F7" s="132"/>
      <c r="G7" s="132"/>
      <c r="H7" s="132"/>
      <c r="I7" s="132"/>
      <c r="J7" s="132"/>
      <c r="K7" s="132"/>
      <c r="L7" s="132"/>
      <c r="M7" s="132"/>
      <c r="N7" s="132"/>
      <c r="O7" s="132"/>
      <c r="P7" s="131"/>
      <c r="Q7" s="131"/>
      <c r="R7" s="131"/>
      <c r="S7" s="131"/>
      <c r="T7" s="131"/>
    </row>
    <row r="8" spans="1:20" x14ac:dyDescent="0.25">
      <c r="A8" s="131"/>
      <c r="B8" s="131" t="s">
        <v>92</v>
      </c>
      <c r="C8" s="131"/>
      <c r="D8" s="131"/>
      <c r="E8" s="131"/>
      <c r="F8" s="131"/>
      <c r="G8" s="131"/>
      <c r="H8" s="131"/>
      <c r="I8" s="131"/>
      <c r="J8" s="131"/>
      <c r="K8" s="131"/>
      <c r="L8" s="131"/>
      <c r="M8" s="131"/>
      <c r="N8" s="131"/>
      <c r="O8" s="131"/>
      <c r="P8" s="131"/>
      <c r="Q8" s="131"/>
      <c r="R8" s="131"/>
      <c r="S8" s="131"/>
      <c r="T8" s="131"/>
    </row>
    <row r="10" spans="1:20" x14ac:dyDescent="0.25">
      <c r="A10" s="131" t="s">
        <v>93</v>
      </c>
      <c r="B10" s="131"/>
      <c r="C10" s="131"/>
      <c r="D10" s="131"/>
      <c r="E10" s="131"/>
      <c r="F10" s="131"/>
      <c r="G10" s="131"/>
      <c r="H10" s="131"/>
      <c r="I10" s="131"/>
      <c r="J10" s="131"/>
      <c r="K10" s="131"/>
      <c r="L10" s="131"/>
      <c r="M10" s="131"/>
      <c r="N10" s="131"/>
      <c r="O10" s="131"/>
      <c r="P10" s="131"/>
      <c r="Q10" s="131"/>
      <c r="R10" s="131"/>
      <c r="S10" s="131"/>
      <c r="T10" s="131"/>
    </row>
    <row r="11" spans="1:20" x14ac:dyDescent="0.25">
      <c r="A11" s="131"/>
      <c r="B11" s="131" t="s">
        <v>94</v>
      </c>
      <c r="C11" s="131"/>
      <c r="D11" s="131"/>
      <c r="E11" s="131"/>
      <c r="F11" s="131"/>
      <c r="G11" s="131"/>
      <c r="H11" s="131"/>
      <c r="I11" s="131"/>
      <c r="J11" s="131"/>
      <c r="K11" s="131"/>
      <c r="L11" s="131"/>
      <c r="M11" s="131"/>
      <c r="N11" s="131"/>
      <c r="O11" s="131"/>
      <c r="P11" s="131"/>
      <c r="Q11" s="131"/>
      <c r="R11" s="131"/>
      <c r="S11" s="131"/>
      <c r="T11" s="131"/>
    </row>
    <row r="12" spans="1:20" x14ac:dyDescent="0.25">
      <c r="A12" s="131"/>
      <c r="B12" s="131" t="s">
        <v>95</v>
      </c>
      <c r="C12" s="131"/>
      <c r="D12" s="131"/>
      <c r="E12" s="131"/>
      <c r="F12" s="131"/>
      <c r="G12" s="131"/>
      <c r="H12" s="131"/>
      <c r="I12" s="131"/>
      <c r="J12" s="131"/>
      <c r="K12" s="131"/>
      <c r="L12" s="131"/>
      <c r="M12" s="131"/>
      <c r="N12" s="131"/>
      <c r="O12" s="131"/>
      <c r="P12" s="131"/>
      <c r="Q12" s="131"/>
      <c r="R12" s="131"/>
      <c r="S12" s="131"/>
      <c r="T12" s="131"/>
    </row>
    <row r="14" spans="1:20" x14ac:dyDescent="0.25">
      <c r="A14" s="34" t="s">
        <v>148</v>
      </c>
    </row>
    <row r="15" spans="1:20" ht="51.75" x14ac:dyDescent="0.25">
      <c r="A15" s="32"/>
      <c r="B15" s="32" t="s">
        <v>37</v>
      </c>
      <c r="C15" s="32" t="s">
        <v>38</v>
      </c>
      <c r="D15" s="32" t="s">
        <v>39</v>
      </c>
      <c r="E15" s="32" t="s">
        <v>40</v>
      </c>
      <c r="F15" s="123" t="s">
        <v>41</v>
      </c>
      <c r="G15" s="32" t="s">
        <v>149</v>
      </c>
      <c r="H15" s="66" t="s">
        <v>10</v>
      </c>
      <c r="I15" s="32" t="s">
        <v>150</v>
      </c>
    </row>
    <row r="16" spans="1:20" x14ac:dyDescent="0.25">
      <c r="A16" s="14" t="s">
        <v>7</v>
      </c>
      <c r="B16" s="12">
        <v>55</v>
      </c>
      <c r="C16" s="12">
        <v>55</v>
      </c>
      <c r="D16" s="12">
        <v>55</v>
      </c>
      <c r="E16" s="12">
        <v>55</v>
      </c>
      <c r="F16" s="33"/>
      <c r="G16" s="12">
        <f>SUM(B16:F16)</f>
        <v>220</v>
      </c>
      <c r="H16" s="1">
        <v>4</v>
      </c>
      <c r="I16" s="1">
        <f>G16/H16</f>
        <v>55</v>
      </c>
      <c r="K16" s="34" t="s">
        <v>96</v>
      </c>
    </row>
    <row r="17" spans="1:20" x14ac:dyDescent="0.25">
      <c r="A17" s="14" t="s">
        <v>1</v>
      </c>
      <c r="B17" s="12">
        <v>55</v>
      </c>
      <c r="C17" s="12">
        <v>55</v>
      </c>
      <c r="D17" s="12">
        <v>55</v>
      </c>
      <c r="E17" s="12">
        <v>55</v>
      </c>
      <c r="F17" s="33"/>
      <c r="G17" s="12">
        <f t="shared" ref="G17:G24" si="0">SUM(B17:F17)</f>
        <v>220</v>
      </c>
      <c r="H17" s="1">
        <v>4</v>
      </c>
      <c r="I17" s="1">
        <f t="shared" ref="I17:I19" si="1">G17/H17</f>
        <v>55</v>
      </c>
      <c r="K17" s="83" t="s">
        <v>236</v>
      </c>
      <c r="L17" s="83"/>
      <c r="M17" s="83"/>
      <c r="N17" s="83"/>
      <c r="O17" s="83"/>
      <c r="P17" s="83"/>
      <c r="Q17" s="83"/>
      <c r="R17" s="83"/>
      <c r="S17" s="83"/>
      <c r="T17" s="83"/>
    </row>
    <row r="18" spans="1:20" x14ac:dyDescent="0.25">
      <c r="A18" s="14" t="s">
        <v>2</v>
      </c>
      <c r="B18" s="12">
        <v>55</v>
      </c>
      <c r="C18" s="12">
        <v>55</v>
      </c>
      <c r="D18" s="12">
        <v>55</v>
      </c>
      <c r="E18" s="12">
        <v>55</v>
      </c>
      <c r="F18" s="33"/>
      <c r="G18" s="12">
        <f t="shared" si="0"/>
        <v>220</v>
      </c>
      <c r="H18" s="1">
        <v>4</v>
      </c>
      <c r="I18" s="1">
        <f t="shared" si="1"/>
        <v>55</v>
      </c>
      <c r="K18" s="83" t="s">
        <v>213</v>
      </c>
      <c r="L18" s="83"/>
      <c r="M18" s="83"/>
      <c r="N18" s="83"/>
      <c r="O18" s="83"/>
      <c r="P18" s="83"/>
      <c r="Q18" s="83"/>
      <c r="R18" s="83"/>
      <c r="S18" s="83"/>
      <c r="T18" s="83"/>
    </row>
    <row r="19" spans="1:20" x14ac:dyDescent="0.25">
      <c r="A19" s="14" t="s">
        <v>3</v>
      </c>
      <c r="B19" s="12">
        <v>55</v>
      </c>
      <c r="C19" s="12">
        <v>55</v>
      </c>
      <c r="D19" s="12">
        <v>55</v>
      </c>
      <c r="E19" s="12">
        <v>55</v>
      </c>
      <c r="F19" s="33"/>
      <c r="G19" s="12">
        <f t="shared" si="0"/>
        <v>220</v>
      </c>
      <c r="H19" s="1">
        <v>4</v>
      </c>
      <c r="I19" s="1">
        <f t="shared" si="1"/>
        <v>55</v>
      </c>
    </row>
    <row r="20" spans="1:20" x14ac:dyDescent="0.25">
      <c r="A20" s="71" t="s">
        <v>0</v>
      </c>
      <c r="B20" s="72"/>
      <c r="C20" s="72"/>
      <c r="D20" s="72"/>
      <c r="E20" s="72"/>
      <c r="F20" s="33"/>
      <c r="G20" s="72"/>
      <c r="H20" s="8"/>
      <c r="I20" s="8"/>
    </row>
    <row r="21" spans="1:20" x14ac:dyDescent="0.25">
      <c r="A21" s="14" t="s">
        <v>4</v>
      </c>
      <c r="B21" s="12">
        <v>55</v>
      </c>
      <c r="C21" s="12">
        <v>55</v>
      </c>
      <c r="D21" s="12">
        <v>55</v>
      </c>
      <c r="E21" s="12">
        <v>55</v>
      </c>
      <c r="F21" s="33"/>
      <c r="G21" s="12">
        <f t="shared" si="0"/>
        <v>220</v>
      </c>
      <c r="H21" s="1">
        <v>4</v>
      </c>
      <c r="I21" s="1">
        <f>G21/H21</f>
        <v>55</v>
      </c>
    </row>
    <row r="22" spans="1:20" x14ac:dyDescent="0.25">
      <c r="A22" s="14" t="s">
        <v>35</v>
      </c>
      <c r="B22" s="12">
        <v>25</v>
      </c>
      <c r="C22" s="12">
        <v>25</v>
      </c>
      <c r="D22" s="12">
        <v>25</v>
      </c>
      <c r="E22" s="12">
        <v>25</v>
      </c>
      <c r="F22" s="33"/>
      <c r="G22" s="12">
        <f t="shared" si="0"/>
        <v>100</v>
      </c>
      <c r="H22" s="1">
        <v>4</v>
      </c>
      <c r="I22" s="1">
        <f t="shared" ref="I22:I24" si="2">G22/H22</f>
        <v>25</v>
      </c>
    </row>
    <row r="23" spans="1:20" x14ac:dyDescent="0.25">
      <c r="A23" s="14" t="s">
        <v>5</v>
      </c>
      <c r="B23" s="12">
        <v>55</v>
      </c>
      <c r="C23" s="12">
        <v>55</v>
      </c>
      <c r="D23" s="12">
        <v>55</v>
      </c>
      <c r="E23" s="12">
        <v>55</v>
      </c>
      <c r="F23" s="33"/>
      <c r="G23" s="12">
        <f t="shared" si="0"/>
        <v>220</v>
      </c>
      <c r="H23" s="1">
        <v>4</v>
      </c>
      <c r="I23" s="1">
        <f t="shared" si="2"/>
        <v>55</v>
      </c>
    </row>
    <row r="24" spans="1:20" x14ac:dyDescent="0.25">
      <c r="A24" s="14" t="s">
        <v>8</v>
      </c>
      <c r="B24" s="12">
        <v>55</v>
      </c>
      <c r="C24" s="12">
        <v>55</v>
      </c>
      <c r="D24" s="12">
        <v>55</v>
      </c>
      <c r="E24" s="12">
        <v>55</v>
      </c>
      <c r="F24" s="33"/>
      <c r="G24" s="12">
        <f t="shared" si="0"/>
        <v>220</v>
      </c>
      <c r="H24" s="1">
        <v>4</v>
      </c>
      <c r="I24" s="1">
        <f t="shared" si="2"/>
        <v>55</v>
      </c>
    </row>
    <row r="26" spans="1:20" x14ac:dyDescent="0.25">
      <c r="A26" s="34" t="s">
        <v>153</v>
      </c>
    </row>
    <row r="27" spans="1:20" ht="39" x14ac:dyDescent="0.25">
      <c r="A27" s="32"/>
      <c r="B27" s="32" t="s">
        <v>125</v>
      </c>
      <c r="C27" s="32" t="s">
        <v>126</v>
      </c>
      <c r="D27" s="32" t="s">
        <v>127</v>
      </c>
      <c r="E27" s="32" t="s">
        <v>128</v>
      </c>
      <c r="F27" s="123" t="s">
        <v>129</v>
      </c>
      <c r="G27" s="32" t="s">
        <v>189</v>
      </c>
      <c r="H27" s="32" t="s">
        <v>10</v>
      </c>
      <c r="I27" s="32" t="s">
        <v>130</v>
      </c>
    </row>
    <row r="28" spans="1:20" x14ac:dyDescent="0.25">
      <c r="A28" s="14" t="s">
        <v>7</v>
      </c>
      <c r="B28" s="12">
        <v>5</v>
      </c>
      <c r="C28" s="12">
        <v>5</v>
      </c>
      <c r="D28" s="12">
        <v>5</v>
      </c>
      <c r="E28" s="12">
        <v>5</v>
      </c>
      <c r="F28" s="33"/>
      <c r="G28" s="12">
        <f>SUM(B28:F28)</f>
        <v>20</v>
      </c>
      <c r="H28" s="1">
        <v>4</v>
      </c>
      <c r="I28" s="1">
        <f>G28/H28</f>
        <v>5</v>
      </c>
      <c r="K28" s="34" t="s">
        <v>152</v>
      </c>
    </row>
    <row r="29" spans="1:20" x14ac:dyDescent="0.25">
      <c r="A29" s="14" t="s">
        <v>1</v>
      </c>
      <c r="B29" s="12">
        <v>5</v>
      </c>
      <c r="C29" s="12">
        <v>5</v>
      </c>
      <c r="D29" s="12">
        <v>5</v>
      </c>
      <c r="E29" s="12">
        <v>5</v>
      </c>
      <c r="F29" s="33"/>
      <c r="G29" s="12">
        <f t="shared" ref="G29:G31" si="3">SUM(B29:F29)</f>
        <v>20</v>
      </c>
      <c r="H29" s="1">
        <v>4</v>
      </c>
      <c r="I29" s="1">
        <f t="shared" ref="I29:I31" si="4">G29/H29</f>
        <v>5</v>
      </c>
      <c r="K29" t="s">
        <v>186</v>
      </c>
    </row>
    <row r="30" spans="1:20" x14ac:dyDescent="0.25">
      <c r="A30" s="14" t="s">
        <v>2</v>
      </c>
      <c r="B30" s="12">
        <v>5</v>
      </c>
      <c r="C30" s="12">
        <v>5</v>
      </c>
      <c r="D30" s="12">
        <v>5</v>
      </c>
      <c r="E30" s="12">
        <v>5</v>
      </c>
      <c r="F30" s="33"/>
      <c r="G30" s="12">
        <f t="shared" si="3"/>
        <v>20</v>
      </c>
      <c r="H30" s="1">
        <v>4</v>
      </c>
      <c r="I30" s="1">
        <f t="shared" si="4"/>
        <v>5</v>
      </c>
      <c r="K30" t="s">
        <v>195</v>
      </c>
    </row>
    <row r="31" spans="1:20" x14ac:dyDescent="0.25">
      <c r="A31" s="14" t="s">
        <v>3</v>
      </c>
      <c r="B31" s="12">
        <v>5</v>
      </c>
      <c r="C31" s="12">
        <v>5</v>
      </c>
      <c r="D31" s="12">
        <v>5</v>
      </c>
      <c r="E31" s="12">
        <v>5</v>
      </c>
      <c r="F31" s="33"/>
      <c r="G31" s="12">
        <f t="shared" si="3"/>
        <v>20</v>
      </c>
      <c r="H31" s="1">
        <v>4</v>
      </c>
      <c r="I31" s="1">
        <f t="shared" si="4"/>
        <v>5</v>
      </c>
      <c r="K31" t="s">
        <v>187</v>
      </c>
    </row>
    <row r="32" spans="1:20" x14ac:dyDescent="0.25">
      <c r="A32" s="71" t="s">
        <v>0</v>
      </c>
      <c r="B32" s="72"/>
      <c r="C32" s="72"/>
      <c r="D32" s="72"/>
      <c r="E32" s="72"/>
      <c r="F32" s="33"/>
      <c r="G32" s="72"/>
      <c r="H32" s="8"/>
      <c r="I32" s="8"/>
      <c r="K32" t="s">
        <v>188</v>
      </c>
    </row>
    <row r="33" spans="1:9" x14ac:dyDescent="0.25">
      <c r="A33" s="14" t="s">
        <v>4</v>
      </c>
      <c r="B33" s="12">
        <v>5</v>
      </c>
      <c r="C33" s="12">
        <v>5</v>
      </c>
      <c r="D33" s="12">
        <v>5</v>
      </c>
      <c r="E33" s="12">
        <v>5</v>
      </c>
      <c r="F33" s="33"/>
      <c r="G33" s="12">
        <f>SUM(B33:F33)</f>
        <v>20</v>
      </c>
      <c r="H33" s="1">
        <v>4</v>
      </c>
      <c r="I33" s="1">
        <f>G33/H33</f>
        <v>5</v>
      </c>
    </row>
    <row r="34" spans="1:9" x14ac:dyDescent="0.25">
      <c r="A34" s="14" t="s">
        <v>35</v>
      </c>
      <c r="B34" s="12">
        <v>5</v>
      </c>
      <c r="C34" s="12">
        <v>5</v>
      </c>
      <c r="D34" s="12">
        <v>5</v>
      </c>
      <c r="E34" s="12">
        <v>5</v>
      </c>
      <c r="F34" s="33"/>
      <c r="G34" s="12">
        <f t="shared" ref="G34:G36" si="5">SUM(B34:F34)</f>
        <v>20</v>
      </c>
      <c r="H34" s="1">
        <v>4</v>
      </c>
      <c r="I34" s="1">
        <f t="shared" ref="I34:I36" si="6">G34/H34</f>
        <v>5</v>
      </c>
    </row>
    <row r="35" spans="1:9" x14ac:dyDescent="0.25">
      <c r="A35" s="14" t="s">
        <v>5</v>
      </c>
      <c r="B35" s="12">
        <v>5</v>
      </c>
      <c r="C35" s="12">
        <v>5</v>
      </c>
      <c r="D35" s="12">
        <v>5</v>
      </c>
      <c r="E35" s="12">
        <v>5</v>
      </c>
      <c r="F35" s="33"/>
      <c r="G35" s="12">
        <f t="shared" si="5"/>
        <v>20</v>
      </c>
      <c r="H35" s="1">
        <v>4</v>
      </c>
      <c r="I35" s="1">
        <f t="shared" si="6"/>
        <v>5</v>
      </c>
    </row>
    <row r="36" spans="1:9" x14ac:dyDescent="0.25">
      <c r="A36" s="14" t="s">
        <v>8</v>
      </c>
      <c r="B36" s="12">
        <v>0</v>
      </c>
      <c r="C36" s="12">
        <v>0</v>
      </c>
      <c r="D36" s="12">
        <v>0</v>
      </c>
      <c r="E36" s="12">
        <v>0</v>
      </c>
      <c r="F36" s="33"/>
      <c r="G36" s="12">
        <f t="shared" si="5"/>
        <v>0</v>
      </c>
      <c r="H36" s="1">
        <v>4</v>
      </c>
      <c r="I36" s="1">
        <f t="shared" si="6"/>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23155-2568-4EAD-8442-11D6BD258A43}">
  <sheetPr>
    <tabColor theme="7" tint="0.79998168889431442"/>
  </sheetPr>
  <dimension ref="A1:M41"/>
  <sheetViews>
    <sheetView workbookViewId="0">
      <selection activeCell="D12" sqref="D12"/>
    </sheetView>
  </sheetViews>
  <sheetFormatPr defaultRowHeight="15" x14ac:dyDescent="0.25"/>
  <cols>
    <col min="1" max="1" width="27" customWidth="1"/>
    <col min="2" max="2" width="30.28515625" customWidth="1"/>
    <col min="4" max="4" width="19.28515625" customWidth="1"/>
    <col min="5" max="5" width="20.5703125" customWidth="1"/>
    <col min="12" max="12" width="10.42578125" customWidth="1"/>
    <col min="13" max="13" width="44.7109375" customWidth="1"/>
    <col min="14" max="14" width="10.5703125" customWidth="1"/>
  </cols>
  <sheetData>
    <row r="1" spans="1:13" ht="21" x14ac:dyDescent="0.35">
      <c r="A1" s="93" t="s">
        <v>120</v>
      </c>
      <c r="B1" s="46"/>
      <c r="C1" s="46"/>
      <c r="D1" s="46"/>
      <c r="E1" s="46"/>
      <c r="F1" s="46"/>
      <c r="G1" s="46"/>
      <c r="H1" s="46"/>
      <c r="I1" s="46"/>
      <c r="J1" s="46"/>
      <c r="K1" s="46"/>
      <c r="L1" s="46"/>
      <c r="M1" s="46"/>
    </row>
    <row r="2" spans="1:13" ht="21" x14ac:dyDescent="0.35">
      <c r="A2" s="93" t="s">
        <v>144</v>
      </c>
      <c r="B2" s="46"/>
      <c r="C2" s="46"/>
      <c r="D2" s="46"/>
      <c r="E2" s="46"/>
      <c r="F2" s="46"/>
      <c r="G2" s="46"/>
      <c r="H2" s="46"/>
      <c r="I2" s="46"/>
      <c r="J2" s="46"/>
      <c r="K2" s="46"/>
      <c r="L2" s="46"/>
      <c r="M2" s="46"/>
    </row>
    <row r="3" spans="1:13" x14ac:dyDescent="0.25">
      <c r="A3" s="84" t="s">
        <v>197</v>
      </c>
    </row>
    <row r="4" spans="1:13" x14ac:dyDescent="0.25">
      <c r="A4" s="84" t="s">
        <v>155</v>
      </c>
    </row>
    <row r="6" spans="1:13" x14ac:dyDescent="0.25">
      <c r="A6" s="46" t="s">
        <v>100</v>
      </c>
      <c r="B6" s="46"/>
      <c r="C6" s="46"/>
      <c r="D6" s="46"/>
      <c r="E6" s="46"/>
      <c r="F6" s="46"/>
      <c r="G6" s="46"/>
      <c r="H6" s="46"/>
      <c r="I6" s="46"/>
      <c r="J6" s="46"/>
      <c r="K6" s="46"/>
      <c r="L6" s="46"/>
      <c r="M6" s="46"/>
    </row>
    <row r="7" spans="1:13" x14ac:dyDescent="0.25">
      <c r="A7" s="46" t="s">
        <v>101</v>
      </c>
      <c r="B7" s="46"/>
      <c r="C7" s="46"/>
      <c r="D7" s="46"/>
      <c r="E7" s="46"/>
      <c r="F7" s="46"/>
      <c r="G7" s="46"/>
      <c r="H7" s="46"/>
      <c r="I7" s="46"/>
      <c r="J7" s="46"/>
      <c r="K7" s="46"/>
      <c r="L7" s="46"/>
      <c r="M7" s="46"/>
    </row>
    <row r="9" spans="1:13" x14ac:dyDescent="0.25">
      <c r="A9" s="34" t="s">
        <v>96</v>
      </c>
    </row>
    <row r="10" spans="1:13" x14ac:dyDescent="0.25">
      <c r="A10" t="s">
        <v>237</v>
      </c>
    </row>
    <row r="11" spans="1:13" x14ac:dyDescent="0.25">
      <c r="A11" t="s">
        <v>97</v>
      </c>
    </row>
    <row r="13" spans="1:13" x14ac:dyDescent="0.25">
      <c r="A13" t="s">
        <v>98</v>
      </c>
    </row>
    <row r="14" spans="1:13" x14ac:dyDescent="0.25">
      <c r="A14" t="s">
        <v>99</v>
      </c>
    </row>
    <row r="16" spans="1:13" ht="16.5" thickBot="1" x14ac:dyDescent="0.3">
      <c r="A16" s="50" t="s">
        <v>216</v>
      </c>
    </row>
    <row r="17" spans="1:13" ht="30" x14ac:dyDescent="0.25">
      <c r="A17" s="76"/>
      <c r="B17" s="78" t="s">
        <v>123</v>
      </c>
      <c r="D17" s="104" t="s">
        <v>103</v>
      </c>
      <c r="E17" s="102"/>
      <c r="F17" s="102"/>
      <c r="G17" s="102"/>
      <c r="H17" s="102"/>
      <c r="I17" s="102"/>
      <c r="J17" s="102"/>
      <c r="K17" s="102"/>
      <c r="L17" s="103"/>
    </row>
    <row r="18" spans="1:13" x14ac:dyDescent="0.25">
      <c r="A18" s="63" t="s">
        <v>58</v>
      </c>
      <c r="B18" s="67">
        <f>'CC_Step 5'!L14</f>
        <v>300</v>
      </c>
      <c r="D18" s="79"/>
      <c r="L18" s="40"/>
    </row>
    <row r="19" spans="1:13" x14ac:dyDescent="0.25">
      <c r="A19" s="77" t="s">
        <v>59</v>
      </c>
      <c r="B19" s="69">
        <f>'CC_Step 5'!L15</f>
        <v>75</v>
      </c>
      <c r="D19" s="79" t="s">
        <v>172</v>
      </c>
      <c r="L19" s="40"/>
    </row>
    <row r="20" spans="1:13" ht="15.75" x14ac:dyDescent="0.25">
      <c r="A20" s="64"/>
      <c r="B20" s="73"/>
      <c r="D20" s="79" t="s">
        <v>173</v>
      </c>
      <c r="L20" s="40"/>
    </row>
    <row r="21" spans="1:13" ht="15.75" x14ac:dyDescent="0.25">
      <c r="A21" s="50" t="s">
        <v>215</v>
      </c>
      <c r="D21" s="79"/>
      <c r="L21" s="40"/>
    </row>
    <row r="22" spans="1:13" ht="30" x14ac:dyDescent="0.25">
      <c r="A22" s="62"/>
      <c r="B22" s="62" t="s">
        <v>102</v>
      </c>
      <c r="D22" s="108"/>
      <c r="E22" s="62" t="s">
        <v>196</v>
      </c>
      <c r="F22" s="21" t="s">
        <v>104</v>
      </c>
      <c r="G22" s="21" t="s">
        <v>105</v>
      </c>
      <c r="H22" s="21" t="s">
        <v>106</v>
      </c>
      <c r="I22" s="21" t="s">
        <v>107</v>
      </c>
      <c r="J22" s="21" t="s">
        <v>108</v>
      </c>
      <c r="K22" s="21" t="s">
        <v>35</v>
      </c>
      <c r="L22" s="109" t="s">
        <v>109</v>
      </c>
    </row>
    <row r="23" spans="1:13" x14ac:dyDescent="0.25">
      <c r="A23" s="74" t="s">
        <v>7</v>
      </c>
      <c r="B23" s="1">
        <f>'BSC_Step 3'!I16</f>
        <v>55</v>
      </c>
      <c r="D23" s="106" t="s">
        <v>177</v>
      </c>
      <c r="E23" s="105">
        <f>B18</f>
        <v>300</v>
      </c>
      <c r="F23" s="1">
        <f>B23</f>
        <v>55</v>
      </c>
      <c r="G23" s="1">
        <f>B23*2</f>
        <v>110</v>
      </c>
      <c r="H23" s="1">
        <f>B23*3</f>
        <v>165</v>
      </c>
      <c r="I23" s="1">
        <f>B23*4</f>
        <v>220</v>
      </c>
      <c r="J23" s="63">
        <f>B23*5</f>
        <v>275</v>
      </c>
      <c r="K23" s="63">
        <f>B29</f>
        <v>25</v>
      </c>
      <c r="L23" s="110">
        <f>SUM(J23:K23)</f>
        <v>300</v>
      </c>
    </row>
    <row r="24" spans="1:13" x14ac:dyDescent="0.25">
      <c r="A24" s="74" t="s">
        <v>1</v>
      </c>
      <c r="B24" s="1">
        <f>'BSC_Step 3'!I17</f>
        <v>55</v>
      </c>
      <c r="D24" s="106" t="s">
        <v>178</v>
      </c>
      <c r="E24" s="105">
        <f>B19</f>
        <v>75</v>
      </c>
      <c r="F24" s="77">
        <f>B23</f>
        <v>55</v>
      </c>
      <c r="G24" s="1"/>
      <c r="H24" s="1"/>
      <c r="I24" s="1"/>
      <c r="J24" s="1"/>
      <c r="K24" s="77">
        <f>B29</f>
        <v>25</v>
      </c>
      <c r="L24" s="111">
        <f>SUM(F24,K24)</f>
        <v>80</v>
      </c>
    </row>
    <row r="25" spans="1:13" x14ac:dyDescent="0.25">
      <c r="A25" s="74" t="s">
        <v>2</v>
      </c>
      <c r="B25" s="1">
        <f>'BSC_Step 3'!I18</f>
        <v>55</v>
      </c>
      <c r="D25" s="79"/>
      <c r="L25" s="40"/>
    </row>
    <row r="26" spans="1:13" x14ac:dyDescent="0.25">
      <c r="A26" s="74" t="s">
        <v>3</v>
      </c>
      <c r="B26" s="1">
        <f>'BSC_Step 3'!H19</f>
        <v>4</v>
      </c>
      <c r="D26" s="107" t="s">
        <v>110</v>
      </c>
      <c r="L26" s="40"/>
    </row>
    <row r="27" spans="1:13" x14ac:dyDescent="0.25">
      <c r="A27" s="75" t="s">
        <v>0</v>
      </c>
      <c r="B27" s="8"/>
      <c r="D27" s="79" t="s">
        <v>111</v>
      </c>
      <c r="L27" s="40"/>
    </row>
    <row r="28" spans="1:13" ht="15.75" thickBot="1" x14ac:dyDescent="0.3">
      <c r="A28" s="74" t="s">
        <v>4</v>
      </c>
      <c r="B28" s="1">
        <f>'BSC_Step 3'!I21</f>
        <v>55</v>
      </c>
      <c r="D28" s="80" t="s">
        <v>112</v>
      </c>
      <c r="E28" s="43"/>
      <c r="F28" s="43"/>
      <c r="G28" s="43"/>
      <c r="H28" s="43"/>
      <c r="I28" s="43"/>
      <c r="J28" s="43"/>
      <c r="K28" s="43"/>
      <c r="L28" s="44"/>
    </row>
    <row r="29" spans="1:13" ht="15.75" thickBot="1" x14ac:dyDescent="0.3">
      <c r="A29" s="74" t="s">
        <v>35</v>
      </c>
      <c r="B29" s="1">
        <f>'BSC_Step 3'!I22</f>
        <v>25</v>
      </c>
    </row>
    <row r="30" spans="1:13" x14ac:dyDescent="0.25">
      <c r="A30" s="74" t="s">
        <v>5</v>
      </c>
      <c r="B30" s="1">
        <f>'BSC_Step 3'!I23</f>
        <v>55</v>
      </c>
      <c r="D30" s="112" t="s">
        <v>151</v>
      </c>
      <c r="E30" s="37"/>
      <c r="F30" s="37"/>
      <c r="G30" s="37"/>
      <c r="H30" s="37"/>
      <c r="I30" s="37"/>
      <c r="J30" s="37"/>
      <c r="K30" s="37"/>
      <c r="L30" s="37"/>
      <c r="M30" s="38"/>
    </row>
    <row r="31" spans="1:13" x14ac:dyDescent="0.25">
      <c r="A31" s="74" t="s">
        <v>8</v>
      </c>
      <c r="B31" s="1">
        <f>'BSC_Step 3'!I24</f>
        <v>55</v>
      </c>
      <c r="D31" s="113" t="s">
        <v>179</v>
      </c>
      <c r="M31" s="40"/>
    </row>
    <row r="32" spans="1:13" x14ac:dyDescent="0.25">
      <c r="D32" s="113"/>
      <c r="M32" s="40"/>
    </row>
    <row r="33" spans="1:13" x14ac:dyDescent="0.25">
      <c r="D33" s="114" t="s">
        <v>180</v>
      </c>
      <c r="M33" s="40"/>
    </row>
    <row r="34" spans="1:13" x14ac:dyDescent="0.25">
      <c r="D34" s="79" t="s">
        <v>181</v>
      </c>
      <c r="M34" s="40"/>
    </row>
    <row r="35" spans="1:13" x14ac:dyDescent="0.25">
      <c r="D35" s="113" t="s">
        <v>182</v>
      </c>
      <c r="M35" s="40"/>
    </row>
    <row r="36" spans="1:13" x14ac:dyDescent="0.25">
      <c r="D36" s="113" t="s">
        <v>183</v>
      </c>
      <c r="M36" s="40"/>
    </row>
    <row r="37" spans="1:13" x14ac:dyDescent="0.25">
      <c r="D37" s="79"/>
      <c r="M37" s="40"/>
    </row>
    <row r="38" spans="1:13" x14ac:dyDescent="0.25">
      <c r="D38" s="107" t="s">
        <v>184</v>
      </c>
      <c r="M38" s="40"/>
    </row>
    <row r="39" spans="1:13" ht="15.75" thickBot="1" x14ac:dyDescent="0.3">
      <c r="D39" s="80" t="s">
        <v>185</v>
      </c>
      <c r="E39" s="43"/>
      <c r="F39" s="43"/>
      <c r="G39" s="43"/>
      <c r="H39" s="43"/>
      <c r="I39" s="43"/>
      <c r="J39" s="43"/>
      <c r="K39" s="43"/>
      <c r="L39" s="43"/>
      <c r="M39" s="44"/>
    </row>
    <row r="41" spans="1:13" ht="18.75" x14ac:dyDescent="0.3">
      <c r="A41" s="130" t="s">
        <v>209</v>
      </c>
      <c r="B41" s="46"/>
      <c r="C41" s="46"/>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CC6B3-63DC-43C4-B149-C930F3D30D8B}">
  <sheetPr>
    <tabColor theme="5" tint="0.79998168889431442"/>
  </sheetPr>
  <dimension ref="A1:T21"/>
  <sheetViews>
    <sheetView workbookViewId="0">
      <selection activeCell="J9" sqref="J9"/>
    </sheetView>
  </sheetViews>
  <sheetFormatPr defaultRowHeight="15" x14ac:dyDescent="0.25"/>
  <sheetData>
    <row r="1" spans="1:20" ht="21" x14ac:dyDescent="0.35">
      <c r="A1" s="93" t="s">
        <v>113</v>
      </c>
      <c r="B1" s="46"/>
      <c r="C1" s="46"/>
      <c r="D1" s="46"/>
      <c r="E1" s="46"/>
      <c r="F1" s="46"/>
      <c r="G1" s="46"/>
      <c r="H1" s="46"/>
      <c r="I1" s="46"/>
      <c r="J1" s="46"/>
      <c r="K1" s="46"/>
      <c r="L1" s="46"/>
      <c r="M1" s="46"/>
      <c r="N1" s="46"/>
      <c r="O1" s="46"/>
      <c r="P1" s="46"/>
      <c r="Q1" s="46"/>
      <c r="R1" s="46"/>
      <c r="S1" s="46"/>
      <c r="T1" s="46"/>
    </row>
    <row r="2" spans="1:20" x14ac:dyDescent="0.25">
      <c r="A2" s="84" t="s">
        <v>197</v>
      </c>
    </row>
    <row r="3" spans="1:20" x14ac:dyDescent="0.25">
      <c r="A3" s="84" t="s">
        <v>155</v>
      </c>
    </row>
    <row r="5" spans="1:20" x14ac:dyDescent="0.25">
      <c r="A5" s="46" t="s">
        <v>198</v>
      </c>
      <c r="B5" s="46"/>
      <c r="C5" s="46"/>
      <c r="D5" s="46"/>
      <c r="E5" s="46"/>
      <c r="F5" s="46"/>
      <c r="G5" s="46"/>
      <c r="H5" s="46"/>
      <c r="I5" s="46"/>
      <c r="J5" s="46"/>
      <c r="K5" s="46"/>
      <c r="L5" s="46"/>
      <c r="M5" s="46"/>
      <c r="N5" s="46"/>
      <c r="O5" s="46"/>
      <c r="P5" s="46"/>
      <c r="Q5" s="46"/>
      <c r="R5" s="46"/>
      <c r="S5" s="46"/>
      <c r="T5" s="46"/>
    </row>
    <row r="6" spans="1:20" x14ac:dyDescent="0.25">
      <c r="A6" s="46" t="s">
        <v>199</v>
      </c>
      <c r="B6" s="46"/>
      <c r="C6" s="46"/>
      <c r="D6" s="46"/>
      <c r="E6" s="46"/>
      <c r="F6" s="46"/>
      <c r="G6" s="46"/>
      <c r="H6" s="46"/>
      <c r="I6" s="46"/>
      <c r="J6" s="46"/>
      <c r="K6" s="46"/>
      <c r="L6" s="46"/>
      <c r="M6" s="46"/>
      <c r="N6" s="46"/>
      <c r="O6" s="46"/>
      <c r="P6" s="46"/>
      <c r="Q6" s="46"/>
      <c r="R6" s="46"/>
      <c r="S6" s="46"/>
      <c r="T6" s="46"/>
    </row>
    <row r="8" spans="1:20" x14ac:dyDescent="0.25">
      <c r="A8" s="34" t="s">
        <v>114</v>
      </c>
    </row>
    <row r="10" spans="1:20" x14ac:dyDescent="0.25">
      <c r="A10" t="s">
        <v>190</v>
      </c>
    </row>
    <row r="11" spans="1:20" x14ac:dyDescent="0.25">
      <c r="A11" t="s">
        <v>115</v>
      </c>
    </row>
    <row r="13" spans="1:20" x14ac:dyDescent="0.25">
      <c r="A13" t="s">
        <v>191</v>
      </c>
    </row>
    <row r="15" spans="1:20" x14ac:dyDescent="0.25">
      <c r="A15" t="s">
        <v>192</v>
      </c>
    </row>
    <row r="17" spans="1:1" x14ac:dyDescent="0.25">
      <c r="A17" t="s">
        <v>193</v>
      </c>
    </row>
    <row r="18" spans="1:1" x14ac:dyDescent="0.25">
      <c r="A18" t="s">
        <v>116</v>
      </c>
    </row>
    <row r="20" spans="1:1" x14ac:dyDescent="0.25">
      <c r="A20" t="s">
        <v>194</v>
      </c>
    </row>
    <row r="21" spans="1:1" x14ac:dyDescent="0.25">
      <c r="A21" t="s">
        <v>117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3D55-D873-4210-B0E1-CC4392555653}">
  <sheetPr>
    <tabColor theme="0" tint="-0.249977111117893"/>
  </sheetPr>
  <dimension ref="A1:X28"/>
  <sheetViews>
    <sheetView workbookViewId="0">
      <selection activeCell="C8" sqref="C8"/>
    </sheetView>
  </sheetViews>
  <sheetFormatPr defaultRowHeight="15" x14ac:dyDescent="0.25"/>
  <cols>
    <col min="2" max="2" width="9.140625" customWidth="1"/>
  </cols>
  <sheetData>
    <row r="1" spans="1:2" ht="21" x14ac:dyDescent="0.35">
      <c r="A1" s="93" t="s">
        <v>47</v>
      </c>
      <c r="B1" s="46"/>
    </row>
    <row r="2" spans="1:2" x14ac:dyDescent="0.25">
      <c r="A2" s="84" t="s">
        <v>197</v>
      </c>
    </row>
    <row r="3" spans="1:2" x14ac:dyDescent="0.25">
      <c r="A3" s="84" t="s">
        <v>155</v>
      </c>
    </row>
    <row r="4" spans="1:2" x14ac:dyDescent="0.25">
      <c r="A4" s="84"/>
    </row>
    <row r="5" spans="1:2" ht="15.75" x14ac:dyDescent="0.25">
      <c r="A5" s="50" t="s">
        <v>48</v>
      </c>
    </row>
    <row r="6" spans="1:2" x14ac:dyDescent="0.25">
      <c r="A6" t="s">
        <v>49</v>
      </c>
    </row>
    <row r="8" spans="1:2" x14ac:dyDescent="0.25">
      <c r="B8" t="s">
        <v>50</v>
      </c>
    </row>
    <row r="10" spans="1:2" x14ac:dyDescent="0.25">
      <c r="B10" t="s">
        <v>131</v>
      </c>
    </row>
    <row r="11" spans="1:2" x14ac:dyDescent="0.25">
      <c r="B11" t="s">
        <v>132</v>
      </c>
    </row>
    <row r="13" spans="1:2" x14ac:dyDescent="0.25">
      <c r="B13" t="s">
        <v>217</v>
      </c>
    </row>
    <row r="14" spans="1:2" x14ac:dyDescent="0.25">
      <c r="B14" t="s">
        <v>51</v>
      </c>
    </row>
    <row r="15" spans="1:2" x14ac:dyDescent="0.25">
      <c r="B15" t="s">
        <v>52</v>
      </c>
    </row>
    <row r="17" spans="1:24" ht="15.75" x14ac:dyDescent="0.25">
      <c r="A17" s="50" t="s">
        <v>53</v>
      </c>
    </row>
    <row r="18" spans="1:24" x14ac:dyDescent="0.25">
      <c r="A18" t="s">
        <v>54</v>
      </c>
    </row>
    <row r="20" spans="1:24" x14ac:dyDescent="0.25">
      <c r="B20" t="s">
        <v>133</v>
      </c>
    </row>
    <row r="21" spans="1:24" x14ac:dyDescent="0.25">
      <c r="B21" t="s">
        <v>134</v>
      </c>
    </row>
    <row r="23" spans="1:24" x14ac:dyDescent="0.25">
      <c r="B23" t="s">
        <v>135</v>
      </c>
    </row>
    <row r="24" spans="1:24" x14ac:dyDescent="0.25">
      <c r="B24" t="s">
        <v>136</v>
      </c>
    </row>
    <row r="27" spans="1:24" x14ac:dyDescent="0.25">
      <c r="B27" s="81"/>
    </row>
    <row r="28" spans="1:24" x14ac:dyDescent="0.25">
      <c r="B28" s="70"/>
      <c r="C28" s="70"/>
      <c r="D28" s="70"/>
      <c r="E28" s="70"/>
      <c r="F28" s="70"/>
      <c r="G28" s="70"/>
      <c r="H28" s="70"/>
      <c r="I28" s="70"/>
      <c r="J28" s="70"/>
      <c r="K28" s="70"/>
      <c r="L28" s="70"/>
      <c r="M28" s="70"/>
      <c r="N28" s="70"/>
      <c r="O28" s="70"/>
      <c r="P28" s="70"/>
      <c r="Q28" s="70"/>
      <c r="R28" s="34"/>
      <c r="S28" s="34"/>
      <c r="T28" s="34"/>
      <c r="U28" s="34"/>
      <c r="V28" s="34"/>
      <c r="W28" s="34"/>
      <c r="X28"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DF82F-513D-4180-B13F-28FAE570CEBA}">
  <sheetPr>
    <tabColor theme="4" tint="0.79998168889431442"/>
  </sheetPr>
  <dimension ref="A1:R46"/>
  <sheetViews>
    <sheetView zoomScale="85" zoomScaleNormal="85" workbookViewId="0">
      <selection activeCell="R23" sqref="R23"/>
    </sheetView>
  </sheetViews>
  <sheetFormatPr defaultRowHeight="15" x14ac:dyDescent="0.25"/>
  <cols>
    <col min="1" max="1" width="4.7109375" style="6" customWidth="1"/>
    <col min="2" max="3" width="5.7109375" style="6" customWidth="1"/>
    <col min="4" max="4" width="6.42578125" style="6" customWidth="1"/>
    <col min="5" max="6" width="5.7109375" style="6" customWidth="1"/>
    <col min="7" max="7" width="3.140625" style="6" bestFit="1" customWidth="1"/>
    <col min="8" max="8" width="5.7109375" customWidth="1"/>
    <col min="9" max="9" width="3.140625" bestFit="1" customWidth="1"/>
    <col min="10" max="10" width="5.7109375" customWidth="1"/>
    <col min="11" max="11" width="5.5703125" customWidth="1"/>
    <col min="12" max="14" width="5.7109375" customWidth="1"/>
    <col min="15" max="15" width="3.140625" bestFit="1" customWidth="1"/>
    <col min="16" max="16" width="5.7109375" customWidth="1"/>
    <col min="17" max="17" width="5.7109375" style="6" customWidth="1"/>
    <col min="18" max="18" width="48.85546875" style="6" bestFit="1" customWidth="1"/>
  </cols>
  <sheetData>
    <row r="1" spans="1:18" ht="21" x14ac:dyDescent="0.35">
      <c r="A1" s="133" t="s">
        <v>162</v>
      </c>
      <c r="B1" s="134"/>
      <c r="C1" s="134"/>
      <c r="D1" s="134"/>
      <c r="E1" s="134"/>
      <c r="F1" s="134"/>
      <c r="G1" s="134"/>
      <c r="H1" s="83"/>
      <c r="I1" s="83"/>
      <c r="J1" s="83"/>
      <c r="K1" s="83"/>
      <c r="L1" s="83"/>
      <c r="M1" s="83"/>
      <c r="N1" s="83"/>
      <c r="O1" s="83"/>
      <c r="P1" s="83"/>
      <c r="Q1" s="134"/>
      <c r="R1" s="134"/>
    </row>
    <row r="2" spans="1:18" x14ac:dyDescent="0.25">
      <c r="A2" s="84" t="s">
        <v>197</v>
      </c>
      <c r="B2"/>
      <c r="C2"/>
      <c r="D2"/>
      <c r="E2"/>
      <c r="F2"/>
      <c r="G2"/>
      <c r="Q2"/>
      <c r="R2"/>
    </row>
    <row r="3" spans="1:18" x14ac:dyDescent="0.25">
      <c r="A3" s="84" t="s">
        <v>155</v>
      </c>
      <c r="B3"/>
      <c r="C3"/>
      <c r="D3"/>
      <c r="E3"/>
      <c r="F3"/>
      <c r="G3"/>
      <c r="Q3"/>
      <c r="R3"/>
    </row>
    <row r="4" spans="1:18" s="64" customFormat="1" ht="16.5" thickBot="1" x14ac:dyDescent="0.3">
      <c r="A4" s="50"/>
    </row>
    <row r="5" spans="1:18" ht="15.75" thickBot="1" x14ac:dyDescent="0.3">
      <c r="A5" s="140" t="s">
        <v>28</v>
      </c>
      <c r="B5" s="141"/>
      <c r="C5" s="141"/>
      <c r="D5" s="141"/>
      <c r="E5" s="141"/>
      <c r="F5" s="141"/>
      <c r="G5" s="141"/>
      <c r="H5" s="141"/>
      <c r="I5" s="141"/>
      <c r="J5" s="141"/>
      <c r="K5" s="141"/>
      <c r="L5" s="141"/>
      <c r="M5" s="141"/>
      <c r="N5" s="141"/>
      <c r="O5" s="142"/>
      <c r="Q5" s="138" t="s">
        <v>57</v>
      </c>
      <c r="R5" s="139"/>
    </row>
    <row r="6" spans="1:18" x14ac:dyDescent="0.25">
      <c r="A6" s="39"/>
      <c r="O6" s="40"/>
      <c r="Q6" s="116"/>
      <c r="R6" s="40" t="s">
        <v>203</v>
      </c>
    </row>
    <row r="7" spans="1:18" x14ac:dyDescent="0.25">
      <c r="A7" s="143" t="s">
        <v>12</v>
      </c>
      <c r="B7" s="144"/>
      <c r="C7" s="144"/>
      <c r="D7" s="144"/>
      <c r="E7" s="144"/>
      <c r="F7" s="144"/>
      <c r="G7" s="145"/>
      <c r="I7" s="146" t="s">
        <v>17</v>
      </c>
      <c r="J7" s="144"/>
      <c r="K7" s="144"/>
      <c r="L7" s="144"/>
      <c r="M7" s="144"/>
      <c r="N7" s="144"/>
      <c r="O7" s="147"/>
      <c r="Q7" s="127" t="s">
        <v>219</v>
      </c>
      <c r="R7" s="40" t="s">
        <v>42</v>
      </c>
    </row>
    <row r="8" spans="1:18" x14ac:dyDescent="0.25">
      <c r="A8" s="41" t="s">
        <v>21</v>
      </c>
      <c r="B8" s="4" t="s">
        <v>22</v>
      </c>
      <c r="C8" s="4" t="s">
        <v>23</v>
      </c>
      <c r="D8" s="4" t="s">
        <v>24</v>
      </c>
      <c r="E8" s="4" t="s">
        <v>25</v>
      </c>
      <c r="F8" s="4" t="s">
        <v>26</v>
      </c>
      <c r="G8" s="5" t="s">
        <v>21</v>
      </c>
      <c r="I8" s="5" t="s">
        <v>21</v>
      </c>
      <c r="J8" s="4" t="s">
        <v>22</v>
      </c>
      <c r="K8" s="4" t="s">
        <v>23</v>
      </c>
      <c r="L8" s="4" t="s">
        <v>24</v>
      </c>
      <c r="M8" s="4" t="s">
        <v>25</v>
      </c>
      <c r="N8" s="4" t="s">
        <v>26</v>
      </c>
      <c r="O8" s="42" t="s">
        <v>21</v>
      </c>
      <c r="Q8" s="119"/>
      <c r="R8" s="40" t="s">
        <v>202</v>
      </c>
    </row>
    <row r="9" spans="1:18" ht="15.75" thickBot="1" x14ac:dyDescent="0.3">
      <c r="A9" s="41"/>
      <c r="B9" s="4"/>
      <c r="C9" s="4"/>
      <c r="D9" s="4"/>
      <c r="E9" s="4">
        <v>1</v>
      </c>
      <c r="F9" s="4">
        <v>2</v>
      </c>
      <c r="G9" s="5">
        <v>3</v>
      </c>
      <c r="I9" s="5"/>
      <c r="J9" s="4"/>
      <c r="K9" s="4"/>
      <c r="L9" s="9" t="s">
        <v>220</v>
      </c>
      <c r="M9" s="9" t="s">
        <v>221</v>
      </c>
      <c r="N9" s="10">
        <v>3</v>
      </c>
      <c r="O9" s="42">
        <v>4</v>
      </c>
      <c r="Q9" s="120"/>
      <c r="R9" s="44" t="s">
        <v>205</v>
      </c>
    </row>
    <row r="10" spans="1:18" x14ac:dyDescent="0.25">
      <c r="A10" s="41">
        <v>4</v>
      </c>
      <c r="B10" s="4">
        <v>5</v>
      </c>
      <c r="C10" s="4">
        <v>6</v>
      </c>
      <c r="D10" s="4">
        <v>7</v>
      </c>
      <c r="E10" s="4">
        <v>8</v>
      </c>
      <c r="F10" s="4">
        <v>9</v>
      </c>
      <c r="G10" s="5">
        <v>10</v>
      </c>
      <c r="I10" s="5">
        <v>5</v>
      </c>
      <c r="J10" s="11">
        <v>6</v>
      </c>
      <c r="K10" s="11">
        <v>7</v>
      </c>
      <c r="L10" s="11">
        <v>8</v>
      </c>
      <c r="M10" s="11">
        <v>9</v>
      </c>
      <c r="N10" s="10">
        <v>10</v>
      </c>
      <c r="O10" s="42">
        <v>11</v>
      </c>
      <c r="Q10"/>
      <c r="R10"/>
    </row>
    <row r="11" spans="1:18" x14ac:dyDescent="0.25">
      <c r="A11" s="41">
        <v>11</v>
      </c>
      <c r="B11" s="4">
        <v>12</v>
      </c>
      <c r="C11" s="4">
        <v>13</v>
      </c>
      <c r="D11" s="4">
        <v>14</v>
      </c>
      <c r="E11" s="4">
        <v>15</v>
      </c>
      <c r="F11" s="10">
        <v>16</v>
      </c>
      <c r="G11" s="5">
        <v>17</v>
      </c>
      <c r="I11" s="5">
        <v>12</v>
      </c>
      <c r="J11" s="11">
        <v>13</v>
      </c>
      <c r="K11" s="11">
        <v>14</v>
      </c>
      <c r="L11" s="11">
        <v>15</v>
      </c>
      <c r="M11" s="11">
        <v>16</v>
      </c>
      <c r="N11" s="10">
        <v>17</v>
      </c>
      <c r="O11" s="42">
        <v>18</v>
      </c>
      <c r="Q11"/>
      <c r="R11"/>
    </row>
    <row r="12" spans="1:18" x14ac:dyDescent="0.25">
      <c r="A12" s="41">
        <v>18</v>
      </c>
      <c r="B12" s="11" t="s">
        <v>201</v>
      </c>
      <c r="C12" s="11">
        <v>20</v>
      </c>
      <c r="D12" s="11">
        <v>21</v>
      </c>
      <c r="E12" s="11">
        <v>22</v>
      </c>
      <c r="F12" s="10">
        <v>23</v>
      </c>
      <c r="G12" s="5">
        <v>24</v>
      </c>
      <c r="I12" s="5">
        <v>19</v>
      </c>
      <c r="J12" s="9" t="s">
        <v>222</v>
      </c>
      <c r="K12" s="11">
        <v>21</v>
      </c>
      <c r="L12" s="11">
        <v>22</v>
      </c>
      <c r="M12" s="11">
        <v>23</v>
      </c>
      <c r="N12" s="10">
        <v>24</v>
      </c>
      <c r="O12" s="42">
        <v>25</v>
      </c>
      <c r="Q12"/>
      <c r="R12"/>
    </row>
    <row r="13" spans="1:18" x14ac:dyDescent="0.25">
      <c r="A13" s="41">
        <v>25</v>
      </c>
      <c r="B13" s="11">
        <v>26</v>
      </c>
      <c r="C13" s="11">
        <v>27</v>
      </c>
      <c r="D13" s="11">
        <v>28</v>
      </c>
      <c r="E13" s="11">
        <v>29</v>
      </c>
      <c r="F13" s="10">
        <v>30</v>
      </c>
      <c r="G13" s="5">
        <v>31</v>
      </c>
      <c r="I13" s="5">
        <v>26</v>
      </c>
      <c r="J13" s="11">
        <v>27</v>
      </c>
      <c r="K13" s="11">
        <v>28</v>
      </c>
      <c r="L13" s="11">
        <v>29</v>
      </c>
      <c r="M13" s="11">
        <v>30</v>
      </c>
      <c r="N13" s="10">
        <v>31</v>
      </c>
      <c r="O13" s="42"/>
      <c r="Q13"/>
      <c r="R13"/>
    </row>
    <row r="14" spans="1:18" x14ac:dyDescent="0.25">
      <c r="A14" s="39"/>
      <c r="O14" s="40"/>
      <c r="Q14"/>
      <c r="R14"/>
    </row>
    <row r="15" spans="1:18" x14ac:dyDescent="0.25">
      <c r="A15" s="143" t="s">
        <v>13</v>
      </c>
      <c r="B15" s="144"/>
      <c r="C15" s="144"/>
      <c r="D15" s="144"/>
      <c r="E15" s="144"/>
      <c r="F15" s="144"/>
      <c r="G15" s="145"/>
      <c r="I15" s="146" t="s">
        <v>18</v>
      </c>
      <c r="J15" s="144"/>
      <c r="K15" s="144"/>
      <c r="L15" s="144"/>
      <c r="M15" s="144"/>
      <c r="N15" s="144"/>
      <c r="O15" s="147"/>
      <c r="Q15"/>
      <c r="R15"/>
    </row>
    <row r="16" spans="1:18" x14ac:dyDescent="0.25">
      <c r="A16" s="41" t="s">
        <v>21</v>
      </c>
      <c r="B16" s="4" t="s">
        <v>22</v>
      </c>
      <c r="C16" s="4" t="s">
        <v>23</v>
      </c>
      <c r="D16" s="4" t="s">
        <v>24</v>
      </c>
      <c r="E16" s="4" t="s">
        <v>25</v>
      </c>
      <c r="F16" s="4" t="s">
        <v>26</v>
      </c>
      <c r="G16" s="5" t="s">
        <v>21</v>
      </c>
      <c r="I16" s="5" t="s">
        <v>21</v>
      </c>
      <c r="J16" s="4" t="s">
        <v>22</v>
      </c>
      <c r="K16" s="4" t="s">
        <v>23</v>
      </c>
      <c r="L16" s="4" t="s">
        <v>24</v>
      </c>
      <c r="M16" s="4" t="s">
        <v>25</v>
      </c>
      <c r="N16" s="4" t="s">
        <v>26</v>
      </c>
      <c r="O16" s="42" t="s">
        <v>21</v>
      </c>
      <c r="Q16"/>
      <c r="R16"/>
    </row>
    <row r="17" spans="1:18" x14ac:dyDescent="0.25">
      <c r="A17" s="41">
        <v>1</v>
      </c>
      <c r="B17" s="9" t="s">
        <v>221</v>
      </c>
      <c r="C17" s="11">
        <v>3</v>
      </c>
      <c r="D17" s="11">
        <v>4</v>
      </c>
      <c r="E17" s="11">
        <v>5</v>
      </c>
      <c r="F17" s="10">
        <v>6</v>
      </c>
      <c r="G17" s="5">
        <v>7</v>
      </c>
      <c r="I17" s="5"/>
      <c r="J17" s="4"/>
      <c r="K17" s="4"/>
      <c r="L17" s="4"/>
      <c r="M17" s="4"/>
      <c r="N17" s="4"/>
      <c r="O17" s="42">
        <v>1</v>
      </c>
      <c r="Q17"/>
      <c r="R17"/>
    </row>
    <row r="18" spans="1:18" x14ac:dyDescent="0.25">
      <c r="A18" s="41">
        <v>8</v>
      </c>
      <c r="B18" s="11">
        <v>9</v>
      </c>
      <c r="C18" s="11">
        <v>10</v>
      </c>
      <c r="D18" s="11">
        <v>11</v>
      </c>
      <c r="E18" s="11">
        <v>12</v>
      </c>
      <c r="F18" s="117">
        <v>13</v>
      </c>
      <c r="G18" s="5">
        <v>14</v>
      </c>
      <c r="I18" s="5">
        <v>2</v>
      </c>
      <c r="J18" s="11">
        <v>3</v>
      </c>
      <c r="K18" s="11">
        <v>4</v>
      </c>
      <c r="L18" s="11">
        <v>5</v>
      </c>
      <c r="M18" s="11">
        <v>6</v>
      </c>
      <c r="N18" s="10">
        <v>7</v>
      </c>
      <c r="O18" s="42">
        <v>8</v>
      </c>
      <c r="Q18"/>
      <c r="R18"/>
    </row>
    <row r="19" spans="1:18" x14ac:dyDescent="0.25">
      <c r="A19" s="41">
        <v>15</v>
      </c>
      <c r="B19" s="11">
        <v>16</v>
      </c>
      <c r="C19" s="11">
        <v>17</v>
      </c>
      <c r="D19" s="11">
        <v>18</v>
      </c>
      <c r="E19" s="11">
        <v>19</v>
      </c>
      <c r="F19" s="10">
        <v>20</v>
      </c>
      <c r="G19" s="5">
        <v>21</v>
      </c>
      <c r="I19" s="5">
        <v>9</v>
      </c>
      <c r="J19" s="11">
        <v>10</v>
      </c>
      <c r="K19" s="11">
        <v>11</v>
      </c>
      <c r="L19" s="11">
        <v>12</v>
      </c>
      <c r="M19" s="11">
        <v>13</v>
      </c>
      <c r="N19" s="10">
        <v>14</v>
      </c>
      <c r="O19" s="42">
        <v>15</v>
      </c>
      <c r="Q19"/>
      <c r="R19"/>
    </row>
    <row r="20" spans="1:18" x14ac:dyDescent="0.25">
      <c r="A20" s="41">
        <v>22</v>
      </c>
      <c r="B20" s="11">
        <v>23</v>
      </c>
      <c r="C20" s="11">
        <v>24</v>
      </c>
      <c r="D20" s="11">
        <v>25</v>
      </c>
      <c r="E20" s="11">
        <v>26</v>
      </c>
      <c r="F20" s="10">
        <v>27</v>
      </c>
      <c r="G20" s="5">
        <v>28</v>
      </c>
      <c r="I20" s="5">
        <v>16</v>
      </c>
      <c r="J20" s="9" t="s">
        <v>223</v>
      </c>
      <c r="K20" s="11">
        <v>18</v>
      </c>
      <c r="L20" s="11">
        <v>19</v>
      </c>
      <c r="M20" s="11">
        <v>20</v>
      </c>
      <c r="N20" s="117">
        <v>21</v>
      </c>
      <c r="O20" s="42">
        <v>22</v>
      </c>
      <c r="Q20"/>
      <c r="R20"/>
    </row>
    <row r="21" spans="1:18" x14ac:dyDescent="0.25">
      <c r="A21" s="41">
        <v>29</v>
      </c>
      <c r="B21" s="11">
        <v>30</v>
      </c>
      <c r="C21" s="4"/>
      <c r="D21" s="4"/>
      <c r="E21" s="4"/>
      <c r="F21" s="4"/>
      <c r="G21" s="5"/>
      <c r="I21" s="5">
        <v>23</v>
      </c>
      <c r="J21" s="11">
        <v>24</v>
      </c>
      <c r="K21" s="11">
        <v>25</v>
      </c>
      <c r="L21" s="11">
        <v>26</v>
      </c>
      <c r="M21" s="11">
        <v>27</v>
      </c>
      <c r="N21" s="10">
        <v>28</v>
      </c>
      <c r="O21" s="42"/>
      <c r="Q21"/>
      <c r="R21"/>
    </row>
    <row r="22" spans="1:18" x14ac:dyDescent="0.25">
      <c r="A22" s="39"/>
      <c r="O22" s="40"/>
      <c r="Q22"/>
      <c r="R22"/>
    </row>
    <row r="23" spans="1:18" x14ac:dyDescent="0.25">
      <c r="A23" s="143" t="s">
        <v>14</v>
      </c>
      <c r="B23" s="144"/>
      <c r="C23" s="144"/>
      <c r="D23" s="144"/>
      <c r="E23" s="144"/>
      <c r="F23" s="144"/>
      <c r="G23" s="145"/>
      <c r="I23" s="146" t="s">
        <v>19</v>
      </c>
      <c r="J23" s="144"/>
      <c r="K23" s="144"/>
      <c r="L23" s="144"/>
      <c r="M23" s="144"/>
      <c r="N23" s="144"/>
      <c r="O23" s="145"/>
      <c r="Q23"/>
      <c r="R23"/>
    </row>
    <row r="24" spans="1:18" x14ac:dyDescent="0.25">
      <c r="A24" s="41" t="s">
        <v>21</v>
      </c>
      <c r="B24" s="4" t="s">
        <v>22</v>
      </c>
      <c r="C24" s="4" t="s">
        <v>23</v>
      </c>
      <c r="D24" s="4" t="s">
        <v>24</v>
      </c>
      <c r="E24" s="4" t="s">
        <v>25</v>
      </c>
      <c r="F24" s="4" t="s">
        <v>26</v>
      </c>
      <c r="G24" s="5" t="s">
        <v>21</v>
      </c>
      <c r="I24" s="5" t="s">
        <v>21</v>
      </c>
      <c r="J24" s="4" t="s">
        <v>22</v>
      </c>
      <c r="K24" s="4" t="s">
        <v>23</v>
      </c>
      <c r="L24" s="4" t="s">
        <v>24</v>
      </c>
      <c r="M24" s="4" t="s">
        <v>25</v>
      </c>
      <c r="N24" s="4" t="s">
        <v>26</v>
      </c>
      <c r="O24" s="5" t="s">
        <v>21</v>
      </c>
      <c r="Q24"/>
      <c r="R24"/>
    </row>
    <row r="25" spans="1:18" x14ac:dyDescent="0.25">
      <c r="A25" s="41"/>
      <c r="B25" s="4"/>
      <c r="C25" s="11">
        <v>1</v>
      </c>
      <c r="D25" s="11">
        <v>2</v>
      </c>
      <c r="E25" s="11">
        <v>3</v>
      </c>
      <c r="F25" s="10">
        <v>4</v>
      </c>
      <c r="G25" s="5">
        <v>5</v>
      </c>
      <c r="I25" s="5"/>
      <c r="J25" s="4"/>
      <c r="K25" s="4"/>
      <c r="L25" s="4"/>
      <c r="M25" s="4"/>
      <c r="N25" s="4"/>
      <c r="O25" s="5">
        <v>1</v>
      </c>
      <c r="Q25"/>
      <c r="R25"/>
    </row>
    <row r="26" spans="1:18" x14ac:dyDescent="0.25">
      <c r="A26" s="41">
        <v>6</v>
      </c>
      <c r="B26" s="11">
        <v>7</v>
      </c>
      <c r="C26" s="11">
        <v>8</v>
      </c>
      <c r="D26" s="11">
        <v>9</v>
      </c>
      <c r="E26" s="11">
        <v>10</v>
      </c>
      <c r="F26" s="10">
        <v>11</v>
      </c>
      <c r="G26" s="5">
        <v>12</v>
      </c>
      <c r="I26" s="5">
        <v>2</v>
      </c>
      <c r="J26" s="11">
        <v>3</v>
      </c>
      <c r="K26" s="11">
        <v>4</v>
      </c>
      <c r="L26" s="11">
        <v>5</v>
      </c>
      <c r="M26" s="11">
        <v>6</v>
      </c>
      <c r="N26" s="10">
        <v>7</v>
      </c>
      <c r="O26" s="5">
        <v>8</v>
      </c>
      <c r="Q26"/>
      <c r="R26"/>
    </row>
    <row r="27" spans="1:18" x14ac:dyDescent="0.25">
      <c r="A27" s="41">
        <v>13</v>
      </c>
      <c r="B27" s="11">
        <v>14</v>
      </c>
      <c r="C27" s="11">
        <v>15</v>
      </c>
      <c r="D27" s="11">
        <v>16</v>
      </c>
      <c r="E27" s="11">
        <v>17</v>
      </c>
      <c r="F27" s="10">
        <v>18</v>
      </c>
      <c r="G27" s="5">
        <v>19</v>
      </c>
      <c r="I27" s="5">
        <v>9</v>
      </c>
      <c r="J27" s="11">
        <v>10</v>
      </c>
      <c r="K27" s="11">
        <v>11</v>
      </c>
      <c r="L27" s="11">
        <v>12</v>
      </c>
      <c r="M27" s="11">
        <v>13</v>
      </c>
      <c r="N27" s="10">
        <v>14</v>
      </c>
      <c r="O27" s="5">
        <v>15</v>
      </c>
      <c r="Q27"/>
      <c r="R27"/>
    </row>
    <row r="28" spans="1:18" x14ac:dyDescent="0.25">
      <c r="A28" s="41">
        <v>20</v>
      </c>
      <c r="B28" s="11">
        <v>21</v>
      </c>
      <c r="C28" s="11">
        <v>22</v>
      </c>
      <c r="D28" s="11">
        <v>23</v>
      </c>
      <c r="E28" s="11">
        <v>24</v>
      </c>
      <c r="F28" s="10">
        <v>25</v>
      </c>
      <c r="G28" s="5">
        <v>26</v>
      </c>
      <c r="I28" s="5">
        <v>16</v>
      </c>
      <c r="J28" s="11">
        <v>17</v>
      </c>
      <c r="K28" s="11">
        <v>18</v>
      </c>
      <c r="L28" s="11">
        <v>19</v>
      </c>
      <c r="M28" s="11">
        <v>20</v>
      </c>
      <c r="N28" s="10">
        <v>21</v>
      </c>
      <c r="O28" s="5">
        <v>22</v>
      </c>
      <c r="Q28"/>
      <c r="R28"/>
    </row>
    <row r="29" spans="1:18" x14ac:dyDescent="0.25">
      <c r="A29" s="41">
        <v>27</v>
      </c>
      <c r="B29" s="11">
        <v>28</v>
      </c>
      <c r="C29" s="11">
        <v>29</v>
      </c>
      <c r="D29" s="11">
        <v>30</v>
      </c>
      <c r="E29" s="11">
        <v>31</v>
      </c>
      <c r="F29" s="4"/>
      <c r="G29" s="5"/>
      <c r="I29" s="5">
        <v>23</v>
      </c>
      <c r="J29" s="9" t="s">
        <v>224</v>
      </c>
      <c r="K29" s="9" t="s">
        <v>225</v>
      </c>
      <c r="L29" s="9" t="s">
        <v>226</v>
      </c>
      <c r="M29" s="9" t="s">
        <v>227</v>
      </c>
      <c r="N29" s="10">
        <v>28</v>
      </c>
      <c r="O29" s="5">
        <v>29</v>
      </c>
      <c r="Q29"/>
      <c r="R29"/>
    </row>
    <row r="30" spans="1:18" x14ac:dyDescent="0.25">
      <c r="A30" s="115"/>
      <c r="B30" s="31"/>
      <c r="C30" s="31"/>
      <c r="D30" s="31"/>
      <c r="E30" s="31"/>
      <c r="F30" s="31"/>
      <c r="G30" s="31"/>
      <c r="I30" s="5">
        <v>30</v>
      </c>
      <c r="J30" s="11">
        <v>31</v>
      </c>
      <c r="K30" s="1"/>
      <c r="L30" s="1"/>
      <c r="M30" s="1"/>
      <c r="N30" s="1"/>
      <c r="O30" s="8"/>
      <c r="Q30"/>
      <c r="R30"/>
    </row>
    <row r="31" spans="1:18" x14ac:dyDescent="0.25">
      <c r="A31" s="39"/>
      <c r="O31" s="40"/>
      <c r="Q31"/>
      <c r="R31"/>
    </row>
    <row r="32" spans="1:18" x14ac:dyDescent="0.25">
      <c r="A32" s="143" t="s">
        <v>15</v>
      </c>
      <c r="B32" s="144"/>
      <c r="C32" s="144"/>
      <c r="D32" s="144"/>
      <c r="E32" s="144"/>
      <c r="F32" s="144"/>
      <c r="G32" s="145"/>
      <c r="I32" s="146" t="s">
        <v>20</v>
      </c>
      <c r="J32" s="144"/>
      <c r="K32" s="144"/>
      <c r="L32" s="144"/>
      <c r="M32" s="144"/>
      <c r="N32" s="144"/>
      <c r="O32" s="147"/>
      <c r="Q32"/>
      <c r="R32"/>
    </row>
    <row r="33" spans="1:18" x14ac:dyDescent="0.25">
      <c r="A33" s="41" t="s">
        <v>21</v>
      </c>
      <c r="B33" s="4" t="s">
        <v>22</v>
      </c>
      <c r="C33" s="4" t="s">
        <v>23</v>
      </c>
      <c r="D33" s="4" t="s">
        <v>24</v>
      </c>
      <c r="E33" s="4" t="s">
        <v>25</v>
      </c>
      <c r="F33" s="4" t="s">
        <v>26</v>
      </c>
      <c r="G33" s="5" t="s">
        <v>21</v>
      </c>
      <c r="I33" s="5" t="s">
        <v>21</v>
      </c>
      <c r="J33" s="4" t="s">
        <v>22</v>
      </c>
      <c r="K33" s="4" t="s">
        <v>23</v>
      </c>
      <c r="L33" s="4" t="s">
        <v>24</v>
      </c>
      <c r="M33" s="4" t="s">
        <v>25</v>
      </c>
      <c r="N33" s="4" t="s">
        <v>26</v>
      </c>
      <c r="O33" s="42" t="s">
        <v>21</v>
      </c>
      <c r="Q33"/>
      <c r="R33"/>
    </row>
    <row r="34" spans="1:18" x14ac:dyDescent="0.25">
      <c r="A34" s="41"/>
      <c r="B34" s="4"/>
      <c r="C34" s="4"/>
      <c r="D34" s="4"/>
      <c r="E34" s="4"/>
      <c r="F34" s="10">
        <v>1</v>
      </c>
      <c r="G34" s="5">
        <v>2</v>
      </c>
      <c r="I34" s="5"/>
      <c r="J34" s="4"/>
      <c r="K34" s="11">
        <v>1</v>
      </c>
      <c r="L34" s="11">
        <v>2</v>
      </c>
      <c r="M34" s="11">
        <v>3</v>
      </c>
      <c r="N34" s="10">
        <v>4</v>
      </c>
      <c r="O34" s="42">
        <v>5</v>
      </c>
      <c r="Q34"/>
      <c r="R34"/>
    </row>
    <row r="35" spans="1:18" x14ac:dyDescent="0.25">
      <c r="A35" s="41">
        <v>3</v>
      </c>
      <c r="B35" s="11">
        <v>4</v>
      </c>
      <c r="C35" s="11">
        <v>5</v>
      </c>
      <c r="D35" s="11">
        <v>6</v>
      </c>
      <c r="E35" s="11">
        <v>7</v>
      </c>
      <c r="F35" s="10">
        <v>8</v>
      </c>
      <c r="G35" s="5">
        <v>9</v>
      </c>
      <c r="I35" s="5">
        <v>6</v>
      </c>
      <c r="J35" s="11">
        <v>7</v>
      </c>
      <c r="K35" s="11">
        <v>8</v>
      </c>
      <c r="L35" s="11">
        <v>9</v>
      </c>
      <c r="M35" s="11">
        <v>10</v>
      </c>
      <c r="N35" s="10">
        <v>11</v>
      </c>
      <c r="O35" s="42">
        <v>12</v>
      </c>
      <c r="Q35"/>
      <c r="R35"/>
    </row>
    <row r="36" spans="1:18" x14ac:dyDescent="0.25">
      <c r="A36" s="41">
        <v>10</v>
      </c>
      <c r="B36" s="11">
        <v>11</v>
      </c>
      <c r="C36" s="11">
        <v>12</v>
      </c>
      <c r="D36" s="11">
        <v>13</v>
      </c>
      <c r="E36" s="11">
        <v>14</v>
      </c>
      <c r="F36" s="117">
        <v>15</v>
      </c>
      <c r="G36" s="5">
        <v>16</v>
      </c>
      <c r="I36" s="5">
        <v>13</v>
      </c>
      <c r="J36" s="11">
        <v>14</v>
      </c>
      <c r="K36" s="11">
        <v>15</v>
      </c>
      <c r="L36" s="11">
        <v>16</v>
      </c>
      <c r="M36" s="11">
        <v>17</v>
      </c>
      <c r="N36" s="10">
        <v>18</v>
      </c>
      <c r="O36" s="42">
        <v>19</v>
      </c>
      <c r="Q36"/>
      <c r="R36"/>
    </row>
    <row r="37" spans="1:18" x14ac:dyDescent="0.25">
      <c r="A37" s="41">
        <v>17</v>
      </c>
      <c r="B37" s="11">
        <v>18</v>
      </c>
      <c r="C37" s="11">
        <v>19</v>
      </c>
      <c r="D37" s="11">
        <v>20</v>
      </c>
      <c r="E37" s="11">
        <v>21</v>
      </c>
      <c r="F37" s="10">
        <v>22</v>
      </c>
      <c r="G37" s="5">
        <v>23</v>
      </c>
      <c r="I37" s="5">
        <v>20</v>
      </c>
      <c r="J37" s="11">
        <v>21</v>
      </c>
      <c r="K37" s="11">
        <v>22</v>
      </c>
      <c r="L37" s="11">
        <v>23</v>
      </c>
      <c r="M37" s="11">
        <v>24</v>
      </c>
      <c r="N37" s="117">
        <v>25</v>
      </c>
      <c r="O37" s="42">
        <v>26</v>
      </c>
      <c r="Q37"/>
      <c r="R37"/>
    </row>
    <row r="38" spans="1:18" x14ac:dyDescent="0.25">
      <c r="A38" s="41">
        <v>24</v>
      </c>
      <c r="B38" s="9" t="s">
        <v>225</v>
      </c>
      <c r="C38" s="9" t="s">
        <v>226</v>
      </c>
      <c r="D38" s="9" t="s">
        <v>227</v>
      </c>
      <c r="E38" s="9" t="s">
        <v>228</v>
      </c>
      <c r="F38" s="10">
        <v>29</v>
      </c>
      <c r="G38" s="5">
        <v>30</v>
      </c>
      <c r="I38" s="5">
        <v>27</v>
      </c>
      <c r="J38" s="11">
        <v>28</v>
      </c>
      <c r="K38" s="11">
        <v>29</v>
      </c>
      <c r="L38" s="11">
        <v>30</v>
      </c>
      <c r="M38" s="4"/>
      <c r="N38" s="4"/>
      <c r="O38" s="42"/>
      <c r="Q38"/>
      <c r="R38"/>
    </row>
    <row r="39" spans="1:18" x14ac:dyDescent="0.25">
      <c r="A39" s="39"/>
      <c r="O39" s="40"/>
      <c r="Q39"/>
      <c r="R39"/>
    </row>
    <row r="40" spans="1:18" x14ac:dyDescent="0.25">
      <c r="A40" s="143" t="s">
        <v>16</v>
      </c>
      <c r="B40" s="144"/>
      <c r="C40" s="144"/>
      <c r="D40" s="144"/>
      <c r="E40" s="144"/>
      <c r="F40" s="144"/>
      <c r="G40" s="145"/>
      <c r="I40" s="146" t="s">
        <v>6</v>
      </c>
      <c r="J40" s="144"/>
      <c r="K40" s="144"/>
      <c r="L40" s="144"/>
      <c r="M40" s="144"/>
      <c r="N40" s="144"/>
      <c r="O40" s="147"/>
      <c r="Q40"/>
      <c r="R40"/>
    </row>
    <row r="41" spans="1:18" x14ac:dyDescent="0.25">
      <c r="A41" s="41" t="s">
        <v>21</v>
      </c>
      <c r="B41" s="4" t="s">
        <v>22</v>
      </c>
      <c r="C41" s="4" t="s">
        <v>23</v>
      </c>
      <c r="D41" s="4" t="s">
        <v>24</v>
      </c>
      <c r="E41" s="4" t="s">
        <v>25</v>
      </c>
      <c r="F41" s="4" t="s">
        <v>26</v>
      </c>
      <c r="G41" s="5" t="s">
        <v>21</v>
      </c>
      <c r="I41" s="5" t="s">
        <v>21</v>
      </c>
      <c r="J41" s="4" t="s">
        <v>22</v>
      </c>
      <c r="K41" s="4" t="s">
        <v>23</v>
      </c>
      <c r="L41" s="4" t="s">
        <v>24</v>
      </c>
      <c r="M41" s="4" t="s">
        <v>25</v>
      </c>
      <c r="N41" s="4" t="s">
        <v>26</v>
      </c>
      <c r="O41" s="42" t="s">
        <v>21</v>
      </c>
      <c r="Q41"/>
      <c r="R41"/>
    </row>
    <row r="42" spans="1:18" x14ac:dyDescent="0.25">
      <c r="A42" s="41">
        <v>1</v>
      </c>
      <c r="B42" s="11">
        <v>2</v>
      </c>
      <c r="C42" s="11">
        <v>3</v>
      </c>
      <c r="D42" s="11">
        <v>4</v>
      </c>
      <c r="E42" s="11">
        <v>5</v>
      </c>
      <c r="F42" s="10">
        <v>6</v>
      </c>
      <c r="G42" s="5">
        <v>7</v>
      </c>
      <c r="I42" s="5"/>
      <c r="J42" s="4"/>
      <c r="K42" s="4"/>
      <c r="L42" s="4"/>
      <c r="M42" s="11">
        <v>1</v>
      </c>
      <c r="N42" s="10">
        <v>2</v>
      </c>
      <c r="O42" s="42">
        <v>3</v>
      </c>
      <c r="Q42"/>
      <c r="R42"/>
    </row>
    <row r="43" spans="1:18" x14ac:dyDescent="0.25">
      <c r="A43" s="41">
        <v>8</v>
      </c>
      <c r="B43" s="11">
        <v>9</v>
      </c>
      <c r="C43" s="11">
        <v>10</v>
      </c>
      <c r="D43" s="11">
        <v>11</v>
      </c>
      <c r="E43" s="11">
        <v>12</v>
      </c>
      <c r="F43" s="10">
        <v>13</v>
      </c>
      <c r="G43" s="5">
        <v>14</v>
      </c>
      <c r="I43" s="5">
        <v>4</v>
      </c>
      <c r="J43" s="11">
        <v>5</v>
      </c>
      <c r="K43" s="11">
        <v>6</v>
      </c>
      <c r="L43" s="11">
        <v>7</v>
      </c>
      <c r="M43" s="11">
        <v>8</v>
      </c>
      <c r="N43" s="10">
        <v>9</v>
      </c>
      <c r="O43" s="42">
        <v>10</v>
      </c>
      <c r="Q43"/>
      <c r="R43"/>
    </row>
    <row r="44" spans="1:18" x14ac:dyDescent="0.25">
      <c r="A44" s="41">
        <v>15</v>
      </c>
      <c r="B44" s="11">
        <v>16</v>
      </c>
      <c r="C44" s="11">
        <v>17</v>
      </c>
      <c r="D44" s="11">
        <v>18</v>
      </c>
      <c r="E44" s="11">
        <v>19</v>
      </c>
      <c r="F44" s="10">
        <v>20</v>
      </c>
      <c r="G44" s="5">
        <v>21</v>
      </c>
      <c r="I44" s="5">
        <v>11</v>
      </c>
      <c r="J44" s="11">
        <v>12</v>
      </c>
      <c r="K44" s="11">
        <v>13</v>
      </c>
      <c r="L44" s="11">
        <v>14</v>
      </c>
      <c r="M44" s="11">
        <v>15</v>
      </c>
      <c r="N44" s="10">
        <v>16</v>
      </c>
      <c r="O44" s="42">
        <v>17</v>
      </c>
      <c r="Q44"/>
      <c r="R44"/>
    </row>
    <row r="45" spans="1:18" x14ac:dyDescent="0.25">
      <c r="A45" s="41">
        <v>22</v>
      </c>
      <c r="B45" s="9" t="s">
        <v>229</v>
      </c>
      <c r="C45" s="9" t="s">
        <v>224</v>
      </c>
      <c r="D45" s="9" t="s">
        <v>225</v>
      </c>
      <c r="E45" s="9" t="s">
        <v>226</v>
      </c>
      <c r="F45" s="10">
        <v>27</v>
      </c>
      <c r="G45" s="5">
        <v>28</v>
      </c>
      <c r="I45" s="5">
        <v>18</v>
      </c>
      <c r="J45" s="11">
        <v>19</v>
      </c>
      <c r="K45" s="11">
        <v>20</v>
      </c>
      <c r="L45" s="11">
        <v>21</v>
      </c>
      <c r="M45" s="11">
        <v>22</v>
      </c>
      <c r="N45" s="10">
        <v>23</v>
      </c>
      <c r="O45" s="42">
        <v>24</v>
      </c>
      <c r="Q45"/>
      <c r="R45"/>
    </row>
    <row r="46" spans="1:18" ht="15.75" thickBot="1" x14ac:dyDescent="0.3">
      <c r="A46" s="87">
        <v>29</v>
      </c>
      <c r="B46" s="88" t="s">
        <v>230</v>
      </c>
      <c r="C46" s="88" t="s">
        <v>231</v>
      </c>
      <c r="D46" s="89"/>
      <c r="E46" s="89"/>
      <c r="F46" s="89"/>
      <c r="G46" s="90"/>
      <c r="H46" s="43"/>
      <c r="I46" s="90">
        <v>25</v>
      </c>
      <c r="J46" s="88" t="s">
        <v>226</v>
      </c>
      <c r="K46" s="91">
        <v>27</v>
      </c>
      <c r="L46" s="91">
        <v>28</v>
      </c>
      <c r="M46" s="91" t="s">
        <v>200</v>
      </c>
      <c r="N46" s="118">
        <v>30</v>
      </c>
      <c r="O46" s="92">
        <v>31</v>
      </c>
      <c r="Q46"/>
      <c r="R46"/>
    </row>
  </sheetData>
  <mergeCells count="12">
    <mergeCell ref="Q5:R5"/>
    <mergeCell ref="A5:O5"/>
    <mergeCell ref="A32:G32"/>
    <mergeCell ref="I32:O32"/>
    <mergeCell ref="A40:G40"/>
    <mergeCell ref="I40:O40"/>
    <mergeCell ref="A7:G7"/>
    <mergeCell ref="I7:O7"/>
    <mergeCell ref="A15:G15"/>
    <mergeCell ref="I15:O15"/>
    <mergeCell ref="A23:G23"/>
    <mergeCell ref="I23:O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01F0B-F45B-4E4A-A160-BBC172DD191F}">
  <sheetPr>
    <tabColor theme="4" tint="0.79998168889431442"/>
  </sheetPr>
  <dimension ref="A1:K17"/>
  <sheetViews>
    <sheetView workbookViewId="0">
      <selection activeCell="G24" sqref="G24:H24"/>
    </sheetView>
  </sheetViews>
  <sheetFormatPr defaultRowHeight="15" x14ac:dyDescent="0.25"/>
  <cols>
    <col min="1" max="1" width="9.28515625" style="18" customWidth="1"/>
    <col min="2" max="2" width="13.42578125" customWidth="1"/>
    <col min="3" max="3" width="12" customWidth="1"/>
    <col min="4" max="4" width="12.42578125" style="15" customWidth="1"/>
    <col min="5" max="5" width="11" style="15" customWidth="1"/>
    <col min="6" max="6" width="4.28515625" customWidth="1"/>
    <col min="7" max="7" width="22.140625" bestFit="1" customWidth="1"/>
    <col min="8" max="9" width="13.28515625" customWidth="1"/>
    <col min="10" max="10" width="11.42578125" customWidth="1"/>
    <col min="11" max="11" width="8.42578125" customWidth="1"/>
  </cols>
  <sheetData>
    <row r="1" spans="1:11" ht="21" x14ac:dyDescent="0.35">
      <c r="A1" s="135" t="s">
        <v>163</v>
      </c>
      <c r="B1" s="83"/>
      <c r="C1" s="83"/>
      <c r="D1" s="136"/>
      <c r="E1" s="136"/>
      <c r="F1" s="83"/>
      <c r="G1" s="83"/>
      <c r="H1" s="83"/>
      <c r="I1" s="83"/>
      <c r="J1" s="83"/>
    </row>
    <row r="2" spans="1:11" x14ac:dyDescent="0.25">
      <c r="A2" s="84" t="s">
        <v>197</v>
      </c>
      <c r="D2"/>
      <c r="E2"/>
    </row>
    <row r="3" spans="1:11" x14ac:dyDescent="0.25">
      <c r="A3" s="84" t="s">
        <v>155</v>
      </c>
      <c r="D3"/>
      <c r="E3"/>
    </row>
    <row r="5" spans="1:11" x14ac:dyDescent="0.25">
      <c r="A5" s="124" t="s">
        <v>36</v>
      </c>
      <c r="B5" s="124"/>
      <c r="C5" s="124"/>
      <c r="D5" s="124"/>
      <c r="E5" s="124"/>
      <c r="F5" s="125"/>
      <c r="G5" s="124"/>
      <c r="H5" s="124"/>
      <c r="I5" s="124"/>
      <c r="J5" s="124"/>
      <c r="K5" s="34"/>
    </row>
    <row r="7" spans="1:11" s="2" customFormat="1" ht="15.75" thickBot="1" x14ac:dyDescent="0.3">
      <c r="A7" s="148" t="s">
        <v>204</v>
      </c>
      <c r="B7" s="148"/>
      <c r="C7" s="148"/>
      <c r="D7" s="148"/>
      <c r="E7" s="148"/>
      <c r="F7" s="34"/>
      <c r="G7" s="149" t="s">
        <v>218</v>
      </c>
      <c r="H7" s="149"/>
      <c r="I7" s="149"/>
      <c r="J7" s="149"/>
      <c r="K7"/>
    </row>
    <row r="8" spans="1:11" ht="30" x14ac:dyDescent="0.25">
      <c r="A8" s="21" t="s">
        <v>9</v>
      </c>
      <c r="B8" s="21" t="s">
        <v>29</v>
      </c>
      <c r="C8" s="21" t="s">
        <v>30</v>
      </c>
      <c r="D8" s="22" t="s">
        <v>31</v>
      </c>
      <c r="E8" s="22" t="s">
        <v>32</v>
      </c>
      <c r="F8" s="2"/>
      <c r="G8" s="28" t="s">
        <v>206</v>
      </c>
      <c r="H8" s="29" t="s">
        <v>29</v>
      </c>
      <c r="I8" s="29" t="s">
        <v>30</v>
      </c>
      <c r="J8" s="30" t="s">
        <v>34</v>
      </c>
      <c r="K8" s="2"/>
    </row>
    <row r="9" spans="1:11" x14ac:dyDescent="0.25">
      <c r="A9" s="19">
        <v>1</v>
      </c>
      <c r="B9" s="16">
        <v>0.32291666666666669</v>
      </c>
      <c r="C9" s="16">
        <v>0.3611111111111111</v>
      </c>
      <c r="D9" s="3">
        <f>(C9-B9)*1440</f>
        <v>54.999999999999964</v>
      </c>
      <c r="E9" s="3">
        <f>(B10-C9)*1440</f>
        <v>4.9999999999999822</v>
      </c>
      <c r="G9" s="23" t="s">
        <v>33</v>
      </c>
      <c r="H9" s="16">
        <f>B9</f>
        <v>0.32291666666666669</v>
      </c>
      <c r="I9" s="16">
        <f>C17</f>
        <v>0.66666666666666663</v>
      </c>
      <c r="J9" s="24">
        <f>(I9-H9)*1440</f>
        <v>494.99999999999994</v>
      </c>
    </row>
    <row r="10" spans="1:11" x14ac:dyDescent="0.25">
      <c r="A10" s="19">
        <v>2</v>
      </c>
      <c r="B10" s="16">
        <v>0.36458333333333331</v>
      </c>
      <c r="C10" s="16">
        <v>0.40277777777777779</v>
      </c>
      <c r="D10" s="3">
        <f>(C10-B10)*1440</f>
        <v>55.000000000000043</v>
      </c>
      <c r="E10" s="3">
        <f>(B11-C10)*1440</f>
        <v>4.9999999999999822</v>
      </c>
      <c r="G10" s="23" t="s">
        <v>27</v>
      </c>
      <c r="H10" s="16">
        <f>B13</f>
        <v>0.48958333333333331</v>
      </c>
      <c r="I10" s="16">
        <f>B14</f>
        <v>0.52430555555555558</v>
      </c>
      <c r="J10" s="24">
        <f>-(I10-H10)*1440</f>
        <v>-50.000000000000064</v>
      </c>
    </row>
    <row r="11" spans="1:11" ht="15.75" thickBot="1" x14ac:dyDescent="0.3">
      <c r="A11" s="19">
        <v>3</v>
      </c>
      <c r="B11" s="16">
        <v>0.40625</v>
      </c>
      <c r="C11" s="16">
        <v>0.44444444444444442</v>
      </c>
      <c r="D11" s="3">
        <f>(C11-B11)*1440</f>
        <v>54.999999999999964</v>
      </c>
      <c r="E11" s="3">
        <f>(B12-C11)*1440</f>
        <v>5.0000000000000622</v>
      </c>
      <c r="G11" s="25" t="s">
        <v>121</v>
      </c>
      <c r="H11" s="26"/>
      <c r="I11" s="26"/>
      <c r="J11" s="27">
        <f>SUM(J9:J10)</f>
        <v>444.99999999999989</v>
      </c>
    </row>
    <row r="12" spans="1:11" x14ac:dyDescent="0.25">
      <c r="A12" s="19">
        <v>4</v>
      </c>
      <c r="B12" s="16">
        <v>0.44791666666666669</v>
      </c>
      <c r="C12" s="16">
        <v>0.4861111111111111</v>
      </c>
      <c r="D12" s="3">
        <f>(C12-B12)*1440</f>
        <v>54.999999999999964</v>
      </c>
      <c r="E12" s="3">
        <f>(B13-C12)*1440</f>
        <v>4.9999999999999822</v>
      </c>
    </row>
    <row r="13" spans="1:11" x14ac:dyDescent="0.25">
      <c r="A13" s="20" t="s">
        <v>0</v>
      </c>
      <c r="B13" s="17">
        <v>0.48958333333333331</v>
      </c>
      <c r="C13" s="17">
        <v>0.52083333333333337</v>
      </c>
      <c r="D13" s="82"/>
      <c r="E13" s="82"/>
      <c r="G13" s="18" t="s">
        <v>176</v>
      </c>
    </row>
    <row r="14" spans="1:11" x14ac:dyDescent="0.25">
      <c r="A14" s="19">
        <v>5</v>
      </c>
      <c r="B14" s="16">
        <v>0.52430555555555558</v>
      </c>
      <c r="C14" s="16">
        <v>0.5625</v>
      </c>
      <c r="D14" s="3">
        <f>(C14-B14)*1440</f>
        <v>54.999999999999964</v>
      </c>
      <c r="E14" s="3">
        <f>(B15-C14)*1440</f>
        <v>4.9999999999999822</v>
      </c>
      <c r="G14" s="18" t="s">
        <v>175</v>
      </c>
    </row>
    <row r="15" spans="1:11" x14ac:dyDescent="0.25">
      <c r="A15" s="19" t="s">
        <v>174</v>
      </c>
      <c r="B15" s="16">
        <v>0.56597222222222221</v>
      </c>
      <c r="C15" s="16">
        <v>0.58333333333333337</v>
      </c>
      <c r="D15" s="3">
        <f>(C15-B15)*1440</f>
        <v>25.000000000000071</v>
      </c>
      <c r="E15" s="3">
        <f>(B16-C15)*1440</f>
        <v>4.9999999999999822</v>
      </c>
      <c r="G15" t="s">
        <v>210</v>
      </c>
      <c r="J15" s="15"/>
    </row>
    <row r="16" spans="1:11" x14ac:dyDescent="0.25">
      <c r="A16" s="19">
        <v>6</v>
      </c>
      <c r="B16" s="16">
        <v>0.58680555555555558</v>
      </c>
      <c r="C16" s="16">
        <v>0.625</v>
      </c>
      <c r="D16" s="3">
        <f>(C16-B16)*1440</f>
        <v>54.999999999999964</v>
      </c>
      <c r="E16" s="3">
        <f>(B17-C16)*1440</f>
        <v>4.9999999999999822</v>
      </c>
      <c r="J16" s="15"/>
    </row>
    <row r="17" spans="1:5" x14ac:dyDescent="0.25">
      <c r="A17" s="19">
        <v>7</v>
      </c>
      <c r="B17" s="16">
        <v>0.62847222222222221</v>
      </c>
      <c r="C17" s="16">
        <v>0.66666666666666663</v>
      </c>
      <c r="D17" s="3">
        <f>(C17-B17)*1440</f>
        <v>54.999999999999964</v>
      </c>
      <c r="E17" s="3">
        <v>0</v>
      </c>
    </row>
  </sheetData>
  <mergeCells count="2">
    <mergeCell ref="A7:E7"/>
    <mergeCell ref="G7:J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438A2-B84A-4B9E-BB32-9736596A6D7D}">
  <sheetPr>
    <tabColor theme="9" tint="0.59999389629810485"/>
  </sheetPr>
  <dimension ref="A1:M9"/>
  <sheetViews>
    <sheetView workbookViewId="0">
      <selection activeCell="J27" sqref="J27"/>
    </sheetView>
  </sheetViews>
  <sheetFormatPr defaultRowHeight="15" x14ac:dyDescent="0.25"/>
  <cols>
    <col min="1" max="1" width="23" customWidth="1"/>
    <col min="13" max="13" width="15.85546875" customWidth="1"/>
  </cols>
  <sheetData>
    <row r="1" spans="1:13" ht="21" x14ac:dyDescent="0.25">
      <c r="A1" s="94" t="s">
        <v>45</v>
      </c>
      <c r="B1" s="46"/>
      <c r="C1" s="46"/>
      <c r="D1" s="46"/>
      <c r="E1" s="46"/>
      <c r="F1" s="46"/>
      <c r="G1" s="46"/>
      <c r="H1" s="46"/>
      <c r="I1" s="46"/>
      <c r="J1" s="46"/>
      <c r="K1" s="46"/>
      <c r="L1" s="46"/>
      <c r="M1" s="46"/>
    </row>
    <row r="2" spans="1:13" x14ac:dyDescent="0.25">
      <c r="A2" s="84" t="s">
        <v>197</v>
      </c>
    </row>
    <row r="3" spans="1:13" x14ac:dyDescent="0.25">
      <c r="A3" s="84" t="s">
        <v>155</v>
      </c>
    </row>
    <row r="4" spans="1:13" x14ac:dyDescent="0.25">
      <c r="A4" s="35"/>
    </row>
    <row r="5" spans="1:13" x14ac:dyDescent="0.25">
      <c r="A5" s="137" t="s">
        <v>137</v>
      </c>
      <c r="B5" s="46"/>
      <c r="C5" s="46"/>
      <c r="D5" s="46"/>
      <c r="E5" s="46"/>
      <c r="F5" s="46"/>
      <c r="G5" s="46"/>
      <c r="H5" s="46"/>
      <c r="I5" s="46"/>
      <c r="J5" s="46"/>
      <c r="K5" s="46"/>
      <c r="L5" s="46"/>
      <c r="M5" s="46"/>
    </row>
    <row r="6" spans="1:13" x14ac:dyDescent="0.25">
      <c r="A6" s="137" t="s">
        <v>138</v>
      </c>
      <c r="B6" s="46"/>
      <c r="C6" s="46"/>
      <c r="D6" s="46"/>
      <c r="E6" s="46"/>
      <c r="F6" s="46"/>
      <c r="G6" s="46"/>
      <c r="H6" s="46"/>
      <c r="I6" s="46"/>
      <c r="J6" s="46"/>
      <c r="K6" s="46"/>
      <c r="L6" s="46"/>
      <c r="M6" s="46"/>
    </row>
    <row r="7" spans="1:13" x14ac:dyDescent="0.25">
      <c r="A7" s="137" t="s">
        <v>139</v>
      </c>
      <c r="B7" s="46"/>
      <c r="C7" s="46"/>
      <c r="D7" s="46"/>
      <c r="E7" s="46"/>
      <c r="F7" s="46"/>
      <c r="G7" s="46"/>
      <c r="H7" s="46"/>
      <c r="I7" s="46"/>
      <c r="J7" s="46"/>
      <c r="K7" s="46"/>
      <c r="L7" s="46"/>
      <c r="M7" s="46"/>
    </row>
    <row r="8" spans="1:13" x14ac:dyDescent="0.25">
      <c r="A8" s="137" t="s">
        <v>140</v>
      </c>
      <c r="B8" s="46"/>
      <c r="C8" s="46"/>
      <c r="D8" s="46"/>
      <c r="E8" s="46"/>
      <c r="F8" s="46"/>
      <c r="G8" s="46"/>
      <c r="H8" s="46"/>
      <c r="I8" s="46"/>
      <c r="J8" s="46"/>
      <c r="K8" s="46"/>
      <c r="L8" s="46"/>
      <c r="M8" s="46"/>
    </row>
    <row r="9" spans="1:13" x14ac:dyDescent="0.25">
      <c r="A9" s="137" t="s">
        <v>141</v>
      </c>
      <c r="B9" s="46"/>
      <c r="C9" s="46"/>
      <c r="D9" s="46"/>
      <c r="E9" s="46"/>
      <c r="F9" s="46"/>
      <c r="G9" s="46"/>
      <c r="H9" s="46"/>
      <c r="I9" s="46"/>
      <c r="J9" s="46"/>
      <c r="K9" s="46"/>
      <c r="L9" s="46"/>
      <c r="M9" s="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28C8D-E6AF-4BF6-8B2D-8FC045ABD72F}">
  <sheetPr>
    <tabColor theme="9" tint="0.59999389629810485"/>
  </sheetPr>
  <dimension ref="A1:U50"/>
  <sheetViews>
    <sheetView topLeftCell="A18" zoomScaleNormal="100" workbookViewId="0">
      <selection activeCell="L4" sqref="L4"/>
    </sheetView>
  </sheetViews>
  <sheetFormatPr defaultRowHeight="15" x14ac:dyDescent="0.25"/>
  <cols>
    <col min="1" max="1" width="41.5703125" style="6" customWidth="1"/>
    <col min="2" max="2" width="18.7109375" style="6" bestFit="1" customWidth="1"/>
    <col min="3" max="3" width="33.85546875" style="6" customWidth="1"/>
    <col min="4" max="4" width="3.42578125" style="6" bestFit="1" customWidth="1"/>
    <col min="5" max="6" width="5.7109375" customWidth="1"/>
    <col min="7" max="7" width="6.42578125" customWidth="1"/>
    <col min="8" max="9" width="5.7109375" customWidth="1"/>
    <col min="10" max="10" width="3.42578125" bestFit="1" customWidth="1"/>
    <col min="11" max="11" width="5.7109375" customWidth="1"/>
    <col min="12" max="12" width="3.42578125" bestFit="1" customWidth="1"/>
    <col min="13" max="13" width="5.7109375" customWidth="1"/>
    <col min="14" max="14" width="5.5703125" customWidth="1"/>
    <col min="15" max="17" width="5.7109375" customWidth="1"/>
    <col min="18" max="18" width="3.42578125" bestFit="1" customWidth="1"/>
    <col min="19" max="20" width="5.7109375" customWidth="1"/>
    <col min="21" max="21" width="48.85546875" bestFit="1" customWidth="1"/>
    <col min="22" max="28" width="5.7109375" customWidth="1"/>
  </cols>
  <sheetData>
    <row r="1" spans="1:21" ht="18.75" customHeight="1" x14ac:dyDescent="0.4">
      <c r="A1" s="93" t="s">
        <v>118</v>
      </c>
      <c r="B1" s="45"/>
      <c r="C1" s="45"/>
      <c r="D1" s="45"/>
      <c r="E1" s="45"/>
      <c r="F1" s="45"/>
      <c r="G1" s="45"/>
      <c r="H1" s="85"/>
      <c r="I1" s="85"/>
      <c r="J1" s="85"/>
    </row>
    <row r="2" spans="1:21" ht="18.75" customHeight="1" x14ac:dyDescent="0.4">
      <c r="A2" s="93" t="s">
        <v>55</v>
      </c>
      <c r="B2" s="45"/>
      <c r="C2" s="45"/>
      <c r="D2" s="45"/>
      <c r="E2" s="45"/>
      <c r="F2" s="45"/>
      <c r="G2" s="45"/>
      <c r="H2" s="85"/>
      <c r="I2" s="85"/>
      <c r="J2" s="85"/>
    </row>
    <row r="3" spans="1:21" x14ac:dyDescent="0.25">
      <c r="A3" s="84" t="s">
        <v>197</v>
      </c>
      <c r="B3"/>
      <c r="C3"/>
      <c r="D3"/>
    </row>
    <row r="4" spans="1:21" x14ac:dyDescent="0.25">
      <c r="A4" s="84" t="s">
        <v>155</v>
      </c>
      <c r="B4"/>
      <c r="C4"/>
      <c r="D4"/>
    </row>
    <row r="6" spans="1:21" x14ac:dyDescent="0.25">
      <c r="A6" s="98" t="s">
        <v>70</v>
      </c>
      <c r="B6" s="99"/>
      <c r="C6" s="99"/>
      <c r="D6" s="99"/>
      <c r="E6" s="98"/>
      <c r="F6" s="98"/>
      <c r="G6" s="98"/>
      <c r="H6" s="34"/>
      <c r="I6" s="34"/>
      <c r="J6" s="34"/>
      <c r="K6" s="34"/>
      <c r="L6" s="34"/>
      <c r="M6" s="34"/>
      <c r="N6" s="34"/>
    </row>
    <row r="7" spans="1:21" x14ac:dyDescent="0.25">
      <c r="A7" s="98" t="s">
        <v>122</v>
      </c>
      <c r="B7" s="99"/>
      <c r="C7" s="99"/>
      <c r="D7" s="99"/>
      <c r="E7" s="98"/>
      <c r="F7" s="98"/>
      <c r="G7" s="98"/>
      <c r="H7" s="34"/>
      <c r="I7" s="34"/>
      <c r="J7" s="34"/>
      <c r="K7" s="34"/>
      <c r="L7" s="34"/>
      <c r="M7" s="34"/>
      <c r="N7" s="34"/>
    </row>
    <row r="8" spans="1:21" ht="16.5" thickBot="1" x14ac:dyDescent="0.3">
      <c r="A8" s="64"/>
    </row>
    <row r="9" spans="1:21" ht="15.75" thickBot="1" x14ac:dyDescent="0.3">
      <c r="A9" s="7" t="s">
        <v>11</v>
      </c>
      <c r="B9" s="66" t="s">
        <v>76</v>
      </c>
      <c r="D9" s="140" t="s">
        <v>28</v>
      </c>
      <c r="E9" s="141"/>
      <c r="F9" s="141"/>
      <c r="G9" s="141"/>
      <c r="H9" s="141"/>
      <c r="I9" s="141"/>
      <c r="J9" s="141"/>
      <c r="K9" s="141"/>
      <c r="L9" s="141"/>
      <c r="M9" s="141"/>
      <c r="N9" s="141"/>
      <c r="O9" s="141"/>
      <c r="P9" s="141"/>
      <c r="Q9" s="141"/>
      <c r="R9" s="142"/>
      <c r="T9" s="138" t="s">
        <v>57</v>
      </c>
      <c r="U9" s="139"/>
    </row>
    <row r="10" spans="1:21" x14ac:dyDescent="0.25">
      <c r="A10" s="12" t="s">
        <v>12</v>
      </c>
      <c r="B10" s="12">
        <v>8</v>
      </c>
      <c r="D10" s="39"/>
      <c r="E10" s="6"/>
      <c r="F10" s="6"/>
      <c r="G10" s="6"/>
      <c r="H10" s="6"/>
      <c r="I10" s="6"/>
      <c r="J10" s="6"/>
      <c r="R10" s="40"/>
      <c r="T10" s="116"/>
      <c r="U10" s="40" t="s">
        <v>203</v>
      </c>
    </row>
    <row r="11" spans="1:21" x14ac:dyDescent="0.25">
      <c r="A11" s="12" t="s">
        <v>13</v>
      </c>
      <c r="B11" s="12">
        <v>16</v>
      </c>
      <c r="D11" s="143" t="s">
        <v>12</v>
      </c>
      <c r="E11" s="144"/>
      <c r="F11" s="144"/>
      <c r="G11" s="144"/>
      <c r="H11" s="144"/>
      <c r="I11" s="144"/>
      <c r="J11" s="145"/>
      <c r="L11" s="146" t="s">
        <v>17</v>
      </c>
      <c r="M11" s="144"/>
      <c r="N11" s="144"/>
      <c r="O11" s="144"/>
      <c r="P11" s="144"/>
      <c r="Q11" s="144"/>
      <c r="R11" s="147"/>
      <c r="T11" s="127" t="s">
        <v>219</v>
      </c>
      <c r="U11" s="40" t="s">
        <v>42</v>
      </c>
    </row>
    <row r="12" spans="1:21" x14ac:dyDescent="0.25">
      <c r="A12" s="12" t="s">
        <v>14</v>
      </c>
      <c r="B12" s="12">
        <v>19</v>
      </c>
      <c r="D12" s="41" t="s">
        <v>21</v>
      </c>
      <c r="E12" s="4" t="s">
        <v>22</v>
      </c>
      <c r="F12" s="4" t="s">
        <v>23</v>
      </c>
      <c r="G12" s="4" t="s">
        <v>24</v>
      </c>
      <c r="H12" s="4" t="s">
        <v>25</v>
      </c>
      <c r="I12" s="4" t="s">
        <v>26</v>
      </c>
      <c r="J12" s="5" t="s">
        <v>21</v>
      </c>
      <c r="L12" s="5" t="s">
        <v>21</v>
      </c>
      <c r="M12" s="4" t="s">
        <v>22</v>
      </c>
      <c r="N12" s="4" t="s">
        <v>23</v>
      </c>
      <c r="O12" s="4" t="s">
        <v>24</v>
      </c>
      <c r="P12" s="4" t="s">
        <v>25</v>
      </c>
      <c r="Q12" s="4" t="s">
        <v>26</v>
      </c>
      <c r="R12" s="42" t="s">
        <v>21</v>
      </c>
      <c r="T12" s="119"/>
      <c r="U12" s="40" t="s">
        <v>202</v>
      </c>
    </row>
    <row r="13" spans="1:21" ht="15.75" thickBot="1" x14ac:dyDescent="0.3">
      <c r="A13" s="12" t="s">
        <v>15</v>
      </c>
      <c r="B13" s="12">
        <v>12</v>
      </c>
      <c r="D13" s="41"/>
      <c r="E13" s="4"/>
      <c r="F13" s="4"/>
      <c r="G13" s="4"/>
      <c r="H13" s="4">
        <v>1</v>
      </c>
      <c r="I13" s="4">
        <v>2</v>
      </c>
      <c r="J13" s="5">
        <v>3</v>
      </c>
      <c r="L13" s="5"/>
      <c r="M13" s="4"/>
      <c r="N13" s="4"/>
      <c r="O13" s="9" t="s">
        <v>238</v>
      </c>
      <c r="P13" s="9" t="s">
        <v>239</v>
      </c>
      <c r="Q13" s="10">
        <v>3</v>
      </c>
      <c r="R13" s="42">
        <v>4</v>
      </c>
      <c r="T13" s="120"/>
      <c r="U13" s="44" t="s">
        <v>205</v>
      </c>
    </row>
    <row r="14" spans="1:21" x14ac:dyDescent="0.25">
      <c r="A14" s="12" t="s">
        <v>16</v>
      </c>
      <c r="B14" s="12">
        <v>12</v>
      </c>
      <c r="D14" s="41">
        <v>4</v>
      </c>
      <c r="E14" s="4">
        <v>5</v>
      </c>
      <c r="F14" s="4">
        <v>6</v>
      </c>
      <c r="G14" s="4">
        <v>7</v>
      </c>
      <c r="H14" s="4">
        <v>8</v>
      </c>
      <c r="I14" s="4">
        <v>9</v>
      </c>
      <c r="J14" s="5">
        <v>10</v>
      </c>
      <c r="L14" s="5">
        <v>5</v>
      </c>
      <c r="M14" s="11">
        <v>6</v>
      </c>
      <c r="N14" s="11">
        <v>7</v>
      </c>
      <c r="O14" s="11">
        <v>8</v>
      </c>
      <c r="P14" s="11">
        <v>9</v>
      </c>
      <c r="Q14" s="10">
        <v>10</v>
      </c>
      <c r="R14" s="42">
        <v>11</v>
      </c>
    </row>
    <row r="15" spans="1:21" x14ac:dyDescent="0.25">
      <c r="A15" s="12" t="s">
        <v>17</v>
      </c>
      <c r="B15" s="12">
        <v>15</v>
      </c>
      <c r="D15" s="41">
        <v>11</v>
      </c>
      <c r="E15" s="4">
        <v>12</v>
      </c>
      <c r="F15" s="4">
        <v>13</v>
      </c>
      <c r="G15" s="4">
        <v>14</v>
      </c>
      <c r="H15" s="4">
        <v>15</v>
      </c>
      <c r="I15" s="10">
        <v>16</v>
      </c>
      <c r="J15" s="5">
        <v>17</v>
      </c>
      <c r="L15" s="5">
        <v>12</v>
      </c>
      <c r="M15" s="11">
        <v>13</v>
      </c>
      <c r="N15" s="11">
        <v>14</v>
      </c>
      <c r="O15" s="11">
        <v>15</v>
      </c>
      <c r="P15" s="11">
        <v>16</v>
      </c>
      <c r="Q15" s="10">
        <v>17</v>
      </c>
      <c r="R15" s="42">
        <v>18</v>
      </c>
    </row>
    <row r="16" spans="1:21" x14ac:dyDescent="0.25">
      <c r="A16" s="12" t="s">
        <v>18</v>
      </c>
      <c r="B16" s="12">
        <v>15</v>
      </c>
      <c r="D16" s="41">
        <v>18</v>
      </c>
      <c r="E16" s="11" t="s">
        <v>201</v>
      </c>
      <c r="F16" s="11">
        <v>20</v>
      </c>
      <c r="G16" s="11">
        <v>21</v>
      </c>
      <c r="H16" s="11">
        <v>22</v>
      </c>
      <c r="I16" s="10">
        <v>23</v>
      </c>
      <c r="J16" s="5">
        <v>24</v>
      </c>
      <c r="L16" s="5">
        <v>19</v>
      </c>
      <c r="M16" s="9" t="s">
        <v>222</v>
      </c>
      <c r="N16" s="11">
        <v>21</v>
      </c>
      <c r="O16" s="11">
        <v>22</v>
      </c>
      <c r="P16" s="11">
        <v>23</v>
      </c>
      <c r="Q16" s="10">
        <v>24</v>
      </c>
      <c r="R16" s="42">
        <v>25</v>
      </c>
    </row>
    <row r="17" spans="1:18" x14ac:dyDescent="0.25">
      <c r="A17" s="12" t="s">
        <v>19</v>
      </c>
      <c r="B17" s="12">
        <v>13</v>
      </c>
      <c r="D17" s="41">
        <v>25</v>
      </c>
      <c r="E17" s="11">
        <v>26</v>
      </c>
      <c r="F17" s="11">
        <v>27</v>
      </c>
      <c r="G17" s="11">
        <v>28</v>
      </c>
      <c r="H17" s="11">
        <v>29</v>
      </c>
      <c r="I17" s="10">
        <v>30</v>
      </c>
      <c r="J17" s="5">
        <v>31</v>
      </c>
      <c r="L17" s="5">
        <v>26</v>
      </c>
      <c r="M17" s="11">
        <v>27</v>
      </c>
      <c r="N17" s="11">
        <v>28</v>
      </c>
      <c r="O17" s="11">
        <v>29</v>
      </c>
      <c r="P17" s="11">
        <v>30</v>
      </c>
      <c r="Q17" s="10">
        <v>31</v>
      </c>
      <c r="R17" s="42"/>
    </row>
    <row r="18" spans="1:18" x14ac:dyDescent="0.25">
      <c r="A18" s="12" t="s">
        <v>20</v>
      </c>
      <c r="B18" s="12">
        <v>18</v>
      </c>
      <c r="D18" s="39"/>
      <c r="E18" s="6"/>
      <c r="F18" s="6"/>
      <c r="G18" s="6"/>
      <c r="H18" s="6"/>
      <c r="I18" s="6"/>
      <c r="J18" s="6"/>
      <c r="R18" s="40"/>
    </row>
    <row r="19" spans="1:18" x14ac:dyDescent="0.25">
      <c r="A19" s="12" t="s">
        <v>6</v>
      </c>
      <c r="B19" s="12">
        <v>16</v>
      </c>
      <c r="D19" s="143" t="s">
        <v>13</v>
      </c>
      <c r="E19" s="144"/>
      <c r="F19" s="144"/>
      <c r="G19" s="144"/>
      <c r="H19" s="144"/>
      <c r="I19" s="144"/>
      <c r="J19" s="145"/>
      <c r="L19" s="146" t="s">
        <v>18</v>
      </c>
      <c r="M19" s="144"/>
      <c r="N19" s="144"/>
      <c r="O19" s="144"/>
      <c r="P19" s="144"/>
      <c r="Q19" s="144"/>
      <c r="R19" s="147"/>
    </row>
    <row r="20" spans="1:18" x14ac:dyDescent="0.25">
      <c r="A20" s="65" t="s">
        <v>72</v>
      </c>
      <c r="B20" s="14">
        <f>SUM(B10:B19)</f>
        <v>144</v>
      </c>
      <c r="D20" s="41" t="s">
        <v>21</v>
      </c>
      <c r="E20" s="4" t="s">
        <v>22</v>
      </c>
      <c r="F20" s="4" t="s">
        <v>23</v>
      </c>
      <c r="G20" s="4" t="s">
        <v>24</v>
      </c>
      <c r="H20" s="4" t="s">
        <v>25</v>
      </c>
      <c r="I20" s="4" t="s">
        <v>26</v>
      </c>
      <c r="J20" s="5" t="s">
        <v>21</v>
      </c>
      <c r="L20" s="5" t="s">
        <v>21</v>
      </c>
      <c r="M20" s="4" t="s">
        <v>22</v>
      </c>
      <c r="N20" s="4" t="s">
        <v>23</v>
      </c>
      <c r="O20" s="4" t="s">
        <v>24</v>
      </c>
      <c r="P20" s="4" t="s">
        <v>25</v>
      </c>
      <c r="Q20" s="4" t="s">
        <v>26</v>
      </c>
      <c r="R20" s="42" t="s">
        <v>21</v>
      </c>
    </row>
    <row r="21" spans="1:18" x14ac:dyDescent="0.25">
      <c r="D21" s="41">
        <v>1</v>
      </c>
      <c r="E21" s="9" t="s">
        <v>221</v>
      </c>
      <c r="F21" s="11">
        <v>3</v>
      </c>
      <c r="G21" s="11">
        <v>4</v>
      </c>
      <c r="H21" s="11">
        <v>5</v>
      </c>
      <c r="I21" s="10">
        <v>6</v>
      </c>
      <c r="J21" s="5">
        <v>7</v>
      </c>
      <c r="L21" s="5"/>
      <c r="M21" s="4"/>
      <c r="N21" s="4"/>
      <c r="O21" s="4"/>
      <c r="P21" s="4"/>
      <c r="Q21" s="4"/>
      <c r="R21" s="42">
        <v>1</v>
      </c>
    </row>
    <row r="22" spans="1:18" x14ac:dyDescent="0.25">
      <c r="A22" s="98" t="s">
        <v>71</v>
      </c>
      <c r="B22" s="86"/>
      <c r="C22" s="86"/>
      <c r="D22" s="41">
        <v>8</v>
      </c>
      <c r="E22" s="11">
        <v>9</v>
      </c>
      <c r="F22" s="11">
        <v>10</v>
      </c>
      <c r="G22" s="11">
        <v>11</v>
      </c>
      <c r="H22" s="11">
        <v>12</v>
      </c>
      <c r="I22" s="117">
        <v>13</v>
      </c>
      <c r="J22" s="5">
        <v>14</v>
      </c>
      <c r="L22" s="5">
        <v>2</v>
      </c>
      <c r="M22" s="11">
        <v>3</v>
      </c>
      <c r="N22" s="11">
        <v>4</v>
      </c>
      <c r="O22" s="11">
        <v>5</v>
      </c>
      <c r="P22" s="11">
        <v>6</v>
      </c>
      <c r="Q22" s="10">
        <v>7</v>
      </c>
      <c r="R22" s="42">
        <v>8</v>
      </c>
    </row>
    <row r="23" spans="1:18" x14ac:dyDescent="0.25">
      <c r="A23" s="98" t="s">
        <v>56</v>
      </c>
      <c r="B23" s="86"/>
      <c r="C23" s="86"/>
      <c r="D23" s="41">
        <v>15</v>
      </c>
      <c r="E23" s="11">
        <v>16</v>
      </c>
      <c r="F23" s="11">
        <v>17</v>
      </c>
      <c r="G23" s="11">
        <v>18</v>
      </c>
      <c r="H23" s="11">
        <v>19</v>
      </c>
      <c r="I23" s="10">
        <v>20</v>
      </c>
      <c r="J23" s="5">
        <v>21</v>
      </c>
      <c r="L23" s="5">
        <v>9</v>
      </c>
      <c r="M23" s="11">
        <v>10</v>
      </c>
      <c r="N23" s="11">
        <v>11</v>
      </c>
      <c r="O23" s="11">
        <v>12</v>
      </c>
      <c r="P23" s="11">
        <v>13</v>
      </c>
      <c r="Q23" s="10">
        <v>14</v>
      </c>
      <c r="R23" s="42">
        <v>15</v>
      </c>
    </row>
    <row r="24" spans="1:18" x14ac:dyDescent="0.25">
      <c r="A24" s="13"/>
      <c r="B24" s="13"/>
      <c r="D24" s="41">
        <v>22</v>
      </c>
      <c r="E24" s="11">
        <v>23</v>
      </c>
      <c r="F24" s="11">
        <v>24</v>
      </c>
      <c r="G24" s="11">
        <v>25</v>
      </c>
      <c r="H24" s="11">
        <v>26</v>
      </c>
      <c r="I24" s="10">
        <v>27</v>
      </c>
      <c r="J24" s="5">
        <v>28</v>
      </c>
      <c r="L24" s="5">
        <v>16</v>
      </c>
      <c r="M24" s="9" t="s">
        <v>223</v>
      </c>
      <c r="N24" s="11">
        <v>18</v>
      </c>
      <c r="O24" s="11">
        <v>19</v>
      </c>
      <c r="P24" s="11">
        <v>20</v>
      </c>
      <c r="Q24" s="117">
        <v>21</v>
      </c>
      <c r="R24" s="42">
        <v>22</v>
      </c>
    </row>
    <row r="25" spans="1:18" x14ac:dyDescent="0.25">
      <c r="A25" s="65" t="s">
        <v>75</v>
      </c>
      <c r="B25" s="14">
        <f>B20</f>
        <v>144</v>
      </c>
      <c r="D25" s="41">
        <v>29</v>
      </c>
      <c r="E25" s="11">
        <v>30</v>
      </c>
      <c r="F25" s="4"/>
      <c r="G25" s="4"/>
      <c r="H25" s="4"/>
      <c r="I25" s="4"/>
      <c r="J25" s="5"/>
      <c r="L25" s="5">
        <v>23</v>
      </c>
      <c r="M25" s="11">
        <v>24</v>
      </c>
      <c r="N25" s="11">
        <v>25</v>
      </c>
      <c r="O25" s="11">
        <v>26</v>
      </c>
      <c r="P25" s="11">
        <v>27</v>
      </c>
      <c r="Q25" s="10">
        <v>28</v>
      </c>
      <c r="R25" s="42"/>
    </row>
    <row r="26" spans="1:18" x14ac:dyDescent="0.25">
      <c r="A26" s="14" t="s">
        <v>73</v>
      </c>
      <c r="B26" s="14">
        <v>2</v>
      </c>
      <c r="D26" s="39"/>
      <c r="E26" s="6"/>
      <c r="F26" s="6"/>
      <c r="G26" s="6"/>
      <c r="H26" s="6"/>
      <c r="I26" s="6"/>
      <c r="J26" s="6"/>
      <c r="R26" s="40"/>
    </row>
    <row r="27" spans="1:18" x14ac:dyDescent="0.25">
      <c r="A27" s="14" t="s">
        <v>74</v>
      </c>
      <c r="B27" s="126">
        <f>B25/B26</f>
        <v>72</v>
      </c>
      <c r="D27" s="143" t="s">
        <v>14</v>
      </c>
      <c r="E27" s="144"/>
      <c r="F27" s="144"/>
      <c r="G27" s="144"/>
      <c r="H27" s="144"/>
      <c r="I27" s="144"/>
      <c r="J27" s="145"/>
      <c r="L27" s="146" t="s">
        <v>19</v>
      </c>
      <c r="M27" s="144"/>
      <c r="N27" s="144"/>
      <c r="O27" s="144"/>
      <c r="P27" s="144"/>
      <c r="Q27" s="144"/>
      <c r="R27" s="145"/>
    </row>
    <row r="28" spans="1:18" x14ac:dyDescent="0.25">
      <c r="D28" s="41" t="s">
        <v>21</v>
      </c>
      <c r="E28" s="4" t="s">
        <v>22</v>
      </c>
      <c r="F28" s="4" t="s">
        <v>23</v>
      </c>
      <c r="G28" s="4" t="s">
        <v>24</v>
      </c>
      <c r="H28" s="4" t="s">
        <v>25</v>
      </c>
      <c r="I28" s="4" t="s">
        <v>26</v>
      </c>
      <c r="J28" s="5" t="s">
        <v>21</v>
      </c>
      <c r="L28" s="5" t="s">
        <v>21</v>
      </c>
      <c r="M28" s="4" t="s">
        <v>22</v>
      </c>
      <c r="N28" s="4" t="s">
        <v>23</v>
      </c>
      <c r="O28" s="4" t="s">
        <v>24</v>
      </c>
      <c r="P28" s="4" t="s">
        <v>25</v>
      </c>
      <c r="Q28" s="4" t="s">
        <v>26</v>
      </c>
      <c r="R28" s="5" t="s">
        <v>21</v>
      </c>
    </row>
    <row r="29" spans="1:18" x14ac:dyDescent="0.25">
      <c r="D29" s="41"/>
      <c r="E29" s="4"/>
      <c r="F29" s="11">
        <v>1</v>
      </c>
      <c r="G29" s="11">
        <v>2</v>
      </c>
      <c r="H29" s="11">
        <v>3</v>
      </c>
      <c r="I29" s="10">
        <v>4</v>
      </c>
      <c r="J29" s="5">
        <v>5</v>
      </c>
      <c r="L29" s="5"/>
      <c r="M29" s="4"/>
      <c r="N29" s="4"/>
      <c r="O29" s="4"/>
      <c r="P29" s="4"/>
      <c r="Q29" s="4"/>
      <c r="R29" s="5">
        <v>1</v>
      </c>
    </row>
    <row r="30" spans="1:18" x14ac:dyDescent="0.25">
      <c r="D30" s="41">
        <v>6</v>
      </c>
      <c r="E30" s="11">
        <v>7</v>
      </c>
      <c r="F30" s="11">
        <v>8</v>
      </c>
      <c r="G30" s="11">
        <v>9</v>
      </c>
      <c r="H30" s="11">
        <v>10</v>
      </c>
      <c r="I30" s="10">
        <v>11</v>
      </c>
      <c r="J30" s="5">
        <v>12</v>
      </c>
      <c r="L30" s="5">
        <v>2</v>
      </c>
      <c r="M30" s="11">
        <v>3</v>
      </c>
      <c r="N30" s="11">
        <v>4</v>
      </c>
      <c r="O30" s="11">
        <v>5</v>
      </c>
      <c r="P30" s="11">
        <v>6</v>
      </c>
      <c r="Q30" s="10">
        <v>7</v>
      </c>
      <c r="R30" s="5">
        <v>8</v>
      </c>
    </row>
    <row r="31" spans="1:18" x14ac:dyDescent="0.25">
      <c r="D31" s="41">
        <v>13</v>
      </c>
      <c r="E31" s="11">
        <v>14</v>
      </c>
      <c r="F31" s="11">
        <v>15</v>
      </c>
      <c r="G31" s="11">
        <v>16</v>
      </c>
      <c r="H31" s="11">
        <v>17</v>
      </c>
      <c r="I31" s="10">
        <v>18</v>
      </c>
      <c r="J31" s="5">
        <v>19</v>
      </c>
      <c r="L31" s="5">
        <v>9</v>
      </c>
      <c r="M31" s="11">
        <v>10</v>
      </c>
      <c r="N31" s="11">
        <v>11</v>
      </c>
      <c r="O31" s="11">
        <v>12</v>
      </c>
      <c r="P31" s="11">
        <v>13</v>
      </c>
      <c r="Q31" s="10">
        <v>14</v>
      </c>
      <c r="R31" s="5">
        <v>15</v>
      </c>
    </row>
    <row r="32" spans="1:18" x14ac:dyDescent="0.25">
      <c r="D32" s="41">
        <v>20</v>
      </c>
      <c r="E32" s="11">
        <v>21</v>
      </c>
      <c r="F32" s="11">
        <v>22</v>
      </c>
      <c r="G32" s="11">
        <v>23</v>
      </c>
      <c r="H32" s="11">
        <v>24</v>
      </c>
      <c r="I32" s="10">
        <v>25</v>
      </c>
      <c r="J32" s="5">
        <v>26</v>
      </c>
      <c r="L32" s="5">
        <v>16</v>
      </c>
      <c r="M32" s="11">
        <v>17</v>
      </c>
      <c r="N32" s="11">
        <v>18</v>
      </c>
      <c r="O32" s="11">
        <v>19</v>
      </c>
      <c r="P32" s="11">
        <v>20</v>
      </c>
      <c r="Q32" s="10">
        <v>21</v>
      </c>
      <c r="R32" s="5">
        <v>22</v>
      </c>
    </row>
    <row r="33" spans="4:18" x14ac:dyDescent="0.25">
      <c r="D33" s="41">
        <v>27</v>
      </c>
      <c r="E33" s="11">
        <v>28</v>
      </c>
      <c r="F33" s="11">
        <v>29</v>
      </c>
      <c r="G33" s="11">
        <v>30</v>
      </c>
      <c r="H33" s="11">
        <v>31</v>
      </c>
      <c r="I33" s="4"/>
      <c r="J33" s="5"/>
      <c r="L33" s="5">
        <v>23</v>
      </c>
      <c r="M33" s="9" t="s">
        <v>224</v>
      </c>
      <c r="N33" s="9" t="s">
        <v>225</v>
      </c>
      <c r="O33" s="9" t="s">
        <v>226</v>
      </c>
      <c r="P33" s="9" t="s">
        <v>227</v>
      </c>
      <c r="Q33" s="10">
        <v>28</v>
      </c>
      <c r="R33" s="5">
        <v>29</v>
      </c>
    </row>
    <row r="34" spans="4:18" x14ac:dyDescent="0.25">
      <c r="D34" s="115"/>
      <c r="E34" s="31"/>
      <c r="F34" s="31"/>
      <c r="G34" s="31"/>
      <c r="H34" s="31"/>
      <c r="I34" s="31"/>
      <c r="J34" s="31"/>
      <c r="L34" s="5">
        <v>30</v>
      </c>
      <c r="M34" s="11">
        <v>31</v>
      </c>
      <c r="N34" s="1"/>
      <c r="O34" s="1"/>
      <c r="P34" s="1"/>
      <c r="Q34" s="1"/>
      <c r="R34" s="8"/>
    </row>
    <row r="35" spans="4:18" x14ac:dyDescent="0.25">
      <c r="D35" s="39"/>
      <c r="E35" s="6"/>
      <c r="F35" s="6"/>
      <c r="G35" s="6"/>
      <c r="H35" s="6"/>
      <c r="I35" s="6"/>
      <c r="J35" s="6"/>
      <c r="R35" s="40"/>
    </row>
    <row r="36" spans="4:18" x14ac:dyDescent="0.25">
      <c r="D36" s="143" t="s">
        <v>15</v>
      </c>
      <c r="E36" s="144"/>
      <c r="F36" s="144"/>
      <c r="G36" s="144"/>
      <c r="H36" s="144"/>
      <c r="I36" s="144"/>
      <c r="J36" s="145"/>
      <c r="L36" s="146" t="s">
        <v>20</v>
      </c>
      <c r="M36" s="144"/>
      <c r="N36" s="144"/>
      <c r="O36" s="144"/>
      <c r="P36" s="144"/>
      <c r="Q36" s="144"/>
      <c r="R36" s="147"/>
    </row>
    <row r="37" spans="4:18" x14ac:dyDescent="0.25">
      <c r="D37" s="41" t="s">
        <v>21</v>
      </c>
      <c r="E37" s="4" t="s">
        <v>22</v>
      </c>
      <c r="F37" s="4" t="s">
        <v>23</v>
      </c>
      <c r="G37" s="4" t="s">
        <v>24</v>
      </c>
      <c r="H37" s="4" t="s">
        <v>25</v>
      </c>
      <c r="I37" s="4" t="s">
        <v>26</v>
      </c>
      <c r="J37" s="5" t="s">
        <v>21</v>
      </c>
      <c r="L37" s="5" t="s">
        <v>21</v>
      </c>
      <c r="M37" s="4" t="s">
        <v>22</v>
      </c>
      <c r="N37" s="4" t="s">
        <v>23</v>
      </c>
      <c r="O37" s="4" t="s">
        <v>24</v>
      </c>
      <c r="P37" s="4" t="s">
        <v>25</v>
      </c>
      <c r="Q37" s="4" t="s">
        <v>26</v>
      </c>
      <c r="R37" s="42" t="s">
        <v>21</v>
      </c>
    </row>
    <row r="38" spans="4:18" x14ac:dyDescent="0.25">
      <c r="D38" s="41"/>
      <c r="E38" s="4"/>
      <c r="F38" s="4"/>
      <c r="G38" s="4"/>
      <c r="H38" s="4"/>
      <c r="I38" s="10">
        <v>1</v>
      </c>
      <c r="J38" s="5">
        <v>2</v>
      </c>
      <c r="L38" s="5"/>
      <c r="M38" s="4"/>
      <c r="N38" s="11">
        <v>1</v>
      </c>
      <c r="O38" s="11">
        <v>2</v>
      </c>
      <c r="P38" s="11">
        <v>3</v>
      </c>
      <c r="Q38" s="10">
        <v>4</v>
      </c>
      <c r="R38" s="42">
        <v>5</v>
      </c>
    </row>
    <row r="39" spans="4:18" x14ac:dyDescent="0.25">
      <c r="D39" s="41">
        <v>3</v>
      </c>
      <c r="E39" s="11">
        <v>4</v>
      </c>
      <c r="F39" s="11">
        <v>5</v>
      </c>
      <c r="G39" s="11">
        <v>6</v>
      </c>
      <c r="H39" s="11">
        <v>7</v>
      </c>
      <c r="I39" s="10">
        <v>8</v>
      </c>
      <c r="J39" s="5">
        <v>9</v>
      </c>
      <c r="L39" s="5">
        <v>6</v>
      </c>
      <c r="M39" s="11">
        <v>7</v>
      </c>
      <c r="N39" s="11">
        <v>8</v>
      </c>
      <c r="O39" s="11">
        <v>9</v>
      </c>
      <c r="P39" s="11">
        <v>10</v>
      </c>
      <c r="Q39" s="10">
        <v>11</v>
      </c>
      <c r="R39" s="42">
        <v>12</v>
      </c>
    </row>
    <row r="40" spans="4:18" x14ac:dyDescent="0.25">
      <c r="D40" s="41">
        <v>10</v>
      </c>
      <c r="E40" s="11">
        <v>11</v>
      </c>
      <c r="F40" s="11">
        <v>12</v>
      </c>
      <c r="G40" s="11">
        <v>13</v>
      </c>
      <c r="H40" s="11">
        <v>14</v>
      </c>
      <c r="I40" s="117">
        <v>15</v>
      </c>
      <c r="J40" s="5">
        <v>16</v>
      </c>
      <c r="L40" s="5">
        <v>13</v>
      </c>
      <c r="M40" s="11">
        <v>14</v>
      </c>
      <c r="N40" s="11">
        <v>15</v>
      </c>
      <c r="O40" s="11">
        <v>16</v>
      </c>
      <c r="P40" s="11">
        <v>17</v>
      </c>
      <c r="Q40" s="10">
        <v>18</v>
      </c>
      <c r="R40" s="42">
        <v>19</v>
      </c>
    </row>
    <row r="41" spans="4:18" x14ac:dyDescent="0.25">
      <c r="D41" s="41">
        <v>17</v>
      </c>
      <c r="E41" s="11">
        <v>18</v>
      </c>
      <c r="F41" s="11">
        <v>19</v>
      </c>
      <c r="G41" s="11">
        <v>20</v>
      </c>
      <c r="H41" s="11">
        <v>21</v>
      </c>
      <c r="I41" s="10">
        <v>22</v>
      </c>
      <c r="J41" s="5">
        <v>23</v>
      </c>
      <c r="L41" s="5">
        <v>20</v>
      </c>
      <c r="M41" s="11">
        <v>21</v>
      </c>
      <c r="N41" s="11">
        <v>22</v>
      </c>
      <c r="O41" s="11">
        <v>23</v>
      </c>
      <c r="P41" s="11">
        <v>24</v>
      </c>
      <c r="Q41" s="117">
        <v>25</v>
      </c>
      <c r="R41" s="42">
        <v>26</v>
      </c>
    </row>
    <row r="42" spans="4:18" x14ac:dyDescent="0.25">
      <c r="D42" s="41">
        <v>24</v>
      </c>
      <c r="E42" s="9" t="s">
        <v>225</v>
      </c>
      <c r="F42" s="9" t="s">
        <v>226</v>
      </c>
      <c r="G42" s="9" t="s">
        <v>227</v>
      </c>
      <c r="H42" s="9" t="s">
        <v>228</v>
      </c>
      <c r="I42" s="10">
        <v>29</v>
      </c>
      <c r="J42" s="5">
        <v>30</v>
      </c>
      <c r="L42" s="5">
        <v>27</v>
      </c>
      <c r="M42" s="11">
        <v>28</v>
      </c>
      <c r="N42" s="11">
        <v>29</v>
      </c>
      <c r="O42" s="11">
        <v>30</v>
      </c>
      <c r="P42" s="4"/>
      <c r="Q42" s="4"/>
      <c r="R42" s="42"/>
    </row>
    <row r="43" spans="4:18" x14ac:dyDescent="0.25">
      <c r="D43" s="39"/>
      <c r="E43" s="6"/>
      <c r="F43" s="6"/>
      <c r="G43" s="6"/>
      <c r="H43" s="6"/>
      <c r="I43" s="6"/>
      <c r="J43" s="6"/>
      <c r="R43" s="40"/>
    </row>
    <row r="44" spans="4:18" x14ac:dyDescent="0.25">
      <c r="D44" s="143" t="s">
        <v>16</v>
      </c>
      <c r="E44" s="144"/>
      <c r="F44" s="144"/>
      <c r="G44" s="144"/>
      <c r="H44" s="144"/>
      <c r="I44" s="144"/>
      <c r="J44" s="145"/>
      <c r="L44" s="146" t="s">
        <v>6</v>
      </c>
      <c r="M44" s="144"/>
      <c r="N44" s="144"/>
      <c r="O44" s="144"/>
      <c r="P44" s="144"/>
      <c r="Q44" s="144"/>
      <c r="R44" s="147"/>
    </row>
    <row r="45" spans="4:18" x14ac:dyDescent="0.25">
      <c r="D45" s="41" t="s">
        <v>21</v>
      </c>
      <c r="E45" s="4" t="s">
        <v>22</v>
      </c>
      <c r="F45" s="4" t="s">
        <v>23</v>
      </c>
      <c r="G45" s="4" t="s">
        <v>24</v>
      </c>
      <c r="H45" s="4" t="s">
        <v>25</v>
      </c>
      <c r="I45" s="4" t="s">
        <v>26</v>
      </c>
      <c r="J45" s="5" t="s">
        <v>21</v>
      </c>
      <c r="L45" s="5" t="s">
        <v>21</v>
      </c>
      <c r="M45" s="4" t="s">
        <v>22</v>
      </c>
      <c r="N45" s="4" t="s">
        <v>23</v>
      </c>
      <c r="O45" s="4" t="s">
        <v>24</v>
      </c>
      <c r="P45" s="4" t="s">
        <v>25</v>
      </c>
      <c r="Q45" s="4" t="s">
        <v>26</v>
      </c>
      <c r="R45" s="42" t="s">
        <v>21</v>
      </c>
    </row>
    <row r="46" spans="4:18" x14ac:dyDescent="0.25">
      <c r="D46" s="41">
        <v>1</v>
      </c>
      <c r="E46" s="11">
        <v>2</v>
      </c>
      <c r="F46" s="11">
        <v>3</v>
      </c>
      <c r="G46" s="11">
        <v>4</v>
      </c>
      <c r="H46" s="11">
        <v>5</v>
      </c>
      <c r="I46" s="10">
        <v>6</v>
      </c>
      <c r="J46" s="5">
        <v>7</v>
      </c>
      <c r="L46" s="5"/>
      <c r="M46" s="4"/>
      <c r="N46" s="4"/>
      <c r="O46" s="4"/>
      <c r="P46" s="11">
        <v>1</v>
      </c>
      <c r="Q46" s="10">
        <v>2</v>
      </c>
      <c r="R46" s="42">
        <v>3</v>
      </c>
    </row>
    <row r="47" spans="4:18" x14ac:dyDescent="0.25">
      <c r="D47" s="41">
        <v>8</v>
      </c>
      <c r="E47" s="11">
        <v>9</v>
      </c>
      <c r="F47" s="11">
        <v>10</v>
      </c>
      <c r="G47" s="11">
        <v>11</v>
      </c>
      <c r="H47" s="11">
        <v>12</v>
      </c>
      <c r="I47" s="10">
        <v>13</v>
      </c>
      <c r="J47" s="5">
        <v>14</v>
      </c>
      <c r="L47" s="5">
        <v>4</v>
      </c>
      <c r="M47" s="11">
        <v>5</v>
      </c>
      <c r="N47" s="11">
        <v>6</v>
      </c>
      <c r="O47" s="11">
        <v>7</v>
      </c>
      <c r="P47" s="11">
        <v>8</v>
      </c>
      <c r="Q47" s="10">
        <v>9</v>
      </c>
      <c r="R47" s="42">
        <v>10</v>
      </c>
    </row>
    <row r="48" spans="4:18" x14ac:dyDescent="0.25">
      <c r="D48" s="41">
        <v>15</v>
      </c>
      <c r="E48" s="11">
        <v>16</v>
      </c>
      <c r="F48" s="11">
        <v>17</v>
      </c>
      <c r="G48" s="11">
        <v>18</v>
      </c>
      <c r="H48" s="11">
        <v>19</v>
      </c>
      <c r="I48" s="10">
        <v>20</v>
      </c>
      <c r="J48" s="5">
        <v>21</v>
      </c>
      <c r="L48" s="5">
        <v>11</v>
      </c>
      <c r="M48" s="11">
        <v>12</v>
      </c>
      <c r="N48" s="11">
        <v>13</v>
      </c>
      <c r="O48" s="11">
        <v>14</v>
      </c>
      <c r="P48" s="11">
        <v>15</v>
      </c>
      <c r="Q48" s="10">
        <v>16</v>
      </c>
      <c r="R48" s="42">
        <v>17</v>
      </c>
    </row>
    <row r="49" spans="4:18" x14ac:dyDescent="0.25">
      <c r="D49" s="41">
        <v>22</v>
      </c>
      <c r="E49" s="9" t="s">
        <v>229</v>
      </c>
      <c r="F49" s="9" t="s">
        <v>224</v>
      </c>
      <c r="G49" s="9" t="s">
        <v>225</v>
      </c>
      <c r="H49" s="9" t="s">
        <v>226</v>
      </c>
      <c r="I49" s="10">
        <v>27</v>
      </c>
      <c r="J49" s="5">
        <v>28</v>
      </c>
      <c r="L49" s="5">
        <v>18</v>
      </c>
      <c r="M49" s="11">
        <v>19</v>
      </c>
      <c r="N49" s="11">
        <v>20</v>
      </c>
      <c r="O49" s="11">
        <v>21</v>
      </c>
      <c r="P49" s="11">
        <v>22</v>
      </c>
      <c r="Q49" s="10">
        <v>23</v>
      </c>
      <c r="R49" s="42">
        <v>24</v>
      </c>
    </row>
    <row r="50" spans="4:18" ht="15.75" thickBot="1" x14ac:dyDescent="0.3">
      <c r="D50" s="87">
        <v>29</v>
      </c>
      <c r="E50" s="88" t="s">
        <v>230</v>
      </c>
      <c r="F50" s="88" t="s">
        <v>231</v>
      </c>
      <c r="G50" s="89"/>
      <c r="H50" s="89"/>
      <c r="I50" s="89"/>
      <c r="J50" s="90"/>
      <c r="K50" s="43"/>
      <c r="L50" s="90">
        <v>25</v>
      </c>
      <c r="M50" s="88" t="s">
        <v>226</v>
      </c>
      <c r="N50" s="91">
        <v>27</v>
      </c>
      <c r="O50" s="91">
        <v>28</v>
      </c>
      <c r="P50" s="91" t="s">
        <v>200</v>
      </c>
      <c r="Q50" s="118">
        <v>30</v>
      </c>
      <c r="R50" s="92">
        <v>31</v>
      </c>
    </row>
  </sheetData>
  <mergeCells count="12">
    <mergeCell ref="T9:U9"/>
    <mergeCell ref="D9:R9"/>
    <mergeCell ref="D11:J11"/>
    <mergeCell ref="L11:R11"/>
    <mergeCell ref="D44:J44"/>
    <mergeCell ref="L44:R44"/>
    <mergeCell ref="D19:J19"/>
    <mergeCell ref="L19:R19"/>
    <mergeCell ref="D27:J27"/>
    <mergeCell ref="L27:R27"/>
    <mergeCell ref="D36:J36"/>
    <mergeCell ref="L36:R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DC96-5949-4F19-AE13-CD882382F7B7}">
  <sheetPr>
    <tabColor theme="9" tint="0.59999389629810485"/>
  </sheetPr>
  <dimension ref="A1:L11"/>
  <sheetViews>
    <sheetView workbookViewId="0">
      <selection activeCell="D17" sqref="D17"/>
    </sheetView>
  </sheetViews>
  <sheetFormatPr defaultRowHeight="15" x14ac:dyDescent="0.25"/>
  <cols>
    <col min="1" max="1" width="27.85546875" customWidth="1"/>
    <col min="2" max="2" width="23.42578125" customWidth="1"/>
    <col min="3" max="3" width="13.85546875" bestFit="1" customWidth="1"/>
    <col min="4" max="4" width="18.42578125" customWidth="1"/>
    <col min="5" max="5" width="8.5703125" style="52" customWidth="1"/>
    <col min="6" max="6" width="18.28515625" customWidth="1"/>
    <col min="7" max="7" width="11.28515625" bestFit="1" customWidth="1"/>
    <col min="8" max="8" width="16.140625" customWidth="1"/>
    <col min="9" max="9" width="9.42578125" customWidth="1"/>
    <col min="10" max="10" width="29.85546875" customWidth="1"/>
  </cols>
  <sheetData>
    <row r="1" spans="1:12" ht="21" x14ac:dyDescent="0.35">
      <c r="A1" s="93" t="s">
        <v>118</v>
      </c>
      <c r="B1" s="46"/>
      <c r="C1" s="46"/>
      <c r="D1" s="46"/>
      <c r="E1" s="57"/>
      <c r="F1" s="46"/>
      <c r="G1" s="46"/>
    </row>
    <row r="2" spans="1:12" ht="21" x14ac:dyDescent="0.35">
      <c r="A2" s="93" t="s">
        <v>46</v>
      </c>
      <c r="B2" s="46"/>
      <c r="C2" s="46"/>
      <c r="D2" s="46"/>
      <c r="E2" s="57"/>
      <c r="F2" s="46"/>
      <c r="G2" s="46"/>
    </row>
    <row r="3" spans="1:12" x14ac:dyDescent="0.25">
      <c r="A3" s="84" t="s">
        <v>197</v>
      </c>
      <c r="E3"/>
    </row>
    <row r="4" spans="1:12" x14ac:dyDescent="0.25">
      <c r="A4" s="84" t="s">
        <v>155</v>
      </c>
      <c r="E4"/>
    </row>
    <row r="6" spans="1:12" x14ac:dyDescent="0.25">
      <c r="A6" s="46" t="s">
        <v>77</v>
      </c>
      <c r="B6" s="46"/>
      <c r="C6" s="46"/>
      <c r="D6" s="46"/>
      <c r="E6" s="57"/>
      <c r="F6" s="46"/>
      <c r="G6" s="46"/>
    </row>
    <row r="8" spans="1:12" ht="15.75" x14ac:dyDescent="0.25">
      <c r="A8" s="50" t="s">
        <v>66</v>
      </c>
      <c r="B8" s="13"/>
      <c r="C8" s="13"/>
      <c r="D8" s="13"/>
      <c r="E8" s="53"/>
      <c r="F8" s="13"/>
      <c r="G8" s="13"/>
      <c r="H8" s="13"/>
      <c r="I8" s="13"/>
      <c r="J8" s="13"/>
    </row>
    <row r="9" spans="1:12" ht="30" customHeight="1" x14ac:dyDescent="0.25">
      <c r="A9" s="47"/>
      <c r="B9" s="48" t="s">
        <v>78</v>
      </c>
      <c r="C9" s="48" t="s">
        <v>61</v>
      </c>
      <c r="D9" s="48" t="s">
        <v>43</v>
      </c>
      <c r="E9" s="54" t="s">
        <v>62</v>
      </c>
      <c r="F9" s="48" t="s">
        <v>44</v>
      </c>
      <c r="G9" s="48" t="s">
        <v>64</v>
      </c>
      <c r="H9" s="48" t="s">
        <v>79</v>
      </c>
      <c r="I9" s="54" t="s">
        <v>62</v>
      </c>
      <c r="J9" s="48" t="s">
        <v>80</v>
      </c>
    </row>
    <row r="10" spans="1:12" ht="15.75" x14ac:dyDescent="0.25">
      <c r="A10" s="58" t="s">
        <v>58</v>
      </c>
      <c r="B10" s="49">
        <v>360</v>
      </c>
      <c r="C10" s="51" t="s">
        <v>60</v>
      </c>
      <c r="D10" s="49">
        <v>60</v>
      </c>
      <c r="E10" s="55" t="s">
        <v>63</v>
      </c>
      <c r="F10" s="49">
        <f>B10*D10</f>
        <v>21600</v>
      </c>
      <c r="G10" s="56" t="s">
        <v>65</v>
      </c>
      <c r="H10" s="49">
        <f>'CC_Step 1'!B27</f>
        <v>72</v>
      </c>
      <c r="I10" s="55" t="s">
        <v>63</v>
      </c>
      <c r="J10" s="59">
        <f>F10/H10</f>
        <v>300</v>
      </c>
      <c r="L10" s="73"/>
    </row>
    <row r="11" spans="1:12" ht="15.75" x14ac:dyDescent="0.25">
      <c r="A11" s="60" t="s">
        <v>59</v>
      </c>
      <c r="B11" s="49">
        <v>90</v>
      </c>
      <c r="C11" s="51" t="s">
        <v>60</v>
      </c>
      <c r="D11" s="49">
        <v>60</v>
      </c>
      <c r="E11" s="55" t="s">
        <v>63</v>
      </c>
      <c r="F11" s="49">
        <f>B11*D11</f>
        <v>5400</v>
      </c>
      <c r="G11" s="56" t="s">
        <v>65</v>
      </c>
      <c r="H11" s="49">
        <f>'CC_Step 1'!B27</f>
        <v>72</v>
      </c>
      <c r="I11" s="55" t="s">
        <v>63</v>
      </c>
      <c r="J11" s="61">
        <f>F11/H11</f>
        <v>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3451-8720-42BF-8FCD-7FE0D723D238}">
  <sheetPr>
    <tabColor theme="9" tint="0.59999389629810485"/>
  </sheetPr>
  <dimension ref="A1:Q11"/>
  <sheetViews>
    <sheetView workbookViewId="0">
      <selection activeCell="A10" sqref="A10:O11"/>
    </sheetView>
  </sheetViews>
  <sheetFormatPr defaultRowHeight="15" x14ac:dyDescent="0.25"/>
  <cols>
    <col min="1" max="1" width="22" customWidth="1"/>
    <col min="2" max="3" width="11.5703125" bestFit="1" customWidth="1"/>
    <col min="4" max="4" width="10.28515625" bestFit="1" customWidth="1"/>
    <col min="7" max="7" width="7.28515625" customWidth="1"/>
    <col min="8" max="8" width="26.7109375" customWidth="1"/>
    <col min="9" max="9" width="13" customWidth="1"/>
    <col min="10" max="10" width="12.28515625" customWidth="1"/>
    <col min="11" max="11" width="10.28515625" bestFit="1" customWidth="1"/>
    <col min="12" max="12" width="11.7109375" customWidth="1"/>
    <col min="13" max="13" width="18.42578125" customWidth="1"/>
    <col min="14" max="14" width="16" customWidth="1"/>
    <col min="17" max="17" width="10.140625" customWidth="1"/>
    <col min="18" max="18" width="22.140625" bestFit="1" customWidth="1"/>
    <col min="19" max="20" width="11.42578125" bestFit="1" customWidth="1"/>
    <col min="21" max="21" width="11" customWidth="1"/>
  </cols>
  <sheetData>
    <row r="1" spans="1:17" ht="21" x14ac:dyDescent="0.35">
      <c r="A1" s="93" t="s">
        <v>119</v>
      </c>
      <c r="B1" s="46"/>
      <c r="C1" s="46"/>
      <c r="D1" s="46"/>
      <c r="E1" s="46"/>
      <c r="F1" s="46"/>
      <c r="G1" s="46"/>
      <c r="H1" s="46"/>
      <c r="I1" s="46"/>
      <c r="J1" s="46"/>
      <c r="K1" s="46"/>
      <c r="L1" s="46"/>
      <c r="M1" s="46"/>
      <c r="N1" s="46"/>
    </row>
    <row r="2" spans="1:17" ht="21" x14ac:dyDescent="0.35">
      <c r="A2" s="93" t="s">
        <v>142</v>
      </c>
      <c r="B2" s="46"/>
      <c r="C2" s="46"/>
      <c r="D2" s="46"/>
      <c r="E2" s="46"/>
      <c r="F2" s="46"/>
      <c r="G2" s="46"/>
      <c r="H2" s="46"/>
      <c r="I2" s="46"/>
      <c r="J2" s="46"/>
      <c r="K2" s="46"/>
      <c r="L2" s="46"/>
      <c r="M2" s="46"/>
      <c r="N2" s="46"/>
    </row>
    <row r="3" spans="1:17" x14ac:dyDescent="0.25">
      <c r="A3" s="84" t="s">
        <v>197</v>
      </c>
    </row>
    <row r="4" spans="1:17" x14ac:dyDescent="0.25">
      <c r="A4" s="84" t="s">
        <v>155</v>
      </c>
    </row>
    <row r="6" spans="1:17" x14ac:dyDescent="0.25">
      <c r="A6" s="46" t="s">
        <v>67</v>
      </c>
      <c r="B6" s="46"/>
      <c r="C6" s="46"/>
      <c r="D6" s="46"/>
      <c r="E6" s="46"/>
      <c r="F6" s="46"/>
      <c r="G6" s="46"/>
      <c r="H6" s="46"/>
      <c r="I6" s="46"/>
      <c r="J6" s="46"/>
      <c r="K6" s="46"/>
      <c r="L6" s="46"/>
      <c r="M6" s="46"/>
      <c r="N6" s="46"/>
      <c r="O6" s="46"/>
      <c r="P6" s="46"/>
      <c r="Q6" s="46"/>
    </row>
    <row r="7" spans="1:17" x14ac:dyDescent="0.25">
      <c r="A7" s="46" t="s">
        <v>68</v>
      </c>
      <c r="B7" s="46"/>
      <c r="C7" s="46"/>
      <c r="D7" s="46"/>
      <c r="E7" s="46"/>
      <c r="F7" s="46"/>
      <c r="G7" s="46"/>
      <c r="H7" s="46"/>
      <c r="I7" s="46"/>
      <c r="J7" s="46"/>
      <c r="K7" s="46"/>
      <c r="L7" s="46"/>
      <c r="M7" s="46"/>
      <c r="N7" s="46"/>
      <c r="O7" s="46"/>
      <c r="P7" s="46"/>
      <c r="Q7" s="46"/>
    </row>
    <row r="8" spans="1:17" x14ac:dyDescent="0.25">
      <c r="A8" s="46" t="s">
        <v>69</v>
      </c>
      <c r="B8" s="46"/>
      <c r="C8" s="46"/>
      <c r="D8" s="46"/>
      <c r="E8" s="46"/>
      <c r="F8" s="46"/>
      <c r="G8" s="46"/>
      <c r="H8" s="46"/>
      <c r="I8" s="46"/>
      <c r="J8" s="46"/>
      <c r="K8" s="46"/>
      <c r="L8" s="46"/>
      <c r="M8" s="46"/>
      <c r="N8" s="46"/>
      <c r="O8" s="46"/>
      <c r="P8" s="46"/>
      <c r="Q8" s="46"/>
    </row>
    <row r="10" spans="1:17" x14ac:dyDescent="0.25">
      <c r="A10" s="36" t="s">
        <v>232</v>
      </c>
      <c r="B10" s="83"/>
      <c r="C10" s="83"/>
      <c r="D10" s="83"/>
      <c r="E10" s="83"/>
      <c r="F10" s="83"/>
      <c r="G10" s="83"/>
      <c r="H10" s="83"/>
      <c r="I10" s="83"/>
      <c r="J10" s="83"/>
      <c r="K10" s="83"/>
      <c r="L10" s="83"/>
      <c r="M10" s="83"/>
      <c r="N10" s="83"/>
      <c r="O10" s="83"/>
    </row>
    <row r="11" spans="1:17" x14ac:dyDescent="0.25">
      <c r="A11" s="36" t="s">
        <v>233</v>
      </c>
      <c r="B11" s="83"/>
      <c r="C11" s="83"/>
      <c r="D11" s="83"/>
      <c r="E11" s="83"/>
      <c r="F11" s="83"/>
      <c r="G11" s="83"/>
      <c r="H11" s="83"/>
      <c r="I11" s="83"/>
      <c r="J11" s="83"/>
      <c r="K11" s="83"/>
      <c r="L11" s="83"/>
      <c r="M11" s="83"/>
      <c r="N11" s="83"/>
      <c r="O11" s="8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7D39-110B-4FA6-8F08-F564CB4155DA}">
  <sheetPr>
    <tabColor theme="9" tint="0.59999389629810485"/>
  </sheetPr>
  <dimension ref="A1:U7"/>
  <sheetViews>
    <sheetView workbookViewId="0">
      <selection activeCell="H18" sqref="H18"/>
    </sheetView>
  </sheetViews>
  <sheetFormatPr defaultRowHeight="15" x14ac:dyDescent="0.25"/>
  <cols>
    <col min="6" max="6" width="10.28515625" customWidth="1"/>
    <col min="7" max="7" width="12.7109375" customWidth="1"/>
    <col min="8" max="8" width="9.5703125" bestFit="1" customWidth="1"/>
  </cols>
  <sheetData>
    <row r="1" spans="1:21" ht="21" x14ac:dyDescent="0.35">
      <c r="A1" s="93" t="s">
        <v>118</v>
      </c>
      <c r="B1" s="46"/>
      <c r="C1" s="46"/>
      <c r="D1" s="46"/>
      <c r="E1" s="46"/>
      <c r="F1" s="46"/>
      <c r="G1" s="46"/>
      <c r="H1" s="46"/>
      <c r="I1" s="46"/>
      <c r="J1" s="46"/>
      <c r="K1" s="46"/>
      <c r="L1" s="46"/>
      <c r="M1" s="46"/>
      <c r="N1" s="46"/>
      <c r="O1" s="46"/>
      <c r="P1" s="46"/>
      <c r="Q1" s="46"/>
      <c r="R1" s="46"/>
      <c r="S1" s="46"/>
      <c r="T1" s="46"/>
      <c r="U1" s="46"/>
    </row>
    <row r="2" spans="1:21" ht="21" x14ac:dyDescent="0.35">
      <c r="A2" s="93" t="s">
        <v>143</v>
      </c>
      <c r="B2" s="46"/>
      <c r="C2" s="46"/>
      <c r="D2" s="46"/>
      <c r="E2" s="46"/>
      <c r="F2" s="46"/>
      <c r="G2" s="46"/>
      <c r="H2" s="46"/>
      <c r="I2" s="46"/>
      <c r="J2" s="46"/>
      <c r="K2" s="46"/>
      <c r="L2" s="46"/>
      <c r="M2" s="46"/>
      <c r="N2" s="46"/>
      <c r="O2" s="46"/>
      <c r="P2" s="46"/>
      <c r="Q2" s="46"/>
      <c r="R2" s="46"/>
      <c r="S2" s="46"/>
      <c r="T2" s="46"/>
      <c r="U2" s="46"/>
    </row>
    <row r="3" spans="1:21" x14ac:dyDescent="0.25">
      <c r="A3" s="84" t="s">
        <v>197</v>
      </c>
    </row>
    <row r="4" spans="1:21" x14ac:dyDescent="0.25">
      <c r="A4" s="84" t="s">
        <v>155</v>
      </c>
    </row>
    <row r="6" spans="1:21" x14ac:dyDescent="0.25">
      <c r="A6" s="36" t="s">
        <v>207</v>
      </c>
      <c r="B6" s="83"/>
      <c r="C6" s="83"/>
      <c r="D6" s="83"/>
      <c r="E6" s="83"/>
      <c r="F6" s="83"/>
      <c r="G6" s="83"/>
      <c r="H6" s="83"/>
      <c r="I6" s="83"/>
      <c r="J6" s="83"/>
      <c r="K6" s="83"/>
      <c r="L6" s="83"/>
      <c r="M6" s="83"/>
      <c r="N6" s="83"/>
      <c r="O6" s="83"/>
      <c r="P6" s="83"/>
      <c r="Q6" s="83"/>
      <c r="R6" s="83"/>
      <c r="S6" s="83"/>
      <c r="T6" s="83"/>
      <c r="U6" s="83"/>
    </row>
    <row r="7" spans="1:21" x14ac:dyDescent="0.25">
      <c r="A7" s="36" t="s">
        <v>214</v>
      </c>
      <c r="B7" s="83"/>
      <c r="C7" s="83"/>
      <c r="D7" s="83"/>
      <c r="E7" s="83"/>
      <c r="F7" s="83"/>
      <c r="G7" s="83"/>
      <c r="H7" s="83"/>
      <c r="I7" s="83"/>
      <c r="J7" s="83"/>
      <c r="K7" s="83"/>
      <c r="L7" s="83"/>
      <c r="M7" s="83"/>
      <c r="N7" s="83"/>
      <c r="O7" s="83"/>
      <c r="P7" s="83"/>
      <c r="Q7" s="83"/>
      <c r="R7" s="83"/>
      <c r="S7" s="83"/>
      <c r="T7" s="83"/>
      <c r="U7" s="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Disclaimer</vt:lpstr>
      <vt:lpstr>Definitions</vt:lpstr>
      <vt:lpstr>Calendar</vt:lpstr>
      <vt:lpstr>Bell Schedules</vt:lpstr>
      <vt:lpstr>Cal Calc Steps</vt:lpstr>
      <vt:lpstr>CC_Step 1</vt:lpstr>
      <vt:lpstr>CC_Step 2</vt:lpstr>
      <vt:lpstr>CC_Step 3</vt:lpstr>
      <vt:lpstr>CC_Step 4</vt:lpstr>
      <vt:lpstr>CC_Step 5</vt:lpstr>
      <vt:lpstr>Bell Sch Calc Steps</vt:lpstr>
      <vt:lpstr>BSC_Step 1</vt:lpstr>
      <vt:lpstr>BSC_Step 2</vt:lpstr>
      <vt:lpstr>BSC_Step 3</vt:lpstr>
      <vt:lpstr>BSC_Step 4</vt:lpstr>
      <vt:lpstr>Student Schedules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2024-07-25T00:10:47Z</dcterms:modified>
</cp:coreProperties>
</file>