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binary" PartName="/xl/commentsmeta0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orecast Tool" sheetId="1" r:id="rId4"/>
  </sheets>
  <definedNames/>
  <calcPr/>
  <extLst>
    <ext uri="GoogleSheetsCustomDataVersion1">
      <go:sheetsCustomData xmlns:go="http://customooxmlschemas.google.com/" r:id="rId5" roundtripDataSignature="AMtx7mhemPyTMiRFSugN4vR9xjWbGLG5bA=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D4">
      <text>
        <t xml:space="preserve">======
ID#AAAAVEtZxSo
Chris Scott    (2022-02-02 20:34:03)
If this exceeds 20-22 upfront, it needs to move down to 15 or less in outgoing years</t>
      </text>
    </comment>
    <comment authorId="0" ref="D5">
      <text>
        <t xml:space="preserve">======
ID#AAAAVEtZxSk
Chris Scott    (2022-02-02 20:34:03)
curriculum dependent, facility dependent (gym, PBL needs, kitchen,etc)</t>
      </text>
    </comment>
    <comment authorId="0" ref="D11">
      <text>
        <t xml:space="preserve">======
ID#AAAAVEtZxSg
Chris Scott    (2022-02-02 20:34:03)
this is a range, higher for SpEd and ELL, lower for some office support positions, higher for office managers</t>
      </text>
    </comment>
    <comment authorId="0" ref="D3">
      <text>
        <t xml:space="preserve">======
ID#AAAAVEtZxSc
Chris Scott    (2022-02-02 20:34:03)
Flagged in the budget forecast with a red-highlighted cell if this is exceeded</t>
      </text>
    </comment>
  </commentList>
  <extLst>
    <ext uri="GoogleSheetsCustomDataVersion1">
      <go:sheetsCustomData xmlns:go="http://customooxmlschemas.google.com/" r:id="rId1" roundtripDataSignature="AMtx7mhy6/UUNaOqPq+MNGkjH8/RnubBQA=="/>
    </ext>
  </extLst>
</comments>
</file>

<file path=xl/sharedStrings.xml><?xml version="1.0" encoding="utf-8"?>
<sst xmlns="http://schemas.openxmlformats.org/spreadsheetml/2006/main" count="84" uniqueCount="70">
  <si>
    <t>Key Metrics/Targets/Assumptions</t>
  </si>
  <si>
    <t>Salaries and Benefits</t>
  </si>
  <si>
    <t>% of total revenue</t>
  </si>
  <si>
    <t>Facilities (Rent, insurance, utilities)</t>
  </si>
  <si>
    <t>Facilities Size</t>
  </si>
  <si>
    <t>square feet /student</t>
  </si>
  <si>
    <t xml:space="preserve"> Lease space $$$/square foot (average)</t>
  </si>
  <si>
    <t>$/square foot</t>
  </si>
  <si>
    <t>Benefits</t>
  </si>
  <si>
    <t>% of salaries (at least 23%)</t>
  </si>
  <si>
    <t>Per Pupil Revenue (PPR)</t>
  </si>
  <si>
    <t>https://www.cde.state.co.us/cdefinance/sfdetails</t>
  </si>
  <si>
    <t>Addtl Revenue</t>
  </si>
  <si>
    <t>% of PPR (MLO, state grants)</t>
  </si>
  <si>
    <t>Avg Instruction Salary</t>
  </si>
  <si>
    <t>classroom teachers</t>
  </si>
  <si>
    <t>Avg Support Salary</t>
  </si>
  <si>
    <t xml:space="preserve">office staff, student support </t>
  </si>
  <si>
    <t>Avg Admin Salary</t>
  </si>
  <si>
    <t>principal, exec dir, dean</t>
  </si>
  <si>
    <t>District Fee</t>
  </si>
  <si>
    <t xml:space="preserve">% of PPR  </t>
  </si>
  <si>
    <t>Supplies</t>
  </si>
  <si>
    <t>$/funded pupil</t>
  </si>
  <si>
    <t>Instructional Tech</t>
  </si>
  <si>
    <t>$/student (assume 1:1)  (25% after Year 1)</t>
  </si>
  <si>
    <t>Support Tech</t>
  </si>
  <si>
    <t>$/staff member  (25% after Year 1)</t>
  </si>
  <si>
    <t>Furniture</t>
  </si>
  <si>
    <t>$/classroom (25% after Year 1)</t>
  </si>
  <si>
    <t>Contingency</t>
  </si>
  <si>
    <t>% of PPR held back (i.e. to account for enrollment shortfall)</t>
  </si>
  <si>
    <t>Student/Facilities Projection</t>
  </si>
  <si>
    <t>Year 1</t>
  </si>
  <si>
    <t>Year 2</t>
  </si>
  <si>
    <t>Year 3</t>
  </si>
  <si>
    <t>Year 4</t>
  </si>
  <si>
    <t>Year 5</t>
  </si>
  <si>
    <t>Grades Served</t>
  </si>
  <si>
    <t>Classes/Grade</t>
  </si>
  <si>
    <t>Students/Class</t>
  </si>
  <si>
    <t>(A)Total Enrollment</t>
  </si>
  <si>
    <t>Size of space (Square Feet)</t>
  </si>
  <si>
    <t xml:space="preserve">(B)Cost of facilities </t>
  </si>
  <si>
    <t>Staff Projection</t>
  </si>
  <si>
    <t># Instructional Staff</t>
  </si>
  <si>
    <t># Support Staff</t>
  </si>
  <si>
    <t># Admin Staff</t>
  </si>
  <si>
    <r>
      <rPr>
        <rFont val="Calibri"/>
        <b/>
        <color theme="1"/>
        <sz val="11.0"/>
      </rPr>
      <t>Instructional Staff</t>
    </r>
    <r>
      <rPr>
        <rFont val="Calibri"/>
        <b/>
        <color rgb="FF000000"/>
        <sz val="11.0"/>
      </rPr>
      <t xml:space="preserve"> Salaries</t>
    </r>
  </si>
  <si>
    <t>Support Staff Salaries</t>
  </si>
  <si>
    <t>Admin Staff Salaries</t>
  </si>
  <si>
    <t>(C)Total Salaries and Benefits</t>
  </si>
  <si>
    <t>Budget Projection</t>
  </si>
  <si>
    <t>Revenue</t>
  </si>
  <si>
    <t>Additional</t>
  </si>
  <si>
    <t>Other</t>
  </si>
  <si>
    <t>PPR</t>
  </si>
  <si>
    <t>Total</t>
  </si>
  <si>
    <t>Expense</t>
  </si>
  <si>
    <t>Salaries/ Benefits</t>
  </si>
  <si>
    <t>Purchased Professional Services</t>
  </si>
  <si>
    <t>Facility</t>
  </si>
  <si>
    <t>Facility - other</t>
  </si>
  <si>
    <t>Other Purchased Services</t>
  </si>
  <si>
    <t>Supplies - Other</t>
  </si>
  <si>
    <t>Equipment</t>
  </si>
  <si>
    <t>Equipment - Other</t>
  </si>
  <si>
    <t xml:space="preserve">Other  </t>
  </si>
  <si>
    <t>Reserves</t>
  </si>
  <si>
    <t>Remaining Funds for operations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</si>
</sst>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(&quot;$&quot;* #,##0.00_);_(&quot;$&quot;* \(#,##0.00\);_(&quot;$&quot;* &quot;-&quot;??_);_(@_)"/>
  </numFmts>
  <fonts count="5">
    <font>
      <sz val="11.0"/>
      <color theme="1"/>
      <name val="Calibri"/>
    </font>
    <font/>
    <font>
      <b/>
      <sz val="11.0"/>
      <color theme="1"/>
      <name val="Calibri"/>
    </font>
    <font>
      <u/>
      <sz val="11.0"/>
      <color theme="10"/>
      <name val="Calibri"/>
    </font>
    <font>
      <b/>
      <sz val="11.0"/>
      <color rgb="FF000000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92D050"/>
        <bgColor rgb="FF92D050"/>
      </patternFill>
    </fill>
    <fill>
      <patternFill patternType="solid">
        <fgColor rgb="FFF4B083"/>
        <bgColor rgb="FFF4B083"/>
      </patternFill>
    </fill>
    <fill>
      <patternFill patternType="solid">
        <fgColor rgb="FFFFD966"/>
        <bgColor rgb="FFFFD966"/>
      </patternFill>
    </fill>
  </fills>
  <borders count="12">
    <border/>
    <border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</borders>
  <cellStyleXfs count="1">
    <xf borderId="0" fillId="0" fontId="0" numFmtId="0" applyAlignment="1" applyFont="1"/>
  </cellStyleXfs>
  <cellXfs count="39">
    <xf borderId="0" fillId="0" fontId="0" numFmtId="0" xfId="0" applyAlignment="1" applyFont="1">
      <alignment readingOrder="0" shrinkToFit="0" vertical="bottom" wrapText="0"/>
    </xf>
    <xf borderId="1" fillId="0" fontId="0" numFmtId="0" xfId="0" applyAlignment="1" applyBorder="1" applyFont="1">
      <alignment horizontal="center" shrinkToFit="0" wrapText="1"/>
    </xf>
    <xf borderId="1" fillId="0" fontId="1" numFmtId="0" xfId="0" applyBorder="1" applyFont="1"/>
    <xf borderId="0" fillId="0" fontId="0" numFmtId="0" xfId="0" applyFont="1"/>
    <xf borderId="2" fillId="0" fontId="2" numFmtId="0" xfId="0" applyAlignment="1" applyBorder="1" applyFont="1">
      <alignment horizontal="center" shrinkToFit="0" wrapText="1"/>
    </xf>
    <xf borderId="3" fillId="0" fontId="1" numFmtId="0" xfId="0" applyBorder="1" applyFont="1"/>
    <xf borderId="4" fillId="0" fontId="1" numFmtId="0" xfId="0" applyBorder="1" applyFont="1"/>
    <xf borderId="2" fillId="2" fontId="2" numFmtId="0" xfId="0" applyAlignment="1" applyBorder="1" applyFill="1" applyFont="1">
      <alignment horizontal="center" shrinkToFit="0" wrapText="1"/>
    </xf>
    <xf borderId="5" fillId="0" fontId="0" numFmtId="9" xfId="0" applyAlignment="1" applyBorder="1" applyFont="1" applyNumberFormat="1">
      <alignment readingOrder="0"/>
    </xf>
    <xf borderId="2" fillId="0" fontId="0" numFmtId="0" xfId="0" applyAlignment="1" applyBorder="1" applyFont="1">
      <alignment horizontal="center"/>
    </xf>
    <xf borderId="5" fillId="0" fontId="0" numFmtId="9" xfId="0" applyBorder="1" applyFont="1" applyNumberFormat="1"/>
    <xf borderId="5" fillId="0" fontId="0" numFmtId="0" xfId="0" applyBorder="1" applyFont="1"/>
    <xf borderId="5" fillId="0" fontId="0" numFmtId="164" xfId="0" applyAlignment="1" applyBorder="1" applyFont="1" applyNumberFormat="1">
      <alignment readingOrder="0"/>
    </xf>
    <xf borderId="5" fillId="0" fontId="0" numFmtId="164" xfId="0" applyBorder="1" applyFont="1" applyNumberFormat="1"/>
    <xf borderId="2" fillId="0" fontId="3" numFmtId="0" xfId="0" applyAlignment="1" applyBorder="1" applyFont="1">
      <alignment horizontal="center"/>
    </xf>
    <xf borderId="3" fillId="0" fontId="0" numFmtId="0" xfId="0" applyAlignment="1" applyBorder="1" applyFont="1">
      <alignment horizontal="center" shrinkToFit="0" wrapText="1"/>
    </xf>
    <xf borderId="2" fillId="0" fontId="2" numFmtId="0" xfId="0" applyAlignment="1" applyBorder="1" applyFont="1">
      <alignment horizontal="center" readingOrder="0" shrinkToFit="0" wrapText="1"/>
    </xf>
    <xf borderId="5" fillId="0" fontId="0" numFmtId="0" xfId="0" applyAlignment="1" applyBorder="1" applyFont="1">
      <alignment shrinkToFit="0" vertical="center" wrapText="1"/>
    </xf>
    <xf borderId="4" fillId="0" fontId="0" numFmtId="0" xfId="0" applyAlignment="1" applyBorder="1" applyFont="1">
      <alignment horizontal="center" vertical="center"/>
    </xf>
    <xf borderId="6" fillId="2" fontId="4" numFmtId="0" xfId="0" applyAlignment="1" applyBorder="1" applyFont="1">
      <alignment shrinkToFit="0" vertical="center" wrapText="1"/>
    </xf>
    <xf borderId="7" fillId="0" fontId="0" numFmtId="0" xfId="0" applyAlignment="1" applyBorder="1" applyFont="1">
      <alignment vertical="center"/>
    </xf>
    <xf borderId="6" fillId="3" fontId="4" numFmtId="0" xfId="0" applyAlignment="1" applyBorder="1" applyFill="1" applyFont="1">
      <alignment shrinkToFit="0" vertical="center" wrapText="1"/>
    </xf>
    <xf borderId="8" fillId="3" fontId="4" numFmtId="0" xfId="0" applyAlignment="1" applyBorder="1" applyFont="1">
      <alignment shrinkToFit="0" vertical="center" wrapText="1"/>
    </xf>
    <xf borderId="8" fillId="0" fontId="0" numFmtId="164" xfId="0" applyAlignment="1" applyBorder="1" applyFont="1" applyNumberFormat="1">
      <alignment vertical="center"/>
    </xf>
    <xf borderId="9" fillId="0" fontId="1" numFmtId="0" xfId="0" applyBorder="1" applyFont="1"/>
    <xf borderId="4" fillId="0" fontId="0" numFmtId="0" xfId="0" applyAlignment="1" applyBorder="1" applyFont="1">
      <alignment vertical="center"/>
    </xf>
    <xf borderId="5" fillId="3" fontId="2" numFmtId="0" xfId="0" applyAlignment="1" applyBorder="1" applyFont="1">
      <alignment shrinkToFit="0" vertical="center" wrapText="1"/>
    </xf>
    <xf borderId="7" fillId="0" fontId="0" numFmtId="164" xfId="0" applyAlignment="1" applyBorder="1" applyFont="1" applyNumberFormat="1">
      <alignment vertical="center"/>
    </xf>
    <xf borderId="0" fillId="0" fontId="0" numFmtId="0" xfId="0" applyAlignment="1" applyFont="1">
      <alignment shrinkToFit="0" wrapText="1"/>
    </xf>
    <xf borderId="2" fillId="0" fontId="0" numFmtId="0" xfId="0" applyAlignment="1" applyBorder="1" applyFont="1">
      <alignment horizontal="center" vertical="center"/>
    </xf>
    <xf borderId="6" fillId="3" fontId="4" numFmtId="0" xfId="0" applyAlignment="1" applyBorder="1" applyFont="1">
      <alignment horizontal="left" shrinkToFit="0" vertical="center" wrapText="1"/>
    </xf>
    <xf borderId="0" fillId="0" fontId="0" numFmtId="164" xfId="0" applyFont="1" applyNumberFormat="1"/>
    <xf borderId="6" fillId="2" fontId="4" numFmtId="0" xfId="0" applyAlignment="1" applyBorder="1" applyFont="1">
      <alignment horizontal="left" shrinkToFit="0" vertical="center" wrapText="1"/>
    </xf>
    <xf borderId="10" fillId="0" fontId="0" numFmtId="0" xfId="0" applyAlignment="1" applyBorder="1" applyFont="1">
      <alignment horizontal="center" shrinkToFit="0" wrapText="1"/>
    </xf>
    <xf borderId="10" fillId="0" fontId="1" numFmtId="0" xfId="0" applyBorder="1" applyFont="1"/>
    <xf borderId="11" fillId="0" fontId="1" numFmtId="0" xfId="0" applyBorder="1" applyFont="1"/>
    <xf borderId="5" fillId="3" fontId="4" numFmtId="0" xfId="0" applyAlignment="1" applyBorder="1" applyFont="1">
      <alignment shrinkToFit="0" vertical="center" wrapText="1"/>
    </xf>
    <xf borderId="5" fillId="0" fontId="0" numFmtId="0" xfId="0" applyAlignment="1" applyBorder="1" applyFont="1">
      <alignment vertical="center"/>
    </xf>
    <xf borderId="5" fillId="4" fontId="2" numFmtId="0" xfId="0" applyAlignment="1" applyBorder="1" applyFill="1" applyFont="1">
      <alignment shrinkToFit="0" vertical="center" wrapText="1"/>
    </xf>
  </cellXfs>
  <cellStyles count="1">
    <cellStyle xfId="0" name="Normal" builtinId="0"/>
  </cellStyles>
  <dxfs count="2">
    <dxf>
      <font>
        <color rgb="FF9C0006"/>
      </font>
      <fill>
        <patternFill patternType="solid">
          <fgColor rgb="FFFFC7CE"/>
          <bgColor rgb="FFFFC7CE"/>
        </patternFill>
      </fill>
      <border/>
    </dxf>
    <dxf>
      <font/>
      <fill>
        <patternFill patternType="solid">
          <fgColor rgb="FFF9CB9C"/>
          <bgColor rgb="FFF9CB9C"/>
        </patternFill>
      </fill>
      <border/>
    </dxf>
  </dxfs>
</styleSheet>
</file>

<file path=xl/_rels/comments1.xml.rels><?xml version="1.0" encoding="UTF-8" standalone="yes"?>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hyperlink" Target="https://www.cde.state.co.us/cdefinance/sfdetails" TargetMode="External"/><Relationship Id="rId3" Type="http://schemas.openxmlformats.org/officeDocument/2006/relationships/drawing" Target="../drawings/drawing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3" width="15.71"/>
    <col customWidth="1" min="4" max="6" width="16.71"/>
    <col customWidth="1" min="7" max="26" width="8.71"/>
  </cols>
  <sheetData>
    <row r="1" ht="14.25" customHeight="1">
      <c r="A1" s="1"/>
      <c r="B1" s="2"/>
      <c r="C1" s="2"/>
      <c r="D1" s="2"/>
      <c r="E1" s="2"/>
      <c r="F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14.25" customHeight="1">
      <c r="A2" s="4" t="s">
        <v>0</v>
      </c>
      <c r="B2" s="5"/>
      <c r="C2" s="5"/>
      <c r="D2" s="5"/>
      <c r="E2" s="5"/>
      <c r="F2" s="6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4.25" customHeight="1">
      <c r="A3" s="7" t="s">
        <v>1</v>
      </c>
      <c r="B3" s="6"/>
      <c r="C3" s="8">
        <v>0.55</v>
      </c>
      <c r="D3" s="9" t="s">
        <v>2</v>
      </c>
      <c r="E3" s="5"/>
      <c r="F3" s="6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14.25" customHeight="1">
      <c r="A4" s="7" t="s">
        <v>3</v>
      </c>
      <c r="B4" s="6"/>
      <c r="C4" s="10">
        <v>0.17</v>
      </c>
      <c r="D4" s="9" t="s">
        <v>2</v>
      </c>
      <c r="E4" s="5"/>
      <c r="F4" s="6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14.25" customHeight="1">
      <c r="A5" s="7" t="s">
        <v>4</v>
      </c>
      <c r="B5" s="6"/>
      <c r="C5" s="11">
        <v>75.0</v>
      </c>
      <c r="D5" s="9" t="s">
        <v>5</v>
      </c>
      <c r="E5" s="5"/>
      <c r="F5" s="6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14.25" customHeight="1">
      <c r="A6" s="7" t="s">
        <v>6</v>
      </c>
      <c r="B6" s="6"/>
      <c r="C6" s="12">
        <v>22.0</v>
      </c>
      <c r="D6" s="9" t="s">
        <v>7</v>
      </c>
      <c r="E6" s="5"/>
      <c r="F6" s="6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14.25" customHeight="1">
      <c r="A7" s="7" t="s">
        <v>8</v>
      </c>
      <c r="B7" s="6"/>
      <c r="C7" s="10">
        <v>0.3</v>
      </c>
      <c r="D7" s="9" t="s">
        <v>9</v>
      </c>
      <c r="E7" s="5"/>
      <c r="F7" s="6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14.25" customHeight="1">
      <c r="A8" s="7" t="s">
        <v>10</v>
      </c>
      <c r="B8" s="6"/>
      <c r="C8" s="13">
        <v>9000.0</v>
      </c>
      <c r="D8" s="14" t="s">
        <v>11</v>
      </c>
      <c r="E8" s="5"/>
      <c r="F8" s="6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14.25" customHeight="1">
      <c r="A9" s="7" t="s">
        <v>12</v>
      </c>
      <c r="B9" s="6"/>
      <c r="C9" s="10">
        <v>0.03</v>
      </c>
      <c r="D9" s="9" t="s">
        <v>13</v>
      </c>
      <c r="E9" s="5"/>
      <c r="F9" s="6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14.25" customHeight="1">
      <c r="A10" s="7" t="s">
        <v>14</v>
      </c>
      <c r="B10" s="6"/>
      <c r="C10" s="13">
        <v>55000.0</v>
      </c>
      <c r="D10" s="9" t="s">
        <v>15</v>
      </c>
      <c r="E10" s="5"/>
      <c r="F10" s="6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14.25" customHeight="1">
      <c r="A11" s="7" t="s">
        <v>16</v>
      </c>
      <c r="B11" s="6"/>
      <c r="C11" s="13">
        <v>55000.0</v>
      </c>
      <c r="D11" s="9" t="s">
        <v>17</v>
      </c>
      <c r="E11" s="5"/>
      <c r="F11" s="6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14.25" customHeight="1">
      <c r="A12" s="7" t="s">
        <v>18</v>
      </c>
      <c r="B12" s="6"/>
      <c r="C12" s="13">
        <v>100000.0</v>
      </c>
      <c r="D12" s="9" t="s">
        <v>19</v>
      </c>
      <c r="E12" s="5"/>
      <c r="F12" s="6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14.25" customHeight="1">
      <c r="A13" s="7" t="s">
        <v>20</v>
      </c>
      <c r="B13" s="6"/>
      <c r="C13" s="10">
        <v>0.03</v>
      </c>
      <c r="D13" s="9" t="s">
        <v>21</v>
      </c>
      <c r="E13" s="5"/>
      <c r="F13" s="6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14.25" customHeight="1">
      <c r="A14" s="7" t="s">
        <v>22</v>
      </c>
      <c r="B14" s="6"/>
      <c r="C14" s="13">
        <v>400.0</v>
      </c>
      <c r="D14" s="9" t="s">
        <v>23</v>
      </c>
      <c r="E14" s="5"/>
      <c r="F14" s="6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14.25" customHeight="1">
      <c r="A15" s="7" t="s">
        <v>24</v>
      </c>
      <c r="B15" s="6"/>
      <c r="C15" s="13">
        <v>400.0</v>
      </c>
      <c r="D15" s="9" t="s">
        <v>25</v>
      </c>
      <c r="E15" s="5"/>
      <c r="F15" s="6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14.25" customHeight="1">
      <c r="A16" s="7" t="s">
        <v>26</v>
      </c>
      <c r="B16" s="6"/>
      <c r="C16" s="13">
        <v>1000.0</v>
      </c>
      <c r="D16" s="9" t="s">
        <v>27</v>
      </c>
      <c r="E16" s="5"/>
      <c r="F16" s="6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14.25" customHeight="1">
      <c r="A17" s="7" t="s">
        <v>28</v>
      </c>
      <c r="B17" s="6"/>
      <c r="C17" s="13">
        <v>8000.0</v>
      </c>
      <c r="D17" s="9" t="s">
        <v>29</v>
      </c>
      <c r="E17" s="5"/>
      <c r="F17" s="6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14.25" customHeight="1">
      <c r="A18" s="7" t="s">
        <v>30</v>
      </c>
      <c r="B18" s="6"/>
      <c r="C18" s="10">
        <v>0.1</v>
      </c>
      <c r="D18" s="9" t="s">
        <v>31</v>
      </c>
      <c r="E18" s="5"/>
      <c r="F18" s="6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14.25" customHeight="1">
      <c r="A19" s="15"/>
      <c r="B19" s="5"/>
      <c r="C19" s="5"/>
      <c r="D19" s="5"/>
      <c r="E19" s="5"/>
      <c r="F19" s="5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14.25" customHeight="1">
      <c r="A20" s="16" t="s">
        <v>32</v>
      </c>
      <c r="B20" s="5"/>
      <c r="C20" s="5"/>
      <c r="D20" s="5"/>
      <c r="E20" s="5"/>
      <c r="F20" s="6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4.25" customHeight="1">
      <c r="A21" s="17"/>
      <c r="B21" s="18" t="s">
        <v>33</v>
      </c>
      <c r="C21" s="18" t="s">
        <v>34</v>
      </c>
      <c r="D21" s="18" t="s">
        <v>35</v>
      </c>
      <c r="E21" s="18" t="s">
        <v>36</v>
      </c>
      <c r="F21" s="18" t="s">
        <v>37</v>
      </c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4.25" customHeight="1">
      <c r="A22" s="19" t="s">
        <v>38</v>
      </c>
      <c r="B22" s="20">
        <v>5.0</v>
      </c>
      <c r="C22" s="20">
        <v>6.0</v>
      </c>
      <c r="D22" s="20">
        <v>7.0</v>
      </c>
      <c r="E22" s="20">
        <v>8.0</v>
      </c>
      <c r="F22" s="20">
        <v>9.0</v>
      </c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4.25" customHeight="1">
      <c r="A23" s="19" t="s">
        <v>39</v>
      </c>
      <c r="B23" s="20">
        <v>2.0</v>
      </c>
      <c r="C23" s="20">
        <f t="shared" ref="C23:F23" si="1">B23</f>
        <v>2</v>
      </c>
      <c r="D23" s="20">
        <f t="shared" si="1"/>
        <v>2</v>
      </c>
      <c r="E23" s="20">
        <f t="shared" si="1"/>
        <v>2</v>
      </c>
      <c r="F23" s="20">
        <f t="shared" si="1"/>
        <v>2</v>
      </c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14.25" customHeight="1">
      <c r="A24" s="19" t="s">
        <v>40</v>
      </c>
      <c r="B24" s="20">
        <v>27.0</v>
      </c>
      <c r="C24" s="20">
        <f t="shared" ref="C24:F24" si="2">B24</f>
        <v>27</v>
      </c>
      <c r="D24" s="20">
        <f t="shared" si="2"/>
        <v>27</v>
      </c>
      <c r="E24" s="20">
        <f t="shared" si="2"/>
        <v>27</v>
      </c>
      <c r="F24" s="20">
        <f t="shared" si="2"/>
        <v>27</v>
      </c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4.25" customHeight="1">
      <c r="A25" s="21" t="s">
        <v>41</v>
      </c>
      <c r="B25" s="20">
        <f t="shared" ref="B25:F25" si="3">B22*B24*B23</f>
        <v>270</v>
      </c>
      <c r="C25" s="20">
        <f t="shared" si="3"/>
        <v>324</v>
      </c>
      <c r="D25" s="20">
        <f t="shared" si="3"/>
        <v>378</v>
      </c>
      <c r="E25" s="20">
        <f t="shared" si="3"/>
        <v>432</v>
      </c>
      <c r="F25" s="20">
        <f t="shared" si="3"/>
        <v>486</v>
      </c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4.25" customHeight="1">
      <c r="A26" s="21" t="s">
        <v>42</v>
      </c>
      <c r="B26" s="20">
        <f t="shared" ref="B26:F26" si="4">B25*$C$5</f>
        <v>20250</v>
      </c>
      <c r="C26" s="20">
        <f t="shared" si="4"/>
        <v>24300</v>
      </c>
      <c r="D26" s="20">
        <f t="shared" si="4"/>
        <v>28350</v>
      </c>
      <c r="E26" s="20">
        <f t="shared" si="4"/>
        <v>32400</v>
      </c>
      <c r="F26" s="20">
        <f t="shared" si="4"/>
        <v>36450</v>
      </c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28.5" customHeight="1">
      <c r="A27" s="22" t="s">
        <v>43</v>
      </c>
      <c r="B27" s="23">
        <f t="shared" ref="B27:F27" si="5">B26*$C$6</f>
        <v>445500</v>
      </c>
      <c r="C27" s="23">
        <f t="shared" si="5"/>
        <v>534600</v>
      </c>
      <c r="D27" s="23">
        <f t="shared" si="5"/>
        <v>623700</v>
      </c>
      <c r="E27" s="23">
        <f t="shared" si="5"/>
        <v>712800</v>
      </c>
      <c r="F27" s="23">
        <f t="shared" si="5"/>
        <v>801900</v>
      </c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4.25" customHeight="1">
      <c r="A28" s="24"/>
      <c r="B28" s="24"/>
      <c r="C28" s="24"/>
      <c r="D28" s="24"/>
      <c r="E28" s="24"/>
      <c r="F28" s="24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4.25" customHeight="1">
      <c r="A29" s="15"/>
      <c r="B29" s="5"/>
      <c r="C29" s="5"/>
      <c r="D29" s="5"/>
      <c r="E29" s="5"/>
      <c r="F29" s="5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4.25" customHeight="1">
      <c r="A30" s="4" t="s">
        <v>44</v>
      </c>
      <c r="B30" s="5"/>
      <c r="C30" s="5"/>
      <c r="D30" s="5"/>
      <c r="E30" s="5"/>
      <c r="F30" s="6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4.25" customHeight="1">
      <c r="A31" s="17"/>
      <c r="B31" s="25" t="s">
        <v>33</v>
      </c>
      <c r="C31" s="25" t="s">
        <v>34</v>
      </c>
      <c r="D31" s="25" t="s">
        <v>35</v>
      </c>
      <c r="E31" s="25" t="s">
        <v>36</v>
      </c>
      <c r="F31" s="25" t="s">
        <v>37</v>
      </c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4.25" customHeight="1">
      <c r="A32" s="21" t="s">
        <v>45</v>
      </c>
      <c r="B32" s="20">
        <f t="shared" ref="B32:F32" si="6">B22*B23</f>
        <v>10</v>
      </c>
      <c r="C32" s="20">
        <f t="shared" si="6"/>
        <v>12</v>
      </c>
      <c r="D32" s="20">
        <f t="shared" si="6"/>
        <v>14</v>
      </c>
      <c r="E32" s="20">
        <f t="shared" si="6"/>
        <v>16</v>
      </c>
      <c r="F32" s="20">
        <f t="shared" si="6"/>
        <v>18</v>
      </c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4.25" customHeight="1">
      <c r="A33" s="19" t="s">
        <v>46</v>
      </c>
      <c r="B33" s="20">
        <v>3.0</v>
      </c>
      <c r="C33" s="20">
        <v>3.0</v>
      </c>
      <c r="D33" s="20">
        <v>4.0</v>
      </c>
      <c r="E33" s="20">
        <v>4.0</v>
      </c>
      <c r="F33" s="20">
        <v>5.0</v>
      </c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4.25" customHeight="1">
      <c r="A34" s="19" t="s">
        <v>47</v>
      </c>
      <c r="B34" s="20">
        <v>3.0</v>
      </c>
      <c r="C34" s="20">
        <v>3.0</v>
      </c>
      <c r="D34" s="20">
        <v>4.0</v>
      </c>
      <c r="E34" s="20">
        <v>4.0</v>
      </c>
      <c r="F34" s="20">
        <v>5.0</v>
      </c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4.25" customHeight="1">
      <c r="A35" s="26" t="s">
        <v>48</v>
      </c>
      <c r="B35" s="27">
        <f t="shared" ref="B35:F35" si="7">B32*$C$10</f>
        <v>550000</v>
      </c>
      <c r="C35" s="27">
        <f t="shared" si="7"/>
        <v>660000</v>
      </c>
      <c r="D35" s="27">
        <f t="shared" si="7"/>
        <v>770000</v>
      </c>
      <c r="E35" s="27">
        <f t="shared" si="7"/>
        <v>880000</v>
      </c>
      <c r="F35" s="27">
        <f t="shared" si="7"/>
        <v>990000</v>
      </c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4.25" customHeight="1">
      <c r="A36" s="21" t="s">
        <v>49</v>
      </c>
      <c r="B36" s="27">
        <f t="shared" ref="B36:F36" si="8">B33*$C$11</f>
        <v>165000</v>
      </c>
      <c r="C36" s="27">
        <f t="shared" si="8"/>
        <v>165000</v>
      </c>
      <c r="D36" s="27">
        <f t="shared" si="8"/>
        <v>220000</v>
      </c>
      <c r="E36" s="27">
        <f t="shared" si="8"/>
        <v>220000</v>
      </c>
      <c r="F36" s="27">
        <f t="shared" si="8"/>
        <v>275000</v>
      </c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4.25" customHeight="1">
      <c r="A37" s="21" t="s">
        <v>50</v>
      </c>
      <c r="B37" s="27">
        <f t="shared" ref="B37:F37" si="9">B34*$C$12</f>
        <v>300000</v>
      </c>
      <c r="C37" s="27">
        <f t="shared" si="9"/>
        <v>300000</v>
      </c>
      <c r="D37" s="27">
        <f t="shared" si="9"/>
        <v>400000</v>
      </c>
      <c r="E37" s="27">
        <f t="shared" si="9"/>
        <v>400000</v>
      </c>
      <c r="F37" s="27">
        <f t="shared" si="9"/>
        <v>500000</v>
      </c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</row>
    <row r="38" ht="14.25" customHeight="1">
      <c r="A38" s="21" t="s">
        <v>51</v>
      </c>
      <c r="B38" s="27">
        <f t="shared" ref="B38:F38" si="10">((B35+B36+B37)*$C$7)+(SUM(B35:B37))</f>
        <v>1319500</v>
      </c>
      <c r="C38" s="27">
        <f t="shared" si="10"/>
        <v>1462500</v>
      </c>
      <c r="D38" s="27">
        <f t="shared" si="10"/>
        <v>1807000</v>
      </c>
      <c r="E38" s="27">
        <f t="shared" si="10"/>
        <v>1950000</v>
      </c>
      <c r="F38" s="27">
        <f t="shared" si="10"/>
        <v>2294500</v>
      </c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4.25" customHeight="1">
      <c r="A39" s="15"/>
      <c r="B39" s="5"/>
      <c r="C39" s="5"/>
      <c r="D39" s="5"/>
      <c r="E39" s="5"/>
      <c r="F39" s="5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4.25" customHeight="1">
      <c r="A40" s="4" t="s">
        <v>52</v>
      </c>
      <c r="B40" s="5"/>
      <c r="C40" s="5"/>
      <c r="D40" s="5"/>
      <c r="E40" s="5"/>
      <c r="F40" s="6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4.25" customHeight="1">
      <c r="A41" s="17"/>
      <c r="B41" s="18" t="s">
        <v>33</v>
      </c>
      <c r="C41" s="18" t="s">
        <v>34</v>
      </c>
      <c r="D41" s="18" t="s">
        <v>35</v>
      </c>
      <c r="E41" s="18" t="s">
        <v>36</v>
      </c>
      <c r="F41" s="18" t="s">
        <v>37</v>
      </c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4.25" customHeight="1">
      <c r="A42" s="21" t="s">
        <v>53</v>
      </c>
      <c r="B42" s="29"/>
      <c r="C42" s="5"/>
      <c r="D42" s="5"/>
      <c r="E42" s="5"/>
      <c r="F42" s="6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4.25" customHeight="1">
      <c r="A43" s="30" t="s">
        <v>54</v>
      </c>
      <c r="B43" s="27">
        <f t="shared" ref="B43:F43" si="11">$C$9*$C$8*B25</f>
        <v>72900</v>
      </c>
      <c r="C43" s="27">
        <f t="shared" si="11"/>
        <v>87480</v>
      </c>
      <c r="D43" s="27">
        <f t="shared" si="11"/>
        <v>102060</v>
      </c>
      <c r="E43" s="27">
        <f t="shared" si="11"/>
        <v>116640</v>
      </c>
      <c r="F43" s="27">
        <f t="shared" si="11"/>
        <v>131220</v>
      </c>
      <c r="G43" s="31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4.25" customHeight="1">
      <c r="A44" s="32" t="s">
        <v>55</v>
      </c>
      <c r="B44" s="27"/>
      <c r="C44" s="27"/>
      <c r="D44" s="27"/>
      <c r="E44" s="27"/>
      <c r="F44" s="27"/>
      <c r="G44" s="31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4.25" customHeight="1">
      <c r="A45" s="30" t="s">
        <v>56</v>
      </c>
      <c r="B45" s="27">
        <f t="shared" ref="B45:F45" si="12">$C$8*B25</f>
        <v>2430000</v>
      </c>
      <c r="C45" s="27">
        <f t="shared" si="12"/>
        <v>2916000</v>
      </c>
      <c r="D45" s="27">
        <f t="shared" si="12"/>
        <v>3402000</v>
      </c>
      <c r="E45" s="27">
        <f t="shared" si="12"/>
        <v>3888000</v>
      </c>
      <c r="F45" s="27">
        <f t="shared" si="12"/>
        <v>4374000</v>
      </c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4.25" customHeight="1">
      <c r="A46" s="30" t="s">
        <v>57</v>
      </c>
      <c r="B46" s="27">
        <f>SUM(B43:B45)</f>
        <v>2502900</v>
      </c>
      <c r="C46" s="27">
        <f t="shared" ref="C46:F46" si="13">C43+C45</f>
        <v>3003480</v>
      </c>
      <c r="D46" s="27">
        <f t="shared" si="13"/>
        <v>3504060</v>
      </c>
      <c r="E46" s="27">
        <f t="shared" si="13"/>
        <v>4004640</v>
      </c>
      <c r="F46" s="27">
        <f t="shared" si="13"/>
        <v>4505220</v>
      </c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4.25" customHeight="1">
      <c r="A47" s="33"/>
      <c r="B47" s="34"/>
      <c r="C47" s="34"/>
      <c r="D47" s="34"/>
      <c r="E47" s="34"/>
      <c r="F47" s="35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4.25" customHeight="1">
      <c r="A48" s="36" t="s">
        <v>58</v>
      </c>
      <c r="B48" s="37"/>
      <c r="C48" s="25"/>
      <c r="D48" s="25"/>
      <c r="E48" s="25"/>
      <c r="F48" s="25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4.25" customHeight="1">
      <c r="A49" s="30" t="s">
        <v>59</v>
      </c>
      <c r="B49" s="27">
        <f t="shared" ref="B49:F49" si="14">B38</f>
        <v>1319500</v>
      </c>
      <c r="C49" s="27">
        <f t="shared" si="14"/>
        <v>1462500</v>
      </c>
      <c r="D49" s="27">
        <f t="shared" si="14"/>
        <v>1807000</v>
      </c>
      <c r="E49" s="27">
        <f t="shared" si="14"/>
        <v>1950000</v>
      </c>
      <c r="F49" s="27">
        <f t="shared" si="14"/>
        <v>2294500</v>
      </c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4.25" customHeight="1">
      <c r="A50" s="32" t="s">
        <v>60</v>
      </c>
      <c r="B50" s="27"/>
      <c r="C50" s="27"/>
      <c r="D50" s="27"/>
      <c r="E50" s="27"/>
      <c r="F50" s="27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4.25" customHeight="1">
      <c r="A51" s="30" t="s">
        <v>61</v>
      </c>
      <c r="B51" s="27">
        <f t="shared" ref="B51:F51" si="15">B27</f>
        <v>445500</v>
      </c>
      <c r="C51" s="27">
        <f t="shared" si="15"/>
        <v>534600</v>
      </c>
      <c r="D51" s="27">
        <f t="shared" si="15"/>
        <v>623700</v>
      </c>
      <c r="E51" s="27">
        <f t="shared" si="15"/>
        <v>712800</v>
      </c>
      <c r="F51" s="27">
        <f t="shared" si="15"/>
        <v>801900</v>
      </c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4.25" customHeight="1">
      <c r="A52" s="30" t="s">
        <v>62</v>
      </c>
      <c r="B52" s="27">
        <f t="shared" ref="B52:F52" si="16">IF((B46*$C$4)&lt;B51,0,((B46*$C$4)-B51))</f>
        <v>0</v>
      </c>
      <c r="C52" s="27">
        <f t="shared" si="16"/>
        <v>0</v>
      </c>
      <c r="D52" s="27">
        <f t="shared" si="16"/>
        <v>0</v>
      </c>
      <c r="E52" s="27">
        <f t="shared" si="16"/>
        <v>0</v>
      </c>
      <c r="F52" s="27">
        <f t="shared" si="16"/>
        <v>0</v>
      </c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4.25" customHeight="1">
      <c r="A53" s="30" t="s">
        <v>20</v>
      </c>
      <c r="B53" s="27">
        <f t="shared" ref="B53:F53" si="17">$C$13*B45</f>
        <v>72900</v>
      </c>
      <c r="C53" s="27">
        <f t="shared" si="17"/>
        <v>87480</v>
      </c>
      <c r="D53" s="27">
        <f t="shared" si="17"/>
        <v>102060</v>
      </c>
      <c r="E53" s="27">
        <f t="shared" si="17"/>
        <v>116640</v>
      </c>
      <c r="F53" s="27">
        <f t="shared" si="17"/>
        <v>131220</v>
      </c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4.25" customHeight="1">
      <c r="A54" s="32" t="s">
        <v>63</v>
      </c>
      <c r="B54" s="27"/>
      <c r="C54" s="27"/>
      <c r="D54" s="27"/>
      <c r="E54" s="27"/>
      <c r="F54" s="27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4.25" customHeight="1">
      <c r="A55" s="30" t="s">
        <v>22</v>
      </c>
      <c r="B55" s="27">
        <f t="shared" ref="B55:F55" si="18">$C$14*B$25</f>
        <v>108000</v>
      </c>
      <c r="C55" s="27">
        <f t="shared" si="18"/>
        <v>129600</v>
      </c>
      <c r="D55" s="27">
        <f t="shared" si="18"/>
        <v>151200</v>
      </c>
      <c r="E55" s="27">
        <f t="shared" si="18"/>
        <v>172800</v>
      </c>
      <c r="F55" s="27">
        <f t="shared" si="18"/>
        <v>194400</v>
      </c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4.25" customHeight="1">
      <c r="A56" s="32" t="s">
        <v>64</v>
      </c>
      <c r="B56" s="27"/>
      <c r="C56" s="27"/>
      <c r="D56" s="27"/>
      <c r="E56" s="27"/>
      <c r="F56" s="27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4.25" customHeight="1">
      <c r="A57" s="30" t="s">
        <v>65</v>
      </c>
      <c r="B57" s="27">
        <f>(($C$15*B$25)+($C$16*(SUM(B$32:B$34)))+($C$17*(SUM(B$32:B$33))))</f>
        <v>228000</v>
      </c>
      <c r="C57" s="27">
        <f t="shared" ref="C57:F57" si="19">(($C$15*C$25)+($C$16*(SUM(C$32:C$34)))+($C$17*(SUM(C$32:C$34))))*0.25</f>
        <v>72900</v>
      </c>
      <c r="D57" s="27">
        <f t="shared" si="19"/>
        <v>87300</v>
      </c>
      <c r="E57" s="27">
        <f t="shared" si="19"/>
        <v>97200</v>
      </c>
      <c r="F57" s="27">
        <f t="shared" si="19"/>
        <v>111600</v>
      </c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4.25" customHeight="1">
      <c r="A58" s="32" t="s">
        <v>66</v>
      </c>
      <c r="B58" s="27"/>
      <c r="C58" s="27"/>
      <c r="D58" s="27"/>
      <c r="E58" s="27"/>
      <c r="F58" s="27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4.25" customHeight="1">
      <c r="A59" s="32" t="s">
        <v>67</v>
      </c>
      <c r="B59" s="27"/>
      <c r="C59" s="27"/>
      <c r="D59" s="27"/>
      <c r="E59" s="27"/>
      <c r="F59" s="27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4.25" customHeight="1">
      <c r="A60" s="32" t="s">
        <v>30</v>
      </c>
      <c r="B60" s="27">
        <f t="shared" ref="B60:F60" si="20">(B45*$C$18)</f>
        <v>243000</v>
      </c>
      <c r="C60" s="27">
        <f t="shared" si="20"/>
        <v>291600</v>
      </c>
      <c r="D60" s="27">
        <f t="shared" si="20"/>
        <v>340200</v>
      </c>
      <c r="E60" s="27">
        <f t="shared" si="20"/>
        <v>388800</v>
      </c>
      <c r="F60" s="27">
        <f t="shared" si="20"/>
        <v>437400</v>
      </c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4.25" customHeight="1">
      <c r="A61" s="30" t="s">
        <v>68</v>
      </c>
      <c r="B61" s="27">
        <f t="shared" ref="B61:F61" si="21">0.03*B46</f>
        <v>75087</v>
      </c>
      <c r="C61" s="27">
        <f t="shared" si="21"/>
        <v>90104.4</v>
      </c>
      <c r="D61" s="27">
        <f t="shared" si="21"/>
        <v>105121.8</v>
      </c>
      <c r="E61" s="27">
        <f t="shared" si="21"/>
        <v>120139.2</v>
      </c>
      <c r="F61" s="27">
        <f t="shared" si="21"/>
        <v>135156.6</v>
      </c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4.25" customHeight="1">
      <c r="A62" s="38" t="s">
        <v>69</v>
      </c>
      <c r="B62" s="13">
        <f t="shared" ref="B62:F62" si="22">B46-SUM(B49:B61)</f>
        <v>10913</v>
      </c>
      <c r="C62" s="13">
        <f t="shared" si="22"/>
        <v>334695.6</v>
      </c>
      <c r="D62" s="13">
        <f t="shared" si="22"/>
        <v>287478.2</v>
      </c>
      <c r="E62" s="13">
        <f t="shared" si="22"/>
        <v>446260.8</v>
      </c>
      <c r="F62" s="13">
        <f t="shared" si="22"/>
        <v>399043.4</v>
      </c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4.25" customHeight="1">
      <c r="A63" s="28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4.25" customHeight="1">
      <c r="A64" s="28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4.25" customHeight="1">
      <c r="A65" s="28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4.25" customHeight="1">
      <c r="A66" s="28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4.25" customHeight="1">
      <c r="A67" s="28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4.25" customHeight="1">
      <c r="A68" s="28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4.25" customHeight="1">
      <c r="A69" s="28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4.25" customHeight="1">
      <c r="A70" s="28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4.25" customHeight="1">
      <c r="A71" s="28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4.25" customHeight="1">
      <c r="A72" s="28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4.25" customHeight="1">
      <c r="A73" s="28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4.25" customHeight="1">
      <c r="A74" s="28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4.25" customHeight="1">
      <c r="A75" s="28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4.25" customHeight="1">
      <c r="A76" s="28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4.25" customHeight="1">
      <c r="A77" s="28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4.25" customHeight="1">
      <c r="A78" s="28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4.25" customHeight="1">
      <c r="A79" s="28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4.25" customHeight="1">
      <c r="A80" s="28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4.25" customHeight="1">
      <c r="A81" s="28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4.25" customHeight="1">
      <c r="A82" s="28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4.25" customHeight="1">
      <c r="A83" s="28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4.25" customHeight="1">
      <c r="A84" s="28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4.25" customHeight="1">
      <c r="A85" s="28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4.25" customHeight="1">
      <c r="A86" s="28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4.25" customHeight="1">
      <c r="A87" s="28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4.25" customHeight="1">
      <c r="A88" s="28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4.25" customHeight="1">
      <c r="A89" s="28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4.25" customHeight="1">
      <c r="A90" s="28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4.25" customHeight="1">
      <c r="A91" s="28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4.25" customHeight="1">
      <c r="A92" s="28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4.25" customHeight="1">
      <c r="A93" s="28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4.25" customHeight="1">
      <c r="A94" s="28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4.25" customHeight="1">
      <c r="A95" s="28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4.25" customHeight="1">
      <c r="A96" s="28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4.25" customHeight="1">
      <c r="A97" s="28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4.25" customHeight="1">
      <c r="A98" s="28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4.25" customHeight="1">
      <c r="A99" s="28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4.25" customHeight="1">
      <c r="A100" s="28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4.25" customHeight="1">
      <c r="A101" s="28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4.25" customHeight="1">
      <c r="A102" s="28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4.25" customHeight="1">
      <c r="A103" s="28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4.25" customHeight="1">
      <c r="A104" s="28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4.25" customHeight="1">
      <c r="A105" s="28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4.25" customHeight="1">
      <c r="A106" s="28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4.25" customHeight="1">
      <c r="A107" s="28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4.25" customHeight="1">
      <c r="A108" s="28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4.25" customHeight="1">
      <c r="A109" s="28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4.25" customHeight="1">
      <c r="A110" s="28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4.25" customHeight="1">
      <c r="A111" s="28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4.25" customHeight="1">
      <c r="A112" s="28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4.25" customHeight="1">
      <c r="A113" s="28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4.25" customHeight="1">
      <c r="A114" s="28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4.25" customHeight="1">
      <c r="A115" s="28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4.25" customHeight="1">
      <c r="A116" s="28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4.25" customHeight="1">
      <c r="A117" s="28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4.25" customHeight="1">
      <c r="A118" s="28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4.25" customHeight="1">
      <c r="A119" s="28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4.25" customHeight="1">
      <c r="A120" s="28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4.25" customHeight="1">
      <c r="A121" s="28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4.25" customHeight="1">
      <c r="A122" s="28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4.25" customHeight="1">
      <c r="A123" s="28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4.25" customHeight="1">
      <c r="A124" s="28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4.25" customHeight="1">
      <c r="A125" s="28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4.25" customHeight="1">
      <c r="A126" s="28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4.25" customHeight="1">
      <c r="A127" s="28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4.25" customHeight="1">
      <c r="A128" s="28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4.25" customHeight="1">
      <c r="A129" s="28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4.25" customHeight="1">
      <c r="A130" s="28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4.25" customHeight="1">
      <c r="A131" s="28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4.25" customHeight="1">
      <c r="A132" s="28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4.25" customHeight="1">
      <c r="A133" s="28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4.25" customHeight="1">
      <c r="A134" s="28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4.25" customHeight="1">
      <c r="A135" s="28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4.25" customHeight="1">
      <c r="A136" s="28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4.25" customHeight="1">
      <c r="A137" s="28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4.25" customHeight="1">
      <c r="A138" s="28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4.25" customHeight="1">
      <c r="A139" s="28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4.25" customHeight="1">
      <c r="A140" s="28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4.25" customHeight="1">
      <c r="A141" s="28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4.25" customHeight="1">
      <c r="A142" s="28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4.25" customHeight="1">
      <c r="A143" s="28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4.25" customHeight="1">
      <c r="A144" s="28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4.25" customHeight="1">
      <c r="A145" s="28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4.25" customHeight="1">
      <c r="A146" s="28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4.25" customHeight="1">
      <c r="A147" s="28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4.25" customHeight="1">
      <c r="A148" s="28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4.25" customHeight="1">
      <c r="A149" s="28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4.25" customHeight="1">
      <c r="A150" s="28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4.25" customHeight="1">
      <c r="A151" s="28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4.25" customHeight="1">
      <c r="A152" s="28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4.25" customHeight="1">
      <c r="A153" s="28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4.25" customHeight="1">
      <c r="A154" s="28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4.25" customHeight="1">
      <c r="A155" s="28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4.25" customHeight="1">
      <c r="A156" s="28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4.25" customHeight="1">
      <c r="A157" s="28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4.25" customHeight="1">
      <c r="A158" s="28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4.25" customHeight="1">
      <c r="A159" s="28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4.25" customHeight="1">
      <c r="A160" s="28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4.25" customHeight="1">
      <c r="A161" s="28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4.25" customHeight="1">
      <c r="A162" s="28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4.25" customHeight="1">
      <c r="A163" s="28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4.25" customHeight="1">
      <c r="A164" s="28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4.25" customHeight="1">
      <c r="A165" s="28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4.25" customHeight="1">
      <c r="A166" s="28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4.25" customHeight="1">
      <c r="A167" s="28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4.25" customHeight="1">
      <c r="A168" s="28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4.25" customHeight="1">
      <c r="A169" s="28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4.25" customHeight="1">
      <c r="A170" s="28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4.25" customHeight="1">
      <c r="A171" s="28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4.25" customHeight="1">
      <c r="A172" s="28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4.25" customHeight="1">
      <c r="A173" s="28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4.25" customHeight="1">
      <c r="A174" s="28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4.25" customHeight="1">
      <c r="A175" s="28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4.25" customHeight="1">
      <c r="A176" s="28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4.25" customHeight="1">
      <c r="A177" s="28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4.25" customHeight="1">
      <c r="A178" s="28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4.25" customHeight="1">
      <c r="A179" s="28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4.25" customHeight="1">
      <c r="A180" s="28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4.25" customHeight="1">
      <c r="A181" s="28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4.25" customHeight="1">
      <c r="A182" s="28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4.25" customHeight="1">
      <c r="A183" s="28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4.25" customHeight="1">
      <c r="A184" s="28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4.25" customHeight="1">
      <c r="A185" s="28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4.25" customHeight="1">
      <c r="A186" s="28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4.25" customHeight="1">
      <c r="A187" s="28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4.25" customHeight="1">
      <c r="A188" s="28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4.25" customHeight="1">
      <c r="A189" s="28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4.25" customHeight="1">
      <c r="A190" s="28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4.25" customHeight="1">
      <c r="A191" s="28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4.25" customHeight="1">
      <c r="A192" s="28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4.25" customHeight="1">
      <c r="A193" s="28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4.25" customHeight="1">
      <c r="A194" s="28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4.25" customHeight="1">
      <c r="A195" s="28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4.25" customHeight="1">
      <c r="A196" s="28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4.25" customHeight="1">
      <c r="A197" s="28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4.25" customHeight="1">
      <c r="A198" s="28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4.25" customHeight="1">
      <c r="A199" s="28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4.25" customHeight="1">
      <c r="A200" s="28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4.25" customHeight="1">
      <c r="A201" s="28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4.25" customHeight="1">
      <c r="A202" s="28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4.25" customHeight="1">
      <c r="A203" s="28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4.25" customHeight="1">
      <c r="A204" s="28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4.25" customHeight="1">
      <c r="A205" s="28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4.25" customHeight="1">
      <c r="A206" s="28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4.25" customHeight="1">
      <c r="A207" s="28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4.25" customHeight="1">
      <c r="A208" s="28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4.25" customHeight="1">
      <c r="A209" s="28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4.25" customHeight="1">
      <c r="A210" s="28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4.25" customHeight="1">
      <c r="A211" s="28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4.25" customHeight="1">
      <c r="A212" s="28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4.25" customHeight="1">
      <c r="A213" s="28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4.25" customHeight="1">
      <c r="A214" s="28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4.25" customHeight="1">
      <c r="A215" s="28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4.25" customHeight="1">
      <c r="A216" s="28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4.25" customHeight="1">
      <c r="A217" s="28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4.25" customHeight="1">
      <c r="A218" s="28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4.25" customHeight="1">
      <c r="A219" s="28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4.25" customHeight="1">
      <c r="A220" s="28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4.25" customHeight="1">
      <c r="A221" s="28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4.25" customHeight="1">
      <c r="A222" s="28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4.25" customHeight="1">
      <c r="A223" s="28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4.25" customHeight="1">
      <c r="A224" s="28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4.25" customHeight="1">
      <c r="A225" s="28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4.25" customHeight="1">
      <c r="A226" s="28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4.25" customHeight="1">
      <c r="A227" s="28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4.25" customHeight="1">
      <c r="A228" s="28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4.25" customHeight="1">
      <c r="A229" s="28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4.25" customHeight="1">
      <c r="A230" s="28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4.25" customHeight="1">
      <c r="A231" s="28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4.25" customHeight="1">
      <c r="A232" s="28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4.25" customHeight="1">
      <c r="A233" s="28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4.25" customHeight="1">
      <c r="A234" s="28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4.25" customHeight="1">
      <c r="A235" s="28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4.25" customHeight="1">
      <c r="A236" s="28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4.25" customHeight="1">
      <c r="A237" s="28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4.25" customHeight="1">
      <c r="A238" s="28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4.25" customHeight="1">
      <c r="A239" s="28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4.25" customHeight="1">
      <c r="A240" s="28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4.25" customHeight="1">
      <c r="A241" s="28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4.25" customHeight="1">
      <c r="A242" s="28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4.25" customHeight="1">
      <c r="A243" s="28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4.25" customHeight="1">
      <c r="A244" s="28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4.25" customHeight="1">
      <c r="A245" s="28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4.25" customHeight="1">
      <c r="A246" s="28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4.25" customHeight="1">
      <c r="A247" s="28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4.25" customHeight="1">
      <c r="A248" s="28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4.25" customHeight="1">
      <c r="A249" s="28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4.25" customHeight="1">
      <c r="A250" s="28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4.25" customHeight="1">
      <c r="A251" s="28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4.25" customHeight="1">
      <c r="A252" s="28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4.25" customHeight="1">
      <c r="A253" s="28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4.25" customHeight="1">
      <c r="A254" s="28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4.25" customHeight="1">
      <c r="A255" s="28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4.25" customHeight="1">
      <c r="A256" s="28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4.25" customHeight="1">
      <c r="A257" s="28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4.25" customHeight="1">
      <c r="A258" s="28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4.25" customHeight="1">
      <c r="A259" s="28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4.25" customHeight="1">
      <c r="A260" s="28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4.25" customHeight="1">
      <c r="A261" s="28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4.25" customHeight="1">
      <c r="A262" s="28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4.25" customHeight="1">
      <c r="A263" s="28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4.25" customHeight="1">
      <c r="A264" s="28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4.25" customHeight="1">
      <c r="A265" s="28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4.25" customHeight="1">
      <c r="A266" s="28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4.25" customHeight="1">
      <c r="A267" s="28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4.25" customHeight="1">
      <c r="A268" s="28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4.25" customHeight="1">
      <c r="A269" s="28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4.25" customHeight="1">
      <c r="A270" s="28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4.25" customHeight="1">
      <c r="A271" s="28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4.25" customHeight="1">
      <c r="A272" s="28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4.25" customHeight="1">
      <c r="A273" s="28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4.25" customHeight="1">
      <c r="A274" s="28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4.25" customHeight="1">
      <c r="A275" s="28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4.25" customHeight="1">
      <c r="A276" s="28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4.25" customHeight="1">
      <c r="A277" s="28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4.25" customHeight="1">
      <c r="A278" s="28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4.25" customHeight="1">
      <c r="A279" s="28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4.25" customHeight="1">
      <c r="A280" s="28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4.25" customHeight="1">
      <c r="A281" s="28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4.25" customHeight="1">
      <c r="A282" s="28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4.25" customHeight="1">
      <c r="A283" s="28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4.25" customHeight="1">
      <c r="A284" s="28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4.25" customHeight="1">
      <c r="A285" s="28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4.25" customHeight="1">
      <c r="A286" s="28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4.25" customHeight="1">
      <c r="A287" s="28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4.25" customHeight="1">
      <c r="A288" s="28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4.25" customHeight="1">
      <c r="A289" s="28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4.25" customHeight="1">
      <c r="A290" s="28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4.25" customHeight="1">
      <c r="A291" s="28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4.25" customHeight="1">
      <c r="A292" s="28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4.25" customHeight="1">
      <c r="A293" s="28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4.25" customHeight="1">
      <c r="A294" s="28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4.25" customHeight="1">
      <c r="A295" s="28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4.25" customHeight="1">
      <c r="A296" s="28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4.25" customHeight="1">
      <c r="A297" s="28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4.25" customHeight="1">
      <c r="A298" s="28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4.25" customHeight="1">
      <c r="A299" s="28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4.25" customHeight="1">
      <c r="A300" s="28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4.25" customHeight="1">
      <c r="A301" s="28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4.25" customHeight="1">
      <c r="A302" s="28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4.25" customHeight="1">
      <c r="A303" s="28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4.25" customHeight="1">
      <c r="A304" s="28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4.25" customHeight="1">
      <c r="A305" s="28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4.25" customHeight="1">
      <c r="A306" s="28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4.25" customHeight="1">
      <c r="A307" s="28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4.25" customHeight="1">
      <c r="A308" s="28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4.25" customHeight="1">
      <c r="A309" s="28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4.25" customHeight="1">
      <c r="A310" s="28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4.25" customHeight="1">
      <c r="A311" s="28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4.25" customHeight="1">
      <c r="A312" s="28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4.25" customHeight="1">
      <c r="A313" s="28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4.25" customHeight="1">
      <c r="A314" s="28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4.25" customHeight="1">
      <c r="A315" s="28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4.25" customHeight="1">
      <c r="A316" s="28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4.25" customHeight="1">
      <c r="A317" s="28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4.25" customHeight="1">
      <c r="A318" s="28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4.25" customHeight="1">
      <c r="A319" s="28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4.25" customHeight="1">
      <c r="A320" s="28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4.25" customHeight="1">
      <c r="A321" s="28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4.25" customHeight="1">
      <c r="A322" s="28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4.25" customHeight="1">
      <c r="A323" s="28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4.25" customHeight="1">
      <c r="A324" s="28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4.25" customHeight="1">
      <c r="A325" s="28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4.25" customHeight="1">
      <c r="A326" s="28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4.25" customHeight="1">
      <c r="A327" s="28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4.25" customHeight="1">
      <c r="A328" s="28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4.25" customHeight="1">
      <c r="A329" s="28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4.25" customHeight="1">
      <c r="A330" s="28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4.25" customHeight="1">
      <c r="A331" s="28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4.25" customHeight="1">
      <c r="A332" s="28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4.25" customHeight="1">
      <c r="A333" s="28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4.25" customHeight="1">
      <c r="A334" s="28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4.25" customHeight="1">
      <c r="A335" s="28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4.25" customHeight="1">
      <c r="A336" s="28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4.25" customHeight="1">
      <c r="A337" s="28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4.25" customHeight="1">
      <c r="A338" s="28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4.25" customHeight="1">
      <c r="A339" s="28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4.25" customHeight="1">
      <c r="A340" s="28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4.25" customHeight="1">
      <c r="A341" s="28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4.25" customHeight="1">
      <c r="A342" s="28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4.25" customHeight="1">
      <c r="A343" s="28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4.25" customHeight="1">
      <c r="A344" s="28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4.25" customHeight="1">
      <c r="A345" s="28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4.25" customHeight="1">
      <c r="A346" s="28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4.25" customHeight="1">
      <c r="A347" s="28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4.25" customHeight="1">
      <c r="A348" s="28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4.25" customHeight="1">
      <c r="A349" s="28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4.25" customHeight="1">
      <c r="A350" s="28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4.25" customHeight="1">
      <c r="A351" s="28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4.25" customHeight="1">
      <c r="A352" s="28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4.25" customHeight="1">
      <c r="A353" s="28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4.25" customHeight="1">
      <c r="A354" s="28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4.25" customHeight="1">
      <c r="A355" s="28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4.25" customHeight="1">
      <c r="A356" s="28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4.25" customHeight="1">
      <c r="A357" s="28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4.25" customHeight="1">
      <c r="A358" s="28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4.25" customHeight="1">
      <c r="A359" s="28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4.25" customHeight="1">
      <c r="A360" s="28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4.25" customHeight="1">
      <c r="A361" s="28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4.25" customHeight="1">
      <c r="A362" s="28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4.25" customHeight="1">
      <c r="A363" s="28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4.25" customHeight="1">
      <c r="A364" s="28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4.25" customHeight="1">
      <c r="A365" s="28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4.25" customHeight="1">
      <c r="A366" s="28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4.25" customHeight="1">
      <c r="A367" s="28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4.25" customHeight="1">
      <c r="A368" s="28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4.25" customHeight="1">
      <c r="A369" s="28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4.25" customHeight="1">
      <c r="A370" s="28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4.25" customHeight="1">
      <c r="A371" s="28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4.25" customHeight="1">
      <c r="A372" s="28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4.25" customHeight="1">
      <c r="A373" s="28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4.25" customHeight="1">
      <c r="A374" s="28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4.25" customHeight="1">
      <c r="A375" s="28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4.25" customHeight="1">
      <c r="A376" s="28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4.25" customHeight="1">
      <c r="A377" s="28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4.25" customHeight="1">
      <c r="A378" s="28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4.25" customHeight="1">
      <c r="A379" s="28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4.25" customHeight="1">
      <c r="A380" s="28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4.25" customHeight="1">
      <c r="A381" s="28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4.25" customHeight="1">
      <c r="A382" s="28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4.25" customHeight="1">
      <c r="A383" s="28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4.25" customHeight="1">
      <c r="A384" s="28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4.25" customHeight="1">
      <c r="A385" s="28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4.25" customHeight="1">
      <c r="A386" s="28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4.25" customHeight="1">
      <c r="A387" s="28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4.25" customHeight="1">
      <c r="A388" s="28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4.25" customHeight="1">
      <c r="A389" s="28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4.25" customHeight="1">
      <c r="A390" s="28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4.25" customHeight="1">
      <c r="A391" s="28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4.25" customHeight="1">
      <c r="A392" s="28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4.25" customHeight="1">
      <c r="A393" s="28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4.25" customHeight="1">
      <c r="A394" s="28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4.25" customHeight="1">
      <c r="A395" s="28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4.25" customHeight="1">
      <c r="A396" s="28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4.25" customHeight="1">
      <c r="A397" s="28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4.25" customHeight="1">
      <c r="A398" s="28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4.25" customHeight="1">
      <c r="A399" s="28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4.25" customHeight="1">
      <c r="A400" s="28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4.25" customHeight="1">
      <c r="A401" s="28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4.25" customHeight="1">
      <c r="A402" s="28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4.25" customHeight="1">
      <c r="A403" s="28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4.25" customHeight="1">
      <c r="A404" s="28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4.25" customHeight="1">
      <c r="A405" s="28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4.25" customHeight="1">
      <c r="A406" s="28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4.25" customHeight="1">
      <c r="A407" s="28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4.25" customHeight="1">
      <c r="A408" s="28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4.25" customHeight="1">
      <c r="A409" s="28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4.25" customHeight="1">
      <c r="A410" s="28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4.25" customHeight="1">
      <c r="A411" s="28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4.25" customHeight="1">
      <c r="A412" s="28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4.25" customHeight="1">
      <c r="A413" s="28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4.25" customHeight="1">
      <c r="A414" s="28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4.25" customHeight="1">
      <c r="A415" s="28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4.25" customHeight="1">
      <c r="A416" s="28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4.25" customHeight="1">
      <c r="A417" s="28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4.25" customHeight="1">
      <c r="A418" s="28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4.25" customHeight="1">
      <c r="A419" s="28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4.25" customHeight="1">
      <c r="A420" s="28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4.25" customHeight="1">
      <c r="A421" s="28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4.25" customHeight="1">
      <c r="A422" s="28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4.25" customHeight="1">
      <c r="A423" s="28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4.25" customHeight="1">
      <c r="A424" s="28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4.25" customHeight="1">
      <c r="A425" s="28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4.25" customHeight="1">
      <c r="A426" s="28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4.25" customHeight="1">
      <c r="A427" s="28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4.25" customHeight="1">
      <c r="A428" s="28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4.25" customHeight="1">
      <c r="A429" s="28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4.25" customHeight="1">
      <c r="A430" s="28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4.25" customHeight="1">
      <c r="A431" s="28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4.25" customHeight="1">
      <c r="A432" s="28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4.25" customHeight="1">
      <c r="A433" s="28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4.25" customHeight="1">
      <c r="A434" s="28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4.25" customHeight="1">
      <c r="A435" s="28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4.25" customHeight="1">
      <c r="A436" s="28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4.25" customHeight="1">
      <c r="A437" s="28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4.25" customHeight="1">
      <c r="A438" s="28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4.25" customHeight="1">
      <c r="A439" s="28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4.25" customHeight="1">
      <c r="A440" s="28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4.25" customHeight="1">
      <c r="A441" s="28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4.25" customHeight="1">
      <c r="A442" s="28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4.25" customHeight="1">
      <c r="A443" s="28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4.25" customHeight="1">
      <c r="A444" s="28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4.25" customHeight="1">
      <c r="A445" s="28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4.25" customHeight="1">
      <c r="A446" s="28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4.25" customHeight="1">
      <c r="A447" s="28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4.25" customHeight="1">
      <c r="A448" s="28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4.25" customHeight="1">
      <c r="A449" s="28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4.25" customHeight="1">
      <c r="A450" s="28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4.25" customHeight="1">
      <c r="A451" s="28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4.25" customHeight="1">
      <c r="A452" s="28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4.25" customHeight="1">
      <c r="A453" s="28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4.25" customHeight="1">
      <c r="A454" s="28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4.25" customHeight="1">
      <c r="A455" s="28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4.25" customHeight="1">
      <c r="A456" s="28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4.25" customHeight="1">
      <c r="A457" s="28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4.25" customHeight="1">
      <c r="A458" s="28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4.25" customHeight="1">
      <c r="A459" s="28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4.25" customHeight="1">
      <c r="A460" s="28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4.25" customHeight="1">
      <c r="A461" s="28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4.25" customHeight="1">
      <c r="A462" s="28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4.25" customHeight="1">
      <c r="A463" s="28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4.25" customHeight="1">
      <c r="A464" s="28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4.25" customHeight="1">
      <c r="A465" s="28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4.25" customHeight="1">
      <c r="A466" s="28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4.25" customHeight="1">
      <c r="A467" s="28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4.25" customHeight="1">
      <c r="A468" s="28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4.25" customHeight="1">
      <c r="A469" s="28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4.25" customHeight="1">
      <c r="A470" s="28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4.25" customHeight="1">
      <c r="A471" s="28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4.25" customHeight="1">
      <c r="A472" s="28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4.25" customHeight="1">
      <c r="A473" s="28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4.25" customHeight="1">
      <c r="A474" s="28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4.25" customHeight="1">
      <c r="A475" s="28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4.25" customHeight="1">
      <c r="A476" s="28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4.25" customHeight="1">
      <c r="A477" s="28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4.25" customHeight="1">
      <c r="A478" s="28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4.25" customHeight="1">
      <c r="A479" s="28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4.25" customHeight="1">
      <c r="A480" s="28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4.25" customHeight="1">
      <c r="A481" s="28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4.25" customHeight="1">
      <c r="A482" s="28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4.25" customHeight="1">
      <c r="A483" s="28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4.25" customHeight="1">
      <c r="A484" s="28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4.25" customHeight="1">
      <c r="A485" s="28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4.25" customHeight="1">
      <c r="A486" s="28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4.25" customHeight="1">
      <c r="A487" s="28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4.25" customHeight="1">
      <c r="A488" s="28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4.25" customHeight="1">
      <c r="A489" s="28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4.25" customHeight="1">
      <c r="A490" s="28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4.25" customHeight="1">
      <c r="A491" s="28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4.25" customHeight="1">
      <c r="A492" s="28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4.25" customHeight="1">
      <c r="A493" s="28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4.25" customHeight="1">
      <c r="A494" s="28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4.25" customHeight="1">
      <c r="A495" s="28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4.25" customHeight="1">
      <c r="A496" s="28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4.25" customHeight="1">
      <c r="A497" s="28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4.25" customHeight="1">
      <c r="A498" s="28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4.25" customHeight="1">
      <c r="A499" s="28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4.25" customHeight="1">
      <c r="A500" s="28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4.25" customHeight="1">
      <c r="A501" s="28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4.25" customHeight="1">
      <c r="A502" s="28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4.25" customHeight="1">
      <c r="A503" s="28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4.25" customHeight="1">
      <c r="A504" s="28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4.25" customHeight="1">
      <c r="A505" s="28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4.25" customHeight="1">
      <c r="A506" s="28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4.25" customHeight="1">
      <c r="A507" s="28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4.25" customHeight="1">
      <c r="A508" s="28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4.25" customHeight="1">
      <c r="A509" s="28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4.25" customHeight="1">
      <c r="A510" s="28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4.25" customHeight="1">
      <c r="A511" s="28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4.25" customHeight="1">
      <c r="A512" s="28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4.25" customHeight="1">
      <c r="A513" s="28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4.25" customHeight="1">
      <c r="A514" s="28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4.25" customHeight="1">
      <c r="A515" s="28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4.25" customHeight="1">
      <c r="A516" s="28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4.25" customHeight="1">
      <c r="A517" s="28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4.25" customHeight="1">
      <c r="A518" s="28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4.25" customHeight="1">
      <c r="A519" s="28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4.25" customHeight="1">
      <c r="A520" s="28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4.25" customHeight="1">
      <c r="A521" s="28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4.25" customHeight="1">
      <c r="A522" s="28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4.25" customHeight="1">
      <c r="A523" s="28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4.25" customHeight="1">
      <c r="A524" s="28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4.25" customHeight="1">
      <c r="A525" s="28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4.25" customHeight="1">
      <c r="A526" s="28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4.25" customHeight="1">
      <c r="A527" s="28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4.25" customHeight="1">
      <c r="A528" s="28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4.25" customHeight="1">
      <c r="A529" s="28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4.25" customHeight="1">
      <c r="A530" s="28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4.25" customHeight="1">
      <c r="A531" s="28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4.25" customHeight="1">
      <c r="A532" s="28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4.25" customHeight="1">
      <c r="A533" s="28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4.25" customHeight="1">
      <c r="A534" s="28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4.25" customHeight="1">
      <c r="A535" s="28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4.25" customHeight="1">
      <c r="A536" s="28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4.25" customHeight="1">
      <c r="A537" s="28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4.25" customHeight="1">
      <c r="A538" s="28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4.25" customHeight="1">
      <c r="A539" s="28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4.25" customHeight="1">
      <c r="A540" s="28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4.25" customHeight="1">
      <c r="A541" s="28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4.25" customHeight="1">
      <c r="A542" s="28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4.25" customHeight="1">
      <c r="A543" s="28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4.25" customHeight="1">
      <c r="A544" s="28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4.25" customHeight="1">
      <c r="A545" s="28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4.25" customHeight="1">
      <c r="A546" s="28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4.25" customHeight="1">
      <c r="A547" s="28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4.25" customHeight="1">
      <c r="A548" s="28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4.25" customHeight="1">
      <c r="A549" s="28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4.25" customHeight="1">
      <c r="A550" s="28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4.25" customHeight="1">
      <c r="A551" s="28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4.25" customHeight="1">
      <c r="A552" s="28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4.25" customHeight="1">
      <c r="A553" s="28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4.25" customHeight="1">
      <c r="A554" s="28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4.25" customHeight="1">
      <c r="A555" s="28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4.25" customHeight="1">
      <c r="A556" s="28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4.25" customHeight="1">
      <c r="A557" s="28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4.25" customHeight="1">
      <c r="A558" s="28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4.25" customHeight="1">
      <c r="A559" s="28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4.25" customHeight="1">
      <c r="A560" s="28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4.25" customHeight="1">
      <c r="A561" s="28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4.25" customHeight="1">
      <c r="A562" s="28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4.25" customHeight="1">
      <c r="A563" s="28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4.25" customHeight="1">
      <c r="A564" s="28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4.25" customHeight="1">
      <c r="A565" s="28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4.25" customHeight="1">
      <c r="A566" s="28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4.25" customHeight="1">
      <c r="A567" s="28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4.25" customHeight="1">
      <c r="A568" s="28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4.25" customHeight="1">
      <c r="A569" s="28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4.25" customHeight="1">
      <c r="A570" s="28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4.25" customHeight="1">
      <c r="A571" s="28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4.25" customHeight="1">
      <c r="A572" s="28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4.25" customHeight="1">
      <c r="A573" s="28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4.25" customHeight="1">
      <c r="A574" s="28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4.25" customHeight="1">
      <c r="A575" s="28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4.25" customHeight="1">
      <c r="A576" s="28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4.25" customHeight="1">
      <c r="A577" s="28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4.25" customHeight="1">
      <c r="A578" s="28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4.25" customHeight="1">
      <c r="A579" s="28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4.25" customHeight="1">
      <c r="A580" s="28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4.25" customHeight="1">
      <c r="A581" s="28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4.25" customHeight="1">
      <c r="A582" s="28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4.25" customHeight="1">
      <c r="A583" s="28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4.25" customHeight="1">
      <c r="A584" s="28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4.25" customHeight="1">
      <c r="A585" s="28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4.25" customHeight="1">
      <c r="A586" s="28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4.25" customHeight="1">
      <c r="A587" s="28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4.25" customHeight="1">
      <c r="A588" s="28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4.25" customHeight="1">
      <c r="A589" s="28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4.25" customHeight="1">
      <c r="A590" s="28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4.25" customHeight="1">
      <c r="A591" s="28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4.25" customHeight="1">
      <c r="A592" s="28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4.25" customHeight="1">
      <c r="A593" s="28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4.25" customHeight="1">
      <c r="A594" s="28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4.25" customHeight="1">
      <c r="A595" s="28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4.25" customHeight="1">
      <c r="A596" s="28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4.25" customHeight="1">
      <c r="A597" s="28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4.25" customHeight="1">
      <c r="A598" s="28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4.25" customHeight="1">
      <c r="A599" s="28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4.25" customHeight="1">
      <c r="A600" s="28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4.25" customHeight="1">
      <c r="A601" s="28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4.25" customHeight="1">
      <c r="A602" s="28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4.25" customHeight="1">
      <c r="A603" s="28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4.25" customHeight="1">
      <c r="A604" s="28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4.25" customHeight="1">
      <c r="A605" s="28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4.25" customHeight="1">
      <c r="A606" s="28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4.25" customHeight="1">
      <c r="A607" s="28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4.25" customHeight="1">
      <c r="A608" s="28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4.25" customHeight="1">
      <c r="A609" s="28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4.25" customHeight="1">
      <c r="A610" s="28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4.25" customHeight="1">
      <c r="A611" s="28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4.25" customHeight="1">
      <c r="A612" s="28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4.25" customHeight="1">
      <c r="A613" s="28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4.25" customHeight="1">
      <c r="A614" s="28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4.25" customHeight="1">
      <c r="A615" s="28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4.25" customHeight="1">
      <c r="A616" s="28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4.25" customHeight="1">
      <c r="A617" s="28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4.25" customHeight="1">
      <c r="A618" s="28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4.25" customHeight="1">
      <c r="A619" s="28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4.25" customHeight="1">
      <c r="A620" s="28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4.25" customHeight="1">
      <c r="A621" s="28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4.25" customHeight="1">
      <c r="A622" s="28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4.25" customHeight="1">
      <c r="A623" s="28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4.25" customHeight="1">
      <c r="A624" s="28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4.25" customHeight="1">
      <c r="A625" s="28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4.25" customHeight="1">
      <c r="A626" s="28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4.25" customHeight="1">
      <c r="A627" s="28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4.25" customHeight="1">
      <c r="A628" s="28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4.25" customHeight="1">
      <c r="A629" s="28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4.25" customHeight="1">
      <c r="A630" s="28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4.25" customHeight="1">
      <c r="A631" s="28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4.25" customHeight="1">
      <c r="A632" s="28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4.25" customHeight="1">
      <c r="A633" s="28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4.25" customHeight="1">
      <c r="A634" s="28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4.25" customHeight="1">
      <c r="A635" s="28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4.25" customHeight="1">
      <c r="A636" s="28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4.25" customHeight="1">
      <c r="A637" s="28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4.25" customHeight="1">
      <c r="A638" s="28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4.25" customHeight="1">
      <c r="A639" s="28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4.25" customHeight="1">
      <c r="A640" s="28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4.25" customHeight="1">
      <c r="A641" s="28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4.25" customHeight="1">
      <c r="A642" s="28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4.25" customHeight="1">
      <c r="A643" s="28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4.25" customHeight="1">
      <c r="A644" s="28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4.25" customHeight="1">
      <c r="A645" s="28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4.25" customHeight="1">
      <c r="A646" s="28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4.25" customHeight="1">
      <c r="A647" s="28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4.25" customHeight="1">
      <c r="A648" s="28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4.25" customHeight="1">
      <c r="A649" s="28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4.25" customHeight="1">
      <c r="A650" s="28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4.25" customHeight="1">
      <c r="A651" s="28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4.25" customHeight="1">
      <c r="A652" s="28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4.25" customHeight="1">
      <c r="A653" s="28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4.25" customHeight="1">
      <c r="A654" s="28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4.25" customHeight="1">
      <c r="A655" s="28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4.25" customHeight="1">
      <c r="A656" s="28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4.25" customHeight="1">
      <c r="A657" s="28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4.25" customHeight="1">
      <c r="A658" s="28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4.25" customHeight="1">
      <c r="A659" s="28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4.25" customHeight="1">
      <c r="A660" s="28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4.25" customHeight="1">
      <c r="A661" s="28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4.25" customHeight="1">
      <c r="A662" s="28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4.25" customHeight="1">
      <c r="A663" s="28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4.25" customHeight="1">
      <c r="A664" s="28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4.25" customHeight="1">
      <c r="A665" s="28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4.25" customHeight="1">
      <c r="A666" s="28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4.25" customHeight="1">
      <c r="A667" s="28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4.25" customHeight="1">
      <c r="A668" s="28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4.25" customHeight="1">
      <c r="A669" s="28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4.25" customHeight="1">
      <c r="A670" s="28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4.25" customHeight="1">
      <c r="A671" s="28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4.25" customHeight="1">
      <c r="A672" s="28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4.25" customHeight="1">
      <c r="A673" s="28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4.25" customHeight="1">
      <c r="A674" s="28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4.25" customHeight="1">
      <c r="A675" s="28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4.25" customHeight="1">
      <c r="A676" s="28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4.25" customHeight="1">
      <c r="A677" s="28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4.25" customHeight="1">
      <c r="A678" s="28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4.25" customHeight="1">
      <c r="A679" s="28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4.25" customHeight="1">
      <c r="A680" s="28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4.25" customHeight="1">
      <c r="A681" s="28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4.25" customHeight="1">
      <c r="A682" s="28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4.25" customHeight="1">
      <c r="A683" s="28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4.25" customHeight="1">
      <c r="A684" s="28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4.25" customHeight="1">
      <c r="A685" s="28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4.25" customHeight="1">
      <c r="A686" s="28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4.25" customHeight="1">
      <c r="A687" s="28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4.25" customHeight="1">
      <c r="A688" s="28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4.25" customHeight="1">
      <c r="A689" s="28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4.25" customHeight="1">
      <c r="A690" s="28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4.25" customHeight="1">
      <c r="A691" s="28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4.25" customHeight="1">
      <c r="A692" s="28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4.25" customHeight="1">
      <c r="A693" s="28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4.25" customHeight="1">
      <c r="A694" s="28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4.25" customHeight="1">
      <c r="A695" s="28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4.25" customHeight="1">
      <c r="A696" s="28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4.25" customHeight="1">
      <c r="A697" s="28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4.25" customHeight="1">
      <c r="A698" s="28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4.25" customHeight="1">
      <c r="A699" s="28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4.25" customHeight="1">
      <c r="A700" s="28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4.25" customHeight="1">
      <c r="A701" s="28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4.25" customHeight="1">
      <c r="A702" s="28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4.25" customHeight="1">
      <c r="A703" s="28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4.25" customHeight="1">
      <c r="A704" s="28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4.25" customHeight="1">
      <c r="A705" s="28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4.25" customHeight="1">
      <c r="A706" s="28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4.25" customHeight="1">
      <c r="A707" s="28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4.25" customHeight="1">
      <c r="A708" s="28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4.25" customHeight="1">
      <c r="A709" s="28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4.25" customHeight="1">
      <c r="A710" s="28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4.25" customHeight="1">
      <c r="A711" s="28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4.25" customHeight="1">
      <c r="A712" s="28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4.25" customHeight="1">
      <c r="A713" s="28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4.25" customHeight="1">
      <c r="A714" s="28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4.25" customHeight="1">
      <c r="A715" s="28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4.25" customHeight="1">
      <c r="A716" s="28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4.25" customHeight="1">
      <c r="A717" s="28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4.25" customHeight="1">
      <c r="A718" s="28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4.25" customHeight="1">
      <c r="A719" s="28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4.25" customHeight="1">
      <c r="A720" s="28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4.25" customHeight="1">
      <c r="A721" s="28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4.25" customHeight="1">
      <c r="A722" s="28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4.25" customHeight="1">
      <c r="A723" s="28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4.25" customHeight="1">
      <c r="A724" s="28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4.25" customHeight="1">
      <c r="A725" s="28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4.25" customHeight="1">
      <c r="A726" s="28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4.25" customHeight="1">
      <c r="A727" s="28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4.25" customHeight="1">
      <c r="A728" s="28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4.25" customHeight="1">
      <c r="A729" s="28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4.25" customHeight="1">
      <c r="A730" s="28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4.25" customHeight="1">
      <c r="A731" s="28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4.25" customHeight="1">
      <c r="A732" s="28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4.25" customHeight="1">
      <c r="A733" s="28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4.25" customHeight="1">
      <c r="A734" s="28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4.25" customHeight="1">
      <c r="A735" s="28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4.25" customHeight="1">
      <c r="A736" s="28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4.25" customHeight="1">
      <c r="A737" s="28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4.25" customHeight="1">
      <c r="A738" s="28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4.25" customHeight="1">
      <c r="A739" s="28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4.25" customHeight="1">
      <c r="A740" s="28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4.25" customHeight="1">
      <c r="A741" s="28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4.25" customHeight="1">
      <c r="A742" s="28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4.25" customHeight="1">
      <c r="A743" s="28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4.25" customHeight="1">
      <c r="A744" s="28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4.25" customHeight="1">
      <c r="A745" s="28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4.25" customHeight="1">
      <c r="A746" s="28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4.25" customHeight="1">
      <c r="A747" s="28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4.25" customHeight="1">
      <c r="A748" s="28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4.25" customHeight="1">
      <c r="A749" s="28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4.25" customHeight="1">
      <c r="A750" s="28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4.25" customHeight="1">
      <c r="A751" s="28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4.25" customHeight="1">
      <c r="A752" s="28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4.25" customHeight="1">
      <c r="A753" s="28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4.25" customHeight="1">
      <c r="A754" s="28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4.25" customHeight="1">
      <c r="A755" s="28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4.25" customHeight="1">
      <c r="A756" s="28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4.25" customHeight="1">
      <c r="A757" s="28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4.25" customHeight="1">
      <c r="A758" s="28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4.25" customHeight="1">
      <c r="A759" s="28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4.25" customHeight="1">
      <c r="A760" s="28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4.25" customHeight="1">
      <c r="A761" s="28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4.25" customHeight="1">
      <c r="A762" s="28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4.25" customHeight="1">
      <c r="A763" s="28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4.25" customHeight="1">
      <c r="A764" s="28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4.25" customHeight="1">
      <c r="A765" s="28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4.25" customHeight="1">
      <c r="A766" s="28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4.25" customHeight="1">
      <c r="A767" s="28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4.25" customHeight="1">
      <c r="A768" s="28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4.25" customHeight="1">
      <c r="A769" s="28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4.25" customHeight="1">
      <c r="A770" s="28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4.25" customHeight="1">
      <c r="A771" s="28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4.25" customHeight="1">
      <c r="A772" s="28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4.25" customHeight="1">
      <c r="A773" s="28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4.25" customHeight="1">
      <c r="A774" s="28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4.25" customHeight="1">
      <c r="A775" s="28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4.25" customHeight="1">
      <c r="A776" s="28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4.25" customHeight="1">
      <c r="A777" s="28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4.25" customHeight="1">
      <c r="A778" s="28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4.25" customHeight="1">
      <c r="A779" s="28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4.25" customHeight="1">
      <c r="A780" s="28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4.25" customHeight="1">
      <c r="A781" s="28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4.25" customHeight="1">
      <c r="A782" s="28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4.25" customHeight="1">
      <c r="A783" s="28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4.25" customHeight="1">
      <c r="A784" s="28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4.25" customHeight="1">
      <c r="A785" s="28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4.25" customHeight="1">
      <c r="A786" s="28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4.25" customHeight="1">
      <c r="A787" s="28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4.25" customHeight="1">
      <c r="A788" s="28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4.25" customHeight="1">
      <c r="A789" s="28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4.25" customHeight="1">
      <c r="A790" s="28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4.25" customHeight="1">
      <c r="A791" s="28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4.25" customHeight="1">
      <c r="A792" s="28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4.25" customHeight="1">
      <c r="A793" s="28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4.25" customHeight="1">
      <c r="A794" s="28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4.25" customHeight="1">
      <c r="A795" s="28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4.25" customHeight="1">
      <c r="A796" s="28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4.25" customHeight="1">
      <c r="A797" s="28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4.25" customHeight="1">
      <c r="A798" s="28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4.25" customHeight="1">
      <c r="A799" s="28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4.25" customHeight="1">
      <c r="A800" s="28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4.25" customHeight="1">
      <c r="A801" s="28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4.25" customHeight="1">
      <c r="A802" s="28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4.25" customHeight="1">
      <c r="A803" s="28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4.25" customHeight="1">
      <c r="A804" s="28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4.25" customHeight="1">
      <c r="A805" s="28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4.25" customHeight="1">
      <c r="A806" s="28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4.25" customHeight="1">
      <c r="A807" s="28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4.25" customHeight="1">
      <c r="A808" s="28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4.25" customHeight="1">
      <c r="A809" s="28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4.25" customHeight="1">
      <c r="A810" s="28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4.25" customHeight="1">
      <c r="A811" s="28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4.25" customHeight="1">
      <c r="A812" s="28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4.25" customHeight="1">
      <c r="A813" s="28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4.25" customHeight="1">
      <c r="A814" s="28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4.25" customHeight="1">
      <c r="A815" s="28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4.25" customHeight="1">
      <c r="A816" s="28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4.25" customHeight="1">
      <c r="A817" s="28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4.25" customHeight="1">
      <c r="A818" s="28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4.25" customHeight="1">
      <c r="A819" s="28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4.25" customHeight="1">
      <c r="A820" s="28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4.25" customHeight="1">
      <c r="A821" s="28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4.25" customHeight="1">
      <c r="A822" s="28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4.25" customHeight="1">
      <c r="A823" s="28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4.25" customHeight="1">
      <c r="A824" s="28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4.25" customHeight="1">
      <c r="A825" s="28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4.25" customHeight="1">
      <c r="A826" s="28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4.25" customHeight="1">
      <c r="A827" s="28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4.25" customHeight="1">
      <c r="A828" s="28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4.25" customHeight="1">
      <c r="A829" s="28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4.25" customHeight="1">
      <c r="A830" s="28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4.25" customHeight="1">
      <c r="A831" s="28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4.25" customHeight="1">
      <c r="A832" s="28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4.25" customHeight="1">
      <c r="A833" s="28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4.25" customHeight="1">
      <c r="A834" s="28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4.25" customHeight="1">
      <c r="A835" s="28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4.25" customHeight="1">
      <c r="A836" s="28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4.25" customHeight="1">
      <c r="A837" s="28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4.25" customHeight="1">
      <c r="A838" s="28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4.25" customHeight="1">
      <c r="A839" s="28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4.25" customHeight="1">
      <c r="A840" s="28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4.25" customHeight="1">
      <c r="A841" s="28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4.25" customHeight="1">
      <c r="A842" s="28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4.25" customHeight="1">
      <c r="A843" s="28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4.25" customHeight="1">
      <c r="A844" s="28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4.25" customHeight="1">
      <c r="A845" s="28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4.25" customHeight="1">
      <c r="A846" s="28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4.25" customHeight="1">
      <c r="A847" s="28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4.25" customHeight="1">
      <c r="A848" s="28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4.25" customHeight="1">
      <c r="A849" s="28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4.25" customHeight="1">
      <c r="A850" s="28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4.25" customHeight="1">
      <c r="A851" s="28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4.25" customHeight="1">
      <c r="A852" s="28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4.25" customHeight="1">
      <c r="A853" s="28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4.25" customHeight="1">
      <c r="A854" s="28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4.25" customHeight="1">
      <c r="A855" s="28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4.25" customHeight="1">
      <c r="A856" s="28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4.25" customHeight="1">
      <c r="A857" s="28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4.25" customHeight="1">
      <c r="A858" s="28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4.25" customHeight="1">
      <c r="A859" s="28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4.25" customHeight="1">
      <c r="A860" s="28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4.25" customHeight="1">
      <c r="A861" s="28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4.25" customHeight="1">
      <c r="A862" s="28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4.25" customHeight="1">
      <c r="A863" s="28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4.25" customHeight="1">
      <c r="A864" s="28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4.25" customHeight="1">
      <c r="A865" s="28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4.25" customHeight="1">
      <c r="A866" s="28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4.25" customHeight="1">
      <c r="A867" s="28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4.25" customHeight="1">
      <c r="A868" s="28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4.25" customHeight="1">
      <c r="A869" s="28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4.25" customHeight="1">
      <c r="A870" s="28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4.25" customHeight="1">
      <c r="A871" s="28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4.25" customHeight="1">
      <c r="A872" s="28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4.25" customHeight="1">
      <c r="A873" s="28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4.25" customHeight="1">
      <c r="A874" s="28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4.25" customHeight="1">
      <c r="A875" s="28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4.25" customHeight="1">
      <c r="A876" s="28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4.25" customHeight="1">
      <c r="A877" s="28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4.25" customHeight="1">
      <c r="A878" s="28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4.25" customHeight="1">
      <c r="A879" s="28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4.25" customHeight="1">
      <c r="A880" s="28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4.25" customHeight="1">
      <c r="A881" s="28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4.25" customHeight="1">
      <c r="A882" s="28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4.25" customHeight="1">
      <c r="A883" s="28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4.25" customHeight="1">
      <c r="A884" s="28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4.25" customHeight="1">
      <c r="A885" s="28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4.25" customHeight="1">
      <c r="A886" s="28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4.25" customHeight="1">
      <c r="A887" s="28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4.25" customHeight="1">
      <c r="A888" s="28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4.25" customHeight="1">
      <c r="A889" s="28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4.25" customHeight="1">
      <c r="A890" s="28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4.25" customHeight="1">
      <c r="A891" s="28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4.25" customHeight="1">
      <c r="A892" s="28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4.25" customHeight="1">
      <c r="A893" s="28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4.25" customHeight="1">
      <c r="A894" s="28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4.25" customHeight="1">
      <c r="A895" s="28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4.25" customHeight="1">
      <c r="A896" s="28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4.25" customHeight="1">
      <c r="A897" s="28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4.25" customHeight="1">
      <c r="A898" s="28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4.25" customHeight="1">
      <c r="A899" s="28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4.25" customHeight="1">
      <c r="A900" s="28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4.25" customHeight="1">
      <c r="A901" s="28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4.25" customHeight="1">
      <c r="A902" s="28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4.25" customHeight="1">
      <c r="A903" s="28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4.25" customHeight="1">
      <c r="A904" s="28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4.25" customHeight="1">
      <c r="A905" s="28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4.25" customHeight="1">
      <c r="A906" s="28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4.25" customHeight="1">
      <c r="A907" s="28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4.25" customHeight="1">
      <c r="A908" s="28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4.25" customHeight="1">
      <c r="A909" s="28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4.25" customHeight="1">
      <c r="A910" s="28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4.25" customHeight="1">
      <c r="A911" s="28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4.25" customHeight="1">
      <c r="A912" s="28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4.25" customHeight="1">
      <c r="A913" s="28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4.25" customHeight="1">
      <c r="A914" s="28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4.25" customHeight="1">
      <c r="A915" s="28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4.25" customHeight="1">
      <c r="A916" s="28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4.25" customHeight="1">
      <c r="A917" s="28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4.25" customHeight="1">
      <c r="A918" s="28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4.25" customHeight="1">
      <c r="A919" s="28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4.25" customHeight="1">
      <c r="A920" s="28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4.25" customHeight="1">
      <c r="A921" s="28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4.25" customHeight="1">
      <c r="A922" s="28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4.25" customHeight="1">
      <c r="A923" s="28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4.25" customHeight="1">
      <c r="A924" s="28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4.25" customHeight="1">
      <c r="A925" s="28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4.25" customHeight="1">
      <c r="A926" s="28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4.25" customHeight="1">
      <c r="A927" s="28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4.25" customHeight="1">
      <c r="A928" s="28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4.25" customHeight="1">
      <c r="A929" s="28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4.25" customHeight="1">
      <c r="A930" s="28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4.25" customHeight="1">
      <c r="A931" s="28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4.25" customHeight="1">
      <c r="A932" s="28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4.25" customHeight="1">
      <c r="A933" s="28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4.25" customHeight="1">
      <c r="A934" s="28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4.25" customHeight="1">
      <c r="A935" s="28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4.25" customHeight="1">
      <c r="A936" s="28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4.25" customHeight="1">
      <c r="A937" s="28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4.25" customHeight="1">
      <c r="A938" s="28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4.25" customHeight="1">
      <c r="A939" s="28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4.25" customHeight="1">
      <c r="A940" s="28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4.25" customHeight="1">
      <c r="A941" s="28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4.25" customHeight="1">
      <c r="A942" s="28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4.25" customHeight="1">
      <c r="A943" s="28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4.25" customHeight="1">
      <c r="A944" s="28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4.25" customHeight="1">
      <c r="A945" s="28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4.25" customHeight="1">
      <c r="A946" s="28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4.25" customHeight="1">
      <c r="A947" s="28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4.25" customHeight="1">
      <c r="A948" s="28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4.25" customHeight="1">
      <c r="A949" s="28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4.25" customHeight="1">
      <c r="A950" s="28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4.25" customHeight="1">
      <c r="A951" s="28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4.25" customHeight="1">
      <c r="A952" s="28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4.25" customHeight="1">
      <c r="A953" s="28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4.25" customHeight="1">
      <c r="A954" s="28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4.25" customHeight="1">
      <c r="A955" s="28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4.25" customHeight="1">
      <c r="A956" s="28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4.25" customHeight="1">
      <c r="A957" s="28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4.25" customHeight="1">
      <c r="A958" s="28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4.25" customHeight="1">
      <c r="A959" s="28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4.25" customHeight="1">
      <c r="A960" s="28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4.25" customHeight="1">
      <c r="A961" s="28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4.25" customHeight="1">
      <c r="A962" s="28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4.25" customHeight="1">
      <c r="A963" s="28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4.25" customHeight="1">
      <c r="A964" s="28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4.25" customHeight="1">
      <c r="A965" s="28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4.25" customHeight="1">
      <c r="A966" s="28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4.25" customHeight="1">
      <c r="A967" s="28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4.25" customHeight="1">
      <c r="A968" s="28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4.25" customHeight="1">
      <c r="A969" s="28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4.25" customHeight="1">
      <c r="A970" s="28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4.25" customHeight="1">
      <c r="A971" s="28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4.25" customHeight="1">
      <c r="A972" s="28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4.25" customHeight="1">
      <c r="A973" s="28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4.25" customHeight="1">
      <c r="A974" s="28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4.25" customHeight="1">
      <c r="A975" s="28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4.25" customHeight="1">
      <c r="A976" s="28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4.25" customHeight="1">
      <c r="A977" s="28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4.25" customHeight="1">
      <c r="A978" s="28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4.25" customHeight="1">
      <c r="A979" s="28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4.25" customHeight="1">
      <c r="A980" s="28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4.25" customHeight="1">
      <c r="A981" s="28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4.25" customHeight="1">
      <c r="A982" s="28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4.25" customHeight="1">
      <c r="A983" s="28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4.25" customHeight="1">
      <c r="A984" s="28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4.25" customHeight="1">
      <c r="A985" s="28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4.25" customHeight="1">
      <c r="A986" s="28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4.25" customHeight="1">
      <c r="A987" s="28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4.25" customHeight="1">
      <c r="A988" s="28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4.25" customHeight="1">
      <c r="A989" s="28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4.25" customHeight="1">
      <c r="A990" s="28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4.25" customHeight="1">
      <c r="A991" s="28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4.25" customHeight="1">
      <c r="A992" s="28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4.25" customHeight="1">
      <c r="A993" s="28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4.25" customHeight="1">
      <c r="A994" s="28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4.25" customHeight="1">
      <c r="A995" s="28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4.25" customHeight="1">
      <c r="A996" s="28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4.25" customHeight="1">
      <c r="A997" s="28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14.25" customHeight="1">
      <c r="A998" s="28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14.25" customHeight="1">
      <c r="A999" s="28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ht="14.25" customHeight="1">
      <c r="A1000" s="28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48">
    <mergeCell ref="A1:F1"/>
    <mergeCell ref="A2:F2"/>
    <mergeCell ref="A3:B3"/>
    <mergeCell ref="D3:F3"/>
    <mergeCell ref="A4:B4"/>
    <mergeCell ref="D4:F4"/>
    <mergeCell ref="D5:F5"/>
    <mergeCell ref="A5:B5"/>
    <mergeCell ref="A6:B6"/>
    <mergeCell ref="A7:B7"/>
    <mergeCell ref="A8:B8"/>
    <mergeCell ref="A9:B9"/>
    <mergeCell ref="A10:B10"/>
    <mergeCell ref="A11:B11"/>
    <mergeCell ref="D13:F13"/>
    <mergeCell ref="D14:F14"/>
    <mergeCell ref="D15:F15"/>
    <mergeCell ref="D16:F16"/>
    <mergeCell ref="D17:F17"/>
    <mergeCell ref="D18:F18"/>
    <mergeCell ref="A19:F19"/>
    <mergeCell ref="A20:F20"/>
    <mergeCell ref="D6:F6"/>
    <mergeCell ref="D7:F7"/>
    <mergeCell ref="D8:F8"/>
    <mergeCell ref="D9:F9"/>
    <mergeCell ref="D10:F10"/>
    <mergeCell ref="D11:F11"/>
    <mergeCell ref="D12:F12"/>
    <mergeCell ref="A12:B12"/>
    <mergeCell ref="A13:B13"/>
    <mergeCell ref="A14:B14"/>
    <mergeCell ref="A15:B15"/>
    <mergeCell ref="A16:B16"/>
    <mergeCell ref="A17:B17"/>
    <mergeCell ref="A18:B18"/>
    <mergeCell ref="A30:F30"/>
    <mergeCell ref="A39:F39"/>
    <mergeCell ref="A40:F40"/>
    <mergeCell ref="B42:F42"/>
    <mergeCell ref="A47:F47"/>
    <mergeCell ref="A27:A28"/>
    <mergeCell ref="B27:B28"/>
    <mergeCell ref="C27:C28"/>
    <mergeCell ref="D27:D28"/>
    <mergeCell ref="E27:E28"/>
    <mergeCell ref="F27:F28"/>
    <mergeCell ref="A29:F29"/>
  </mergeCells>
  <conditionalFormatting sqref="B49">
    <cfRule type="cellIs" dxfId="0" priority="1" operator="greaterThan">
      <formula>B46*$C$3</formula>
    </cfRule>
  </conditionalFormatting>
  <conditionalFormatting sqref="C49">
    <cfRule type="cellIs" dxfId="0" priority="2" operator="greaterThan">
      <formula>C46*$C$3</formula>
    </cfRule>
  </conditionalFormatting>
  <conditionalFormatting sqref="F49">
    <cfRule type="cellIs" dxfId="0" priority="3" operator="greaterThan">
      <formula>F46*$C$3</formula>
    </cfRule>
  </conditionalFormatting>
  <conditionalFormatting sqref="D49">
    <cfRule type="cellIs" dxfId="0" priority="4" operator="greaterThan">
      <formula>D46*$C$3</formula>
    </cfRule>
  </conditionalFormatting>
  <conditionalFormatting sqref="E49">
    <cfRule type="cellIs" dxfId="0" priority="5" operator="greaterThan">
      <formula>E46*$C$3</formula>
    </cfRule>
  </conditionalFormatting>
  <conditionalFormatting sqref="B38">
    <cfRule type="expression" dxfId="1" priority="6">
      <formula>"(b38/b46)&gt;$c$3"</formula>
    </cfRule>
  </conditionalFormatting>
  <hyperlinks>
    <hyperlink r:id="rId2" ref="D8"/>
  </hyperlinks>
  <printOptions/>
  <pageMargins bottom="0.75" footer="0.0" header="0.0" left="0.7" right="0.7" top="0.75"/>
  <pageSetup orientation="portrait"/>
  <rowBreaks count="1" manualBreakCount="1">
    <brk id="38" man="1"/>
  </rowBreaks>
  <drawing r:id="rId3"/>
  <legacyDrawing r:id="rId4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2021-06-22T11:10:07Z</dcterms:created>
  <dc:creator>Chris Scott</dc:creator>
</cp:coreProperties>
</file>