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patino_y\Desktop\"/>
    </mc:Choice>
  </mc:AlternateContent>
  <xr:revisionPtr revIDLastSave="0" documentId="13_ncr:1_{2C65D002-2504-47F3-BF8D-8DCD328D2D86}" xr6:coauthVersionLast="47" xr6:coauthVersionMax="47" xr10:uidLastSave="{00000000-0000-0000-0000-000000000000}"/>
  <workbookProtection workbookAlgorithmName="SHA-512" workbookHashValue="NotsB27OHxLoQecdSUJc+fR/7YGgnr5TZcQ4NRR9Sryh5ntH/ppDOdoy+rIm6zL4Wa4SpU1TteBCIEl7B27Rtg==" workbookSaltValue="eLyfwHsZN9ZCqr8rMlgEIA==" workbookSpinCount="100000" lockStructure="1"/>
  <bookViews>
    <workbookView xWindow="5445" yWindow="3825" windowWidth="21600" windowHeight="12525" xr2:uid="{00000000-000D-0000-FFFF-FFFF00000000}"/>
  </bookViews>
  <sheets>
    <sheet name="Instructions" sheetId="1" r:id="rId1"/>
    <sheet name="All Title I" sheetId="2" r:id="rId2"/>
    <sheet name="Not All Title I" sheetId="9" r:id="rId3"/>
    <sheet name="High Low - All Title I" sheetId="5" r:id="rId4"/>
    <sheet name="High Low - Not All Title I" sheetId="7" r:id="rId5"/>
    <sheet name="Per Pupil - All Title I" sheetId="10" r:id="rId6"/>
    <sheet name="Per Pupil - Not All Title I" sheetId="11" r:id="rId7"/>
    <sheet name="Lists" sheetId="3"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0" i="11" l="1"/>
  <c r="D98" i="10" l="1"/>
  <c r="C97" i="11" l="1"/>
  <c r="F97" i="11" s="1"/>
  <c r="B97" i="11"/>
  <c r="A97" i="11"/>
  <c r="C96" i="11"/>
  <c r="F96" i="11" s="1"/>
  <c r="B96" i="11"/>
  <c r="A96" i="11"/>
  <c r="C95" i="11"/>
  <c r="F95" i="11" s="1"/>
  <c r="B95" i="11"/>
  <c r="A95" i="11"/>
  <c r="C94" i="11"/>
  <c r="E94" i="11" s="1"/>
  <c r="B94" i="11"/>
  <c r="A94" i="11"/>
  <c r="C93" i="11"/>
  <c r="F93" i="11" s="1"/>
  <c r="B93" i="11"/>
  <c r="A93" i="11"/>
  <c r="C92" i="11"/>
  <c r="F92" i="11" s="1"/>
  <c r="B92" i="11"/>
  <c r="A92" i="11"/>
  <c r="C91" i="11"/>
  <c r="B91" i="11"/>
  <c r="A91" i="11"/>
  <c r="C90" i="11"/>
  <c r="B90" i="11"/>
  <c r="A90" i="11"/>
  <c r="C89" i="11"/>
  <c r="B89" i="11"/>
  <c r="A89" i="11"/>
  <c r="C88" i="11"/>
  <c r="F88" i="11" s="1"/>
  <c r="B88" i="11"/>
  <c r="A88" i="11"/>
  <c r="C87" i="11"/>
  <c r="F87" i="11" s="1"/>
  <c r="B87" i="11"/>
  <c r="A87" i="11"/>
  <c r="C86" i="11"/>
  <c r="E86" i="11" s="1"/>
  <c r="B86" i="11"/>
  <c r="A86" i="11"/>
  <c r="C85" i="11"/>
  <c r="F85" i="11" s="1"/>
  <c r="B85" i="11"/>
  <c r="A85" i="11"/>
  <c r="C84" i="11"/>
  <c r="F84" i="11" s="1"/>
  <c r="B84" i="11"/>
  <c r="A84" i="11"/>
  <c r="C83" i="11"/>
  <c r="F83" i="11" s="1"/>
  <c r="B83" i="11"/>
  <c r="A83" i="11"/>
  <c r="C82" i="11"/>
  <c r="E82" i="11" s="1"/>
  <c r="B82" i="11"/>
  <c r="A82" i="11"/>
  <c r="C81" i="11"/>
  <c r="F81" i="11" s="1"/>
  <c r="B81" i="11"/>
  <c r="A81" i="11"/>
  <c r="C80" i="11"/>
  <c r="F80" i="11" s="1"/>
  <c r="B80" i="11"/>
  <c r="A80" i="11"/>
  <c r="C79" i="11"/>
  <c r="F79" i="11" s="1"/>
  <c r="B79" i="11"/>
  <c r="A79" i="11"/>
  <c r="C78" i="11"/>
  <c r="E78" i="11" s="1"/>
  <c r="B78" i="11"/>
  <c r="A78" i="11"/>
  <c r="C77" i="11"/>
  <c r="F77" i="11" s="1"/>
  <c r="B77" i="11"/>
  <c r="A77" i="11"/>
  <c r="C76" i="11"/>
  <c r="F76" i="11" s="1"/>
  <c r="B76" i="11"/>
  <c r="A76" i="11"/>
  <c r="C75" i="11"/>
  <c r="B75" i="11"/>
  <c r="A75" i="11"/>
  <c r="C74" i="11"/>
  <c r="B74" i="11"/>
  <c r="A74" i="11"/>
  <c r="C73" i="11"/>
  <c r="B73" i="11"/>
  <c r="A73" i="11"/>
  <c r="C72" i="11"/>
  <c r="F72" i="11" s="1"/>
  <c r="B72" i="11"/>
  <c r="A72" i="11"/>
  <c r="C71" i="11"/>
  <c r="F71" i="11" s="1"/>
  <c r="B71" i="11"/>
  <c r="A71" i="11"/>
  <c r="C70" i="11"/>
  <c r="E70" i="11" s="1"/>
  <c r="B70" i="11"/>
  <c r="A70" i="11"/>
  <c r="C69" i="11"/>
  <c r="F69" i="11" s="1"/>
  <c r="B69" i="11"/>
  <c r="A69" i="11"/>
  <c r="C68" i="11"/>
  <c r="F68" i="11" s="1"/>
  <c r="B68" i="11"/>
  <c r="A68" i="11"/>
  <c r="C67" i="11"/>
  <c r="F67" i="11" s="1"/>
  <c r="B67" i="11"/>
  <c r="A67" i="11"/>
  <c r="C66" i="11"/>
  <c r="E66" i="11" s="1"/>
  <c r="B66" i="11"/>
  <c r="A66" i="11"/>
  <c r="C65" i="11"/>
  <c r="F65" i="11" s="1"/>
  <c r="B65" i="11"/>
  <c r="A65" i="11"/>
  <c r="C64" i="11"/>
  <c r="F64" i="11" s="1"/>
  <c r="B64" i="11"/>
  <c r="A64" i="11"/>
  <c r="C63" i="11"/>
  <c r="F63" i="11" s="1"/>
  <c r="B63" i="11"/>
  <c r="A63" i="11"/>
  <c r="C62" i="11"/>
  <c r="E62" i="11" s="1"/>
  <c r="B62" i="11"/>
  <c r="A62" i="11"/>
  <c r="C61" i="11"/>
  <c r="F61" i="11" s="1"/>
  <c r="B61" i="11"/>
  <c r="A61" i="11"/>
  <c r="C60" i="11"/>
  <c r="F60" i="11" s="1"/>
  <c r="B60" i="11"/>
  <c r="A60" i="11"/>
  <c r="C59" i="11"/>
  <c r="B59" i="11"/>
  <c r="A59" i="11"/>
  <c r="C58" i="11"/>
  <c r="B58" i="11"/>
  <c r="A58" i="11"/>
  <c r="C57" i="11"/>
  <c r="B57" i="11"/>
  <c r="A57" i="11"/>
  <c r="C56" i="11"/>
  <c r="F56" i="11" s="1"/>
  <c r="B56" i="11"/>
  <c r="A56" i="11"/>
  <c r="C55" i="11"/>
  <c r="F55" i="11" s="1"/>
  <c r="B55" i="11"/>
  <c r="A55" i="11"/>
  <c r="C54" i="11"/>
  <c r="E54" i="11" s="1"/>
  <c r="B54" i="11"/>
  <c r="A54" i="11"/>
  <c r="C53" i="11"/>
  <c r="F53" i="11" s="1"/>
  <c r="B53" i="11"/>
  <c r="A53" i="11"/>
  <c r="C52" i="11"/>
  <c r="F52" i="11" s="1"/>
  <c r="B52" i="11"/>
  <c r="A52" i="11"/>
  <c r="C51" i="11"/>
  <c r="F51" i="11" s="1"/>
  <c r="B51" i="11"/>
  <c r="A51" i="11"/>
  <c r="C50" i="11"/>
  <c r="E50" i="11" s="1"/>
  <c r="B50" i="11"/>
  <c r="A50" i="11"/>
  <c r="C49" i="11"/>
  <c r="F49" i="11" s="1"/>
  <c r="B49" i="11"/>
  <c r="A49" i="11"/>
  <c r="C48" i="11"/>
  <c r="F48" i="11" s="1"/>
  <c r="B48" i="11"/>
  <c r="A48" i="11"/>
  <c r="C47" i="11"/>
  <c r="F47" i="11" s="1"/>
  <c r="B47" i="11"/>
  <c r="A47" i="11"/>
  <c r="C46" i="11"/>
  <c r="B46" i="11"/>
  <c r="A46" i="11"/>
  <c r="C45" i="11"/>
  <c r="F45" i="11" s="1"/>
  <c r="B45" i="11"/>
  <c r="A45" i="11"/>
  <c r="C44" i="11"/>
  <c r="F44" i="11" s="1"/>
  <c r="B44" i="11"/>
  <c r="A44" i="11"/>
  <c r="C43" i="11"/>
  <c r="B43" i="11"/>
  <c r="A43" i="11"/>
  <c r="C42" i="11"/>
  <c r="B42" i="11"/>
  <c r="A42" i="11"/>
  <c r="C41" i="11"/>
  <c r="B41" i="11"/>
  <c r="A41" i="11"/>
  <c r="C40" i="11"/>
  <c r="F40" i="11" s="1"/>
  <c r="B40" i="11"/>
  <c r="A40" i="11"/>
  <c r="C39" i="11"/>
  <c r="F39" i="11" s="1"/>
  <c r="B39" i="11"/>
  <c r="A39" i="11"/>
  <c r="C38" i="11"/>
  <c r="E38" i="11" s="1"/>
  <c r="B38" i="11"/>
  <c r="A38" i="11"/>
  <c r="C37" i="11"/>
  <c r="F37" i="11" s="1"/>
  <c r="B37" i="11"/>
  <c r="A37" i="11"/>
  <c r="C36" i="11"/>
  <c r="F36" i="11" s="1"/>
  <c r="B36" i="11"/>
  <c r="A36" i="11"/>
  <c r="C35" i="11"/>
  <c r="F35" i="11" s="1"/>
  <c r="B35" i="11"/>
  <c r="A35" i="11"/>
  <c r="C34" i="11"/>
  <c r="E34" i="11" s="1"/>
  <c r="B34" i="11"/>
  <c r="A34" i="11"/>
  <c r="C33" i="11"/>
  <c r="F33" i="11" s="1"/>
  <c r="B33" i="11"/>
  <c r="A33" i="11"/>
  <c r="C32" i="11"/>
  <c r="F32" i="11" s="1"/>
  <c r="B32" i="11"/>
  <c r="A32" i="11"/>
  <c r="C31" i="11"/>
  <c r="F31" i="11" s="1"/>
  <c r="B31" i="11"/>
  <c r="A31" i="11"/>
  <c r="C30" i="11"/>
  <c r="E30" i="11" s="1"/>
  <c r="B30" i="11"/>
  <c r="A30" i="11"/>
  <c r="C29" i="11"/>
  <c r="F29" i="11" s="1"/>
  <c r="B29" i="11"/>
  <c r="A29" i="11"/>
  <c r="C28" i="11"/>
  <c r="F28" i="11" s="1"/>
  <c r="B28" i="11"/>
  <c r="A28" i="11"/>
  <c r="C27" i="11"/>
  <c r="B27" i="11"/>
  <c r="A27" i="11"/>
  <c r="C26" i="11"/>
  <c r="B26" i="11"/>
  <c r="A26" i="11"/>
  <c r="C25" i="11"/>
  <c r="B25" i="11"/>
  <c r="A25" i="11"/>
  <c r="C24" i="11"/>
  <c r="F24" i="11" s="1"/>
  <c r="B24" i="11"/>
  <c r="A24" i="11"/>
  <c r="C23" i="11"/>
  <c r="F23" i="11" s="1"/>
  <c r="B23" i="11"/>
  <c r="A23" i="11"/>
  <c r="C22" i="11"/>
  <c r="E22" i="11" s="1"/>
  <c r="B22" i="11"/>
  <c r="A22" i="11"/>
  <c r="C21" i="11"/>
  <c r="F21" i="11" s="1"/>
  <c r="B21" i="11"/>
  <c r="A21" i="11"/>
  <c r="C20" i="11"/>
  <c r="F20" i="11" s="1"/>
  <c r="B20" i="11"/>
  <c r="A20" i="11"/>
  <c r="C19" i="11"/>
  <c r="F19" i="11" s="1"/>
  <c r="B19" i="11"/>
  <c r="A19" i="11"/>
  <c r="C18" i="11"/>
  <c r="E18" i="11" s="1"/>
  <c r="B18" i="11"/>
  <c r="A18" i="11"/>
  <c r="C17" i="11"/>
  <c r="F17" i="11" s="1"/>
  <c r="B17" i="11"/>
  <c r="A17" i="11"/>
  <c r="C16" i="11"/>
  <c r="F16" i="11" s="1"/>
  <c r="B16" i="11"/>
  <c r="A16" i="11"/>
  <c r="C15" i="11"/>
  <c r="F15" i="11" s="1"/>
  <c r="B15" i="11"/>
  <c r="A15" i="11"/>
  <c r="C14" i="11"/>
  <c r="E14" i="11" s="1"/>
  <c r="B14" i="11"/>
  <c r="A14" i="11"/>
  <c r="C13" i="11"/>
  <c r="F13" i="11" s="1"/>
  <c r="B13" i="11"/>
  <c r="A13" i="11"/>
  <c r="C12" i="11"/>
  <c r="F12" i="11" s="1"/>
  <c r="B12" i="11"/>
  <c r="A12" i="11"/>
  <c r="C11" i="11"/>
  <c r="B11" i="11"/>
  <c r="A11" i="11"/>
  <c r="C10" i="11"/>
  <c r="B10" i="11"/>
  <c r="A10" i="11"/>
  <c r="C9" i="11"/>
  <c r="B9" i="11"/>
  <c r="A9" i="11"/>
  <c r="M33" i="11"/>
  <c r="P33" i="11" s="1"/>
  <c r="H33" i="11"/>
  <c r="M32" i="11"/>
  <c r="N32" i="11" s="1"/>
  <c r="M31" i="11"/>
  <c r="P31" i="11" s="1"/>
  <c r="M30" i="11"/>
  <c r="N30" i="11" s="1"/>
  <c r="M29" i="11"/>
  <c r="P29" i="11" s="1"/>
  <c r="M28" i="11"/>
  <c r="N28" i="11" s="1"/>
  <c r="M27" i="11"/>
  <c r="P27" i="11" s="1"/>
  <c r="H27" i="11"/>
  <c r="M26" i="11"/>
  <c r="N26" i="11" s="1"/>
  <c r="M25" i="11"/>
  <c r="P25" i="11" s="1"/>
  <c r="M24" i="11"/>
  <c r="N24" i="11" s="1"/>
  <c r="M23" i="11"/>
  <c r="P23" i="11" s="1"/>
  <c r="H23" i="11"/>
  <c r="M22" i="11"/>
  <c r="N22" i="11" s="1"/>
  <c r="M21" i="11"/>
  <c r="P21" i="11" s="1"/>
  <c r="M20" i="11"/>
  <c r="N20" i="11" s="1"/>
  <c r="M19" i="11"/>
  <c r="P19" i="11" s="1"/>
  <c r="H19" i="11"/>
  <c r="M18" i="11"/>
  <c r="N18" i="11" s="1"/>
  <c r="M17" i="11"/>
  <c r="P17" i="11" s="1"/>
  <c r="M16" i="11"/>
  <c r="N16" i="11" s="1"/>
  <c r="M15" i="11"/>
  <c r="P15" i="11" s="1"/>
  <c r="M14" i="11"/>
  <c r="N14" i="11" s="1"/>
  <c r="M53" i="11"/>
  <c r="P52" i="11"/>
  <c r="M52" i="11"/>
  <c r="N52" i="11" s="1"/>
  <c r="M51" i="11"/>
  <c r="M50" i="11"/>
  <c r="N50" i="11" s="1"/>
  <c r="M49" i="11"/>
  <c r="M48" i="11"/>
  <c r="N48" i="11" s="1"/>
  <c r="M47" i="11"/>
  <c r="M46" i="11"/>
  <c r="N46" i="11" s="1"/>
  <c r="M45" i="11"/>
  <c r="M44" i="11"/>
  <c r="N44" i="11" s="1"/>
  <c r="M43" i="11"/>
  <c r="M42" i="11"/>
  <c r="N42" i="11" s="1"/>
  <c r="M41" i="11"/>
  <c r="M40" i="11"/>
  <c r="M39" i="11"/>
  <c r="M38" i="11"/>
  <c r="H38" i="11"/>
  <c r="J38" i="11" s="1"/>
  <c r="M37" i="11"/>
  <c r="M36" i="11"/>
  <c r="M35" i="11"/>
  <c r="M34" i="11"/>
  <c r="N34" i="11" s="1"/>
  <c r="M73" i="11"/>
  <c r="P73" i="11" s="1"/>
  <c r="H73" i="11"/>
  <c r="M72" i="11"/>
  <c r="N72" i="11" s="1"/>
  <c r="M71" i="11"/>
  <c r="P71" i="11" s="1"/>
  <c r="M70" i="11"/>
  <c r="M69" i="11"/>
  <c r="P69" i="11" s="1"/>
  <c r="H69" i="11"/>
  <c r="M68" i="11"/>
  <c r="N68" i="11" s="1"/>
  <c r="M67" i="11"/>
  <c r="P67" i="11" s="1"/>
  <c r="M66" i="11"/>
  <c r="M65" i="11"/>
  <c r="P65" i="11" s="1"/>
  <c r="M64" i="11"/>
  <c r="N64" i="11" s="1"/>
  <c r="M63" i="11"/>
  <c r="P63" i="11" s="1"/>
  <c r="M62" i="11"/>
  <c r="N62" i="11" s="1"/>
  <c r="M61" i="11"/>
  <c r="P61" i="11" s="1"/>
  <c r="M60" i="11"/>
  <c r="N60" i="11" s="1"/>
  <c r="M59" i="11"/>
  <c r="P59" i="11" s="1"/>
  <c r="M58" i="11"/>
  <c r="N58" i="11" s="1"/>
  <c r="M57" i="11"/>
  <c r="P57" i="11" s="1"/>
  <c r="M56" i="11"/>
  <c r="N56" i="11" s="1"/>
  <c r="M55" i="11"/>
  <c r="P55" i="11" s="1"/>
  <c r="H55" i="11"/>
  <c r="M54" i="11"/>
  <c r="C97" i="10"/>
  <c r="F97" i="10" s="1"/>
  <c r="B97" i="10"/>
  <c r="A97" i="10"/>
  <c r="C96" i="10"/>
  <c r="F96" i="10" s="1"/>
  <c r="B96" i="10"/>
  <c r="A96" i="10"/>
  <c r="C95" i="10"/>
  <c r="F95" i="10" s="1"/>
  <c r="B95" i="10"/>
  <c r="A95" i="10"/>
  <c r="C94" i="10"/>
  <c r="E94" i="10" s="1"/>
  <c r="B94" i="10"/>
  <c r="A94" i="10"/>
  <c r="C93" i="10"/>
  <c r="F93" i="10" s="1"/>
  <c r="B93" i="10"/>
  <c r="A93" i="10"/>
  <c r="C92" i="10"/>
  <c r="F92" i="10" s="1"/>
  <c r="B92" i="10"/>
  <c r="A92" i="10"/>
  <c r="C91" i="10"/>
  <c r="F91" i="10" s="1"/>
  <c r="B91" i="10"/>
  <c r="A91" i="10"/>
  <c r="C90" i="10"/>
  <c r="E90" i="10" s="1"/>
  <c r="B90" i="10"/>
  <c r="A90" i="10"/>
  <c r="C89" i="10"/>
  <c r="F89" i="10" s="1"/>
  <c r="B89" i="10"/>
  <c r="A89" i="10"/>
  <c r="C88" i="10"/>
  <c r="F88" i="10" s="1"/>
  <c r="B88" i="10"/>
  <c r="A88" i="10"/>
  <c r="C87" i="10"/>
  <c r="F87" i="10" s="1"/>
  <c r="B87" i="10"/>
  <c r="A87" i="10"/>
  <c r="C86" i="10"/>
  <c r="E86" i="10" s="1"/>
  <c r="B86" i="10"/>
  <c r="A86" i="10"/>
  <c r="C85" i="10"/>
  <c r="F85" i="10" s="1"/>
  <c r="B85" i="10"/>
  <c r="A85" i="10"/>
  <c r="C84" i="10"/>
  <c r="F84" i="10" s="1"/>
  <c r="B84" i="10"/>
  <c r="A84" i="10"/>
  <c r="C83" i="10"/>
  <c r="F83" i="10" s="1"/>
  <c r="B83" i="10"/>
  <c r="A83" i="10"/>
  <c r="C82" i="10"/>
  <c r="E82" i="10" s="1"/>
  <c r="B82" i="10"/>
  <c r="A82" i="10"/>
  <c r="C81" i="10"/>
  <c r="F81" i="10" s="1"/>
  <c r="B81" i="10"/>
  <c r="A81" i="10"/>
  <c r="C80" i="10"/>
  <c r="F80" i="10" s="1"/>
  <c r="B80" i="10"/>
  <c r="A80" i="10"/>
  <c r="C79" i="10"/>
  <c r="F79" i="10" s="1"/>
  <c r="B79" i="10"/>
  <c r="A79" i="10"/>
  <c r="C78" i="10"/>
  <c r="F78" i="10" s="1"/>
  <c r="B78" i="10"/>
  <c r="A78" i="10"/>
  <c r="C77" i="10"/>
  <c r="F77" i="10" s="1"/>
  <c r="B77" i="10"/>
  <c r="A77" i="10"/>
  <c r="C76" i="10"/>
  <c r="F76" i="10" s="1"/>
  <c r="B76" i="10"/>
  <c r="A76" i="10"/>
  <c r="C75" i="10"/>
  <c r="F75" i="10" s="1"/>
  <c r="B75" i="10"/>
  <c r="A75" i="10"/>
  <c r="E74" i="10"/>
  <c r="C74" i="10"/>
  <c r="F74" i="10" s="1"/>
  <c r="B74" i="10"/>
  <c r="A74" i="10"/>
  <c r="C73" i="10"/>
  <c r="F73" i="10" s="1"/>
  <c r="B73" i="10"/>
  <c r="A73" i="10"/>
  <c r="C72" i="10"/>
  <c r="F72" i="10" s="1"/>
  <c r="B72" i="10"/>
  <c r="A72" i="10"/>
  <c r="C71" i="10"/>
  <c r="F71" i="10" s="1"/>
  <c r="B71" i="10"/>
  <c r="A71" i="10"/>
  <c r="C70" i="10"/>
  <c r="F70" i="10" s="1"/>
  <c r="B70" i="10"/>
  <c r="A70" i="10"/>
  <c r="C69" i="10"/>
  <c r="B69" i="10"/>
  <c r="A69" i="10"/>
  <c r="C68" i="10"/>
  <c r="F68" i="10" s="1"/>
  <c r="B68" i="10"/>
  <c r="A68" i="10"/>
  <c r="C67" i="10"/>
  <c r="F67" i="10" s="1"/>
  <c r="B67" i="10"/>
  <c r="A67" i="10"/>
  <c r="E66" i="10"/>
  <c r="C66" i="10"/>
  <c r="F66" i="10" s="1"/>
  <c r="B66" i="10"/>
  <c r="A66" i="10"/>
  <c r="C65" i="10"/>
  <c r="F65" i="10" s="1"/>
  <c r="B65" i="10"/>
  <c r="A65" i="10"/>
  <c r="C64" i="10"/>
  <c r="F64" i="10" s="1"/>
  <c r="B64" i="10"/>
  <c r="A64" i="10"/>
  <c r="C63" i="10"/>
  <c r="F63" i="10" s="1"/>
  <c r="B63" i="10"/>
  <c r="A63" i="10"/>
  <c r="C62" i="10"/>
  <c r="E62" i="10" s="1"/>
  <c r="B62" i="10"/>
  <c r="A62" i="10"/>
  <c r="C61" i="10"/>
  <c r="F61" i="10" s="1"/>
  <c r="B61" i="10"/>
  <c r="A61" i="10"/>
  <c r="C60" i="10"/>
  <c r="B60" i="10"/>
  <c r="A60" i="10"/>
  <c r="C59" i="10"/>
  <c r="F59" i="10" s="1"/>
  <c r="B59" i="10"/>
  <c r="A59" i="10"/>
  <c r="C58" i="10"/>
  <c r="E58" i="10" s="1"/>
  <c r="B58" i="10"/>
  <c r="A58" i="10"/>
  <c r="C57" i="10"/>
  <c r="F57" i="10" s="1"/>
  <c r="B57" i="10"/>
  <c r="A57" i="10"/>
  <c r="C56" i="10"/>
  <c r="F56" i="10" s="1"/>
  <c r="B56" i="10"/>
  <c r="A56" i="10"/>
  <c r="C55" i="10"/>
  <c r="F55" i="10" s="1"/>
  <c r="B55" i="10"/>
  <c r="A55" i="10"/>
  <c r="C54" i="10"/>
  <c r="E54" i="10" s="1"/>
  <c r="B54" i="10"/>
  <c r="A54" i="10"/>
  <c r="C53" i="10"/>
  <c r="F53" i="10" s="1"/>
  <c r="B53" i="10"/>
  <c r="A53" i="10"/>
  <c r="C52" i="10"/>
  <c r="B52" i="10"/>
  <c r="A52" i="10"/>
  <c r="C51" i="10"/>
  <c r="F51" i="10" s="1"/>
  <c r="B51" i="10"/>
  <c r="A51" i="10"/>
  <c r="F50" i="10"/>
  <c r="C50" i="10"/>
  <c r="E50" i="10" s="1"/>
  <c r="B50" i="10"/>
  <c r="A50" i="10"/>
  <c r="C49" i="10"/>
  <c r="B49" i="10"/>
  <c r="A49" i="10"/>
  <c r="C48" i="10"/>
  <c r="F48" i="10" s="1"/>
  <c r="B48" i="10"/>
  <c r="A48" i="10"/>
  <c r="C47" i="10"/>
  <c r="F47" i="10" s="1"/>
  <c r="B47" i="10"/>
  <c r="A47" i="10"/>
  <c r="C46" i="10"/>
  <c r="F46" i="10" s="1"/>
  <c r="B46" i="10"/>
  <c r="A46" i="10"/>
  <c r="C45" i="10"/>
  <c r="F45" i="10" s="1"/>
  <c r="B45" i="10"/>
  <c r="A45" i="10"/>
  <c r="C44" i="10"/>
  <c r="F44" i="10" s="1"/>
  <c r="B44" i="10"/>
  <c r="A44" i="10"/>
  <c r="C43" i="10"/>
  <c r="F43" i="10" s="1"/>
  <c r="B43" i="10"/>
  <c r="A43" i="10"/>
  <c r="C42" i="10"/>
  <c r="F42" i="10" s="1"/>
  <c r="B42" i="10"/>
  <c r="A42" i="10"/>
  <c r="C41" i="10"/>
  <c r="F41" i="10" s="1"/>
  <c r="B41" i="10"/>
  <c r="A41" i="10"/>
  <c r="C40" i="10"/>
  <c r="B40" i="10"/>
  <c r="A40" i="10"/>
  <c r="C39" i="10"/>
  <c r="F39" i="10" s="1"/>
  <c r="B39" i="10"/>
  <c r="A39" i="10"/>
  <c r="F38" i="10"/>
  <c r="C38" i="10"/>
  <c r="E38" i="10" s="1"/>
  <c r="B38" i="10"/>
  <c r="A38" i="10"/>
  <c r="C37" i="10"/>
  <c r="B37" i="10"/>
  <c r="A37" i="10"/>
  <c r="C36" i="10"/>
  <c r="F36" i="10" s="1"/>
  <c r="B36" i="10"/>
  <c r="A36" i="10"/>
  <c r="C35" i="10"/>
  <c r="F35" i="10" s="1"/>
  <c r="B35" i="10"/>
  <c r="A35" i="10"/>
  <c r="C34" i="10"/>
  <c r="F34" i="10" s="1"/>
  <c r="B34" i="10"/>
  <c r="A34" i="10"/>
  <c r="C33" i="10"/>
  <c r="F33" i="10" s="1"/>
  <c r="B33" i="10"/>
  <c r="A33" i="10"/>
  <c r="C32" i="10"/>
  <c r="F32" i="10" s="1"/>
  <c r="B32" i="10"/>
  <c r="A32" i="10"/>
  <c r="C31" i="10"/>
  <c r="E31" i="10" s="1"/>
  <c r="B31" i="10"/>
  <c r="A31" i="10"/>
  <c r="C30" i="10"/>
  <c r="E30" i="10" s="1"/>
  <c r="B30" i="10"/>
  <c r="A30" i="10"/>
  <c r="C29" i="10"/>
  <c r="F29" i="10" s="1"/>
  <c r="B29" i="10"/>
  <c r="A29" i="10"/>
  <c r="C28" i="10"/>
  <c r="F28" i="10" s="1"/>
  <c r="B28" i="10"/>
  <c r="A28" i="10"/>
  <c r="C27" i="10"/>
  <c r="B27" i="10"/>
  <c r="A27" i="10"/>
  <c r="C26" i="10"/>
  <c r="E26" i="10" s="1"/>
  <c r="B26" i="10"/>
  <c r="A26" i="10"/>
  <c r="C25" i="10"/>
  <c r="F25" i="10" s="1"/>
  <c r="B25" i="10"/>
  <c r="A25" i="10"/>
  <c r="C24" i="10"/>
  <c r="F24" i="10" s="1"/>
  <c r="B24" i="10"/>
  <c r="A24" i="10"/>
  <c r="C23" i="10"/>
  <c r="B23" i="10"/>
  <c r="A23" i="10"/>
  <c r="F22" i="10"/>
  <c r="C22" i="10"/>
  <c r="E22" i="10" s="1"/>
  <c r="B22" i="10"/>
  <c r="A22" i="10"/>
  <c r="C21" i="10"/>
  <c r="F21" i="10" s="1"/>
  <c r="B21" i="10"/>
  <c r="A21" i="10"/>
  <c r="C20" i="10"/>
  <c r="H20" i="10" s="1"/>
  <c r="L20" i="10" s="1"/>
  <c r="B20" i="10"/>
  <c r="A20" i="10"/>
  <c r="C19" i="10"/>
  <c r="B19" i="10"/>
  <c r="A19" i="10"/>
  <c r="C18" i="10"/>
  <c r="E18" i="10" s="1"/>
  <c r="B18" i="10"/>
  <c r="A18" i="10"/>
  <c r="C17" i="10"/>
  <c r="F17" i="10" s="1"/>
  <c r="B17" i="10"/>
  <c r="A17" i="10"/>
  <c r="C16" i="10"/>
  <c r="F16" i="10" s="1"/>
  <c r="B16" i="10"/>
  <c r="A16" i="10"/>
  <c r="C15" i="10"/>
  <c r="F15" i="10" s="1"/>
  <c r="B15" i="10"/>
  <c r="A15" i="10"/>
  <c r="C14" i="10"/>
  <c r="F14" i="10" s="1"/>
  <c r="B14" i="10"/>
  <c r="A14" i="10"/>
  <c r="C13" i="10"/>
  <c r="F13" i="10" s="1"/>
  <c r="B13" i="10"/>
  <c r="A13" i="10"/>
  <c r="C12" i="10"/>
  <c r="F12" i="10" s="1"/>
  <c r="B12" i="10"/>
  <c r="A12" i="10"/>
  <c r="C11" i="10"/>
  <c r="B11" i="10"/>
  <c r="A11" i="10"/>
  <c r="C10" i="10"/>
  <c r="F10" i="10" s="1"/>
  <c r="B10" i="10"/>
  <c r="A10" i="10"/>
  <c r="C9" i="10"/>
  <c r="F9" i="10" s="1"/>
  <c r="B9" i="10"/>
  <c r="A9" i="10"/>
  <c r="M30" i="10"/>
  <c r="Q30" i="10" s="1"/>
  <c r="H30" i="10"/>
  <c r="J30" i="10" s="1"/>
  <c r="M29" i="10"/>
  <c r="M28" i="10"/>
  <c r="O28" i="10" s="1"/>
  <c r="M27" i="10"/>
  <c r="N27" i="10" s="1"/>
  <c r="O26" i="10"/>
  <c r="M26" i="10"/>
  <c r="Q26" i="10" s="1"/>
  <c r="M25" i="10"/>
  <c r="Q25" i="10" s="1"/>
  <c r="M24" i="10"/>
  <c r="O24" i="10" s="1"/>
  <c r="M23" i="10"/>
  <c r="N23" i="10" s="1"/>
  <c r="M22" i="10"/>
  <c r="Q22" i="10" s="1"/>
  <c r="H22" i="10"/>
  <c r="J22" i="10" s="1"/>
  <c r="M21" i="10"/>
  <c r="Q21" i="10" s="1"/>
  <c r="M20" i="10"/>
  <c r="O20" i="10" s="1"/>
  <c r="P19" i="10"/>
  <c r="M19" i="10"/>
  <c r="N19" i="10" s="1"/>
  <c r="M18" i="10"/>
  <c r="N18" i="10" s="1"/>
  <c r="M17" i="10"/>
  <c r="M16" i="10"/>
  <c r="O16" i="10" s="1"/>
  <c r="M15" i="10"/>
  <c r="H15" i="10"/>
  <c r="J15" i="10" s="1"/>
  <c r="M14" i="10"/>
  <c r="H14" i="10"/>
  <c r="J14" i="10" s="1"/>
  <c r="M13" i="10"/>
  <c r="M12" i="10"/>
  <c r="Q12" i="10" s="1"/>
  <c r="M11" i="10"/>
  <c r="M50" i="10"/>
  <c r="H50" i="10"/>
  <c r="M49" i="10"/>
  <c r="P49" i="10" s="1"/>
  <c r="M48" i="10"/>
  <c r="O48" i="10" s="1"/>
  <c r="P47" i="10"/>
  <c r="M47" i="10"/>
  <c r="N47" i="10" s="1"/>
  <c r="M46" i="10"/>
  <c r="P46" i="10" s="1"/>
  <c r="M45" i="10"/>
  <c r="P45" i="10" s="1"/>
  <c r="M44" i="10"/>
  <c r="O44" i="10" s="1"/>
  <c r="M43" i="10"/>
  <c r="M42" i="10"/>
  <c r="M41" i="10"/>
  <c r="P41" i="10" s="1"/>
  <c r="M40" i="10"/>
  <c r="O40" i="10" s="1"/>
  <c r="M39" i="10"/>
  <c r="M38" i="10"/>
  <c r="H38" i="10"/>
  <c r="M37" i="10"/>
  <c r="P37" i="10" s="1"/>
  <c r="M36" i="10"/>
  <c r="M35" i="10"/>
  <c r="N35" i="10" s="1"/>
  <c r="M34" i="10"/>
  <c r="M33" i="10"/>
  <c r="P33" i="10" s="1"/>
  <c r="M32" i="10"/>
  <c r="O32" i="10" s="1"/>
  <c r="M31" i="10"/>
  <c r="O31" i="10" s="1"/>
  <c r="M70" i="10"/>
  <c r="Q70" i="10" s="1"/>
  <c r="H70" i="10"/>
  <c r="M69" i="10"/>
  <c r="P69" i="10" s="1"/>
  <c r="M68" i="10"/>
  <c r="O68" i="10" s="1"/>
  <c r="M67" i="10"/>
  <c r="N67" i="10" s="1"/>
  <c r="O66" i="10"/>
  <c r="M66" i="10"/>
  <c r="Q66" i="10" s="1"/>
  <c r="H66" i="10"/>
  <c r="K66" i="10" s="1"/>
  <c r="M65" i="10"/>
  <c r="P65" i="10" s="1"/>
  <c r="H65" i="10"/>
  <c r="M64" i="10"/>
  <c r="O64" i="10" s="1"/>
  <c r="M63" i="10"/>
  <c r="M62" i="10"/>
  <c r="Q62" i="10" s="1"/>
  <c r="M61" i="10"/>
  <c r="Q61" i="10" s="1"/>
  <c r="M60" i="10"/>
  <c r="M59" i="10"/>
  <c r="N59" i="10" s="1"/>
  <c r="M58" i="10"/>
  <c r="Q58" i="10" s="1"/>
  <c r="M57" i="10"/>
  <c r="M56" i="10"/>
  <c r="M55" i="10"/>
  <c r="N55" i="10" s="1"/>
  <c r="M54" i="10"/>
  <c r="M53" i="10"/>
  <c r="Q53" i="10" s="1"/>
  <c r="M52" i="10"/>
  <c r="O52" i="10" s="1"/>
  <c r="M51" i="10"/>
  <c r="N51" i="10" s="1"/>
  <c r="K203" i="7"/>
  <c r="B203" i="7" s="1"/>
  <c r="K204" i="7"/>
  <c r="K205" i="7"/>
  <c r="K206" i="7"/>
  <c r="G206" i="7" s="1"/>
  <c r="K207" i="7"/>
  <c r="K208" i="7"/>
  <c r="G208" i="7" s="1"/>
  <c r="K209" i="7"/>
  <c r="K210" i="7"/>
  <c r="E210" i="7" s="1"/>
  <c r="K211" i="7"/>
  <c r="K212" i="7"/>
  <c r="G212" i="7" s="1"/>
  <c r="K213" i="7"/>
  <c r="D213" i="7" s="1"/>
  <c r="K214" i="7"/>
  <c r="D214" i="7" s="1"/>
  <c r="K215" i="7"/>
  <c r="E215" i="7" s="1"/>
  <c r="K216" i="7"/>
  <c r="G216" i="7" s="1"/>
  <c r="K217" i="7"/>
  <c r="K218" i="7"/>
  <c r="K219" i="7"/>
  <c r="C219" i="7" s="1"/>
  <c r="F219" i="7" s="1"/>
  <c r="K220" i="7"/>
  <c r="K221" i="7"/>
  <c r="A221" i="7" s="1"/>
  <c r="K222" i="7"/>
  <c r="C222" i="7" s="1"/>
  <c r="F222" i="7" s="1"/>
  <c r="K223" i="7"/>
  <c r="E223" i="7" s="1"/>
  <c r="K224" i="7"/>
  <c r="K225" i="7"/>
  <c r="B225" i="7" s="1"/>
  <c r="K226" i="7"/>
  <c r="A226" i="7" s="1"/>
  <c r="K227" i="7"/>
  <c r="K228" i="7"/>
  <c r="D228" i="7" s="1"/>
  <c r="K229" i="7"/>
  <c r="K230" i="7"/>
  <c r="D230" i="7" s="1"/>
  <c r="K231" i="7"/>
  <c r="C231" i="7" s="1"/>
  <c r="F231" i="7" s="1"/>
  <c r="K232" i="7"/>
  <c r="D232" i="7" s="1"/>
  <c r="K233" i="7"/>
  <c r="B233" i="7" s="1"/>
  <c r="K234" i="7"/>
  <c r="K235" i="7"/>
  <c r="K236" i="7"/>
  <c r="D236" i="7" s="1"/>
  <c r="K237" i="7"/>
  <c r="B237" i="7" s="1"/>
  <c r="K238" i="7"/>
  <c r="D238" i="7" s="1"/>
  <c r="K239" i="7"/>
  <c r="K240" i="7"/>
  <c r="G240" i="7" s="1"/>
  <c r="K241" i="7"/>
  <c r="A241" i="7" s="1"/>
  <c r="K242" i="7"/>
  <c r="K243" i="7"/>
  <c r="B243" i="7" s="1"/>
  <c r="K244" i="7"/>
  <c r="K245" i="7"/>
  <c r="K246" i="7"/>
  <c r="B246" i="7" s="1"/>
  <c r="K247" i="7"/>
  <c r="K248" i="7"/>
  <c r="G248" i="7" s="1"/>
  <c r="K249" i="7"/>
  <c r="B249" i="7" s="1"/>
  <c r="K250" i="7"/>
  <c r="A250" i="7" s="1"/>
  <c r="K251" i="7"/>
  <c r="K252" i="7"/>
  <c r="C252" i="7" s="1"/>
  <c r="F252" i="7" s="1"/>
  <c r="K253" i="7"/>
  <c r="K254" i="7"/>
  <c r="K255" i="7"/>
  <c r="K256" i="7"/>
  <c r="K257" i="7"/>
  <c r="B257" i="7" s="1"/>
  <c r="K258" i="7"/>
  <c r="K259" i="7"/>
  <c r="E259" i="7" s="1"/>
  <c r="K260" i="7"/>
  <c r="B260" i="7" s="1"/>
  <c r="K261" i="7"/>
  <c r="D261" i="7" s="1"/>
  <c r="K262" i="7"/>
  <c r="K263" i="7"/>
  <c r="C263" i="7" s="1"/>
  <c r="F263" i="7" s="1"/>
  <c r="K264" i="7"/>
  <c r="K265" i="7"/>
  <c r="K266" i="7"/>
  <c r="K267" i="7"/>
  <c r="K268" i="7"/>
  <c r="K269" i="7"/>
  <c r="K270" i="7"/>
  <c r="K271" i="7"/>
  <c r="K272" i="7"/>
  <c r="K273" i="7"/>
  <c r="K274" i="7"/>
  <c r="K275" i="7"/>
  <c r="K276" i="7"/>
  <c r="K277" i="7"/>
  <c r="K278" i="7"/>
  <c r="K279" i="7"/>
  <c r="K280" i="7"/>
  <c r="K281" i="7"/>
  <c r="K282" i="7"/>
  <c r="K283" i="7"/>
  <c r="K284" i="7"/>
  <c r="K285" i="7"/>
  <c r="K286" i="7"/>
  <c r="K287" i="7"/>
  <c r="K288" i="7"/>
  <c r="K289" i="7"/>
  <c r="K290" i="7"/>
  <c r="K291"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E219" i="7"/>
  <c r="E211" i="7"/>
  <c r="E207"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K110" i="5"/>
  <c r="K111" i="5"/>
  <c r="K112" i="5"/>
  <c r="K113" i="5"/>
  <c r="K114" i="5"/>
  <c r="K115" i="5"/>
  <c r="K116" i="5"/>
  <c r="K117" i="5"/>
  <c r="K118" i="5"/>
  <c r="G118" i="5" s="1"/>
  <c r="K119" i="5"/>
  <c r="B119" i="5" s="1"/>
  <c r="K120" i="5"/>
  <c r="B120" i="5" s="1"/>
  <c r="K121" i="5"/>
  <c r="B121" i="5" s="1"/>
  <c r="K122" i="5"/>
  <c r="K123" i="5"/>
  <c r="K124" i="5"/>
  <c r="B124" i="5" s="1"/>
  <c r="K125" i="5"/>
  <c r="B125" i="5" s="1"/>
  <c r="K126" i="5"/>
  <c r="G126" i="5" s="1"/>
  <c r="K127" i="5"/>
  <c r="G127" i="5" s="1"/>
  <c r="K128" i="5"/>
  <c r="B128" i="5" s="1"/>
  <c r="K129" i="5"/>
  <c r="B129" i="5" s="1"/>
  <c r="K130" i="5"/>
  <c r="K131" i="5"/>
  <c r="K132" i="5"/>
  <c r="B132" i="5" s="1"/>
  <c r="K133" i="5"/>
  <c r="D133" i="5" s="1"/>
  <c r="K134" i="5"/>
  <c r="K135" i="5"/>
  <c r="K136" i="5"/>
  <c r="B136" i="5" s="1"/>
  <c r="K137" i="5"/>
  <c r="E137" i="5" s="1"/>
  <c r="K138" i="5"/>
  <c r="G138" i="5" s="1"/>
  <c r="K139" i="5"/>
  <c r="E139" i="5" s="1"/>
  <c r="K140" i="5"/>
  <c r="B140" i="5" s="1"/>
  <c r="K141" i="5"/>
  <c r="B141" i="5" s="1"/>
  <c r="K142" i="5"/>
  <c r="K143" i="5"/>
  <c r="E143" i="5" s="1"/>
  <c r="K144" i="5"/>
  <c r="B144" i="5" s="1"/>
  <c r="K145" i="5"/>
  <c r="B145" i="5" s="1"/>
  <c r="K146" i="5"/>
  <c r="B146" i="5" s="1"/>
  <c r="K147" i="5"/>
  <c r="G147" i="5" s="1"/>
  <c r="K148" i="5"/>
  <c r="B148" i="5" s="1"/>
  <c r="K149" i="5"/>
  <c r="B149" i="5" s="1"/>
  <c r="K150" i="5"/>
  <c r="B150" i="5" s="1"/>
  <c r="K151" i="5"/>
  <c r="D151" i="5" s="1"/>
  <c r="K152" i="5"/>
  <c r="B152" i="5" s="1"/>
  <c r="K153" i="5"/>
  <c r="B153" i="5" s="1"/>
  <c r="K154" i="5"/>
  <c r="B154" i="5" s="1"/>
  <c r="K155" i="5"/>
  <c r="G155" i="5" s="1"/>
  <c r="K156" i="5"/>
  <c r="K157" i="5"/>
  <c r="E157" i="5" s="1"/>
  <c r="K158" i="5"/>
  <c r="K159" i="5"/>
  <c r="K160" i="5"/>
  <c r="B160" i="5" s="1"/>
  <c r="K161" i="5"/>
  <c r="B161" i="5" s="1"/>
  <c r="K162" i="5"/>
  <c r="K163" i="5"/>
  <c r="E163" i="5" s="1"/>
  <c r="K164" i="5"/>
  <c r="K165" i="5"/>
  <c r="C165" i="5" s="1"/>
  <c r="F165" i="5" s="1"/>
  <c r="K166" i="5"/>
  <c r="D166" i="5" s="1"/>
  <c r="K167" i="5"/>
  <c r="K168" i="5"/>
  <c r="B168" i="5" s="1"/>
  <c r="K169" i="5"/>
  <c r="K170" i="5"/>
  <c r="E170" i="5" s="1"/>
  <c r="K171" i="5"/>
  <c r="K172" i="5"/>
  <c r="B172" i="5" s="1"/>
  <c r="K173" i="5"/>
  <c r="K174" i="5"/>
  <c r="B174" i="5" s="1"/>
  <c r="K175" i="5"/>
  <c r="E175" i="5" s="1"/>
  <c r="K176" i="5"/>
  <c r="B176" i="5" s="1"/>
  <c r="K177" i="5"/>
  <c r="C177" i="5" s="1"/>
  <c r="F177" i="5" s="1"/>
  <c r="K178" i="5"/>
  <c r="K179" i="5"/>
  <c r="K180" i="5"/>
  <c r="K181" i="5"/>
  <c r="K182" i="5"/>
  <c r="K183" i="5"/>
  <c r="K184" i="5"/>
  <c r="K185" i="5"/>
  <c r="K186" i="5"/>
  <c r="K187" i="5"/>
  <c r="K188" i="5"/>
  <c r="K189" i="5"/>
  <c r="K190" i="5"/>
  <c r="K191" i="5"/>
  <c r="K192" i="5"/>
  <c r="K193" i="5"/>
  <c r="K194" i="5"/>
  <c r="K195" i="5"/>
  <c r="K196" i="5"/>
  <c r="K197" i="5"/>
  <c r="K198"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B156" i="5"/>
  <c r="E154" i="5"/>
  <c r="E151" i="5"/>
  <c r="B151" i="5"/>
  <c r="E150" i="5"/>
  <c r="D147" i="5"/>
  <c r="B147" i="5"/>
  <c r="A147" i="5"/>
  <c r="E146" i="5"/>
  <c r="D143" i="5"/>
  <c r="G143" i="5"/>
  <c r="E142" i="5"/>
  <c r="D139" i="5"/>
  <c r="C173" i="5"/>
  <c r="F173" i="5" s="1"/>
  <c r="E171" i="5"/>
  <c r="B170" i="5"/>
  <c r="E167" i="5"/>
  <c r="B164" i="5"/>
  <c r="D162" i="5"/>
  <c r="E159" i="5"/>
  <c r="D158" i="5"/>
  <c r="E135" i="5"/>
  <c r="A134" i="5"/>
  <c r="E131" i="5"/>
  <c r="B130" i="5"/>
  <c r="G130" i="5"/>
  <c r="E127" i="5"/>
  <c r="E123" i="5"/>
  <c r="D122" i="5"/>
  <c r="E119" i="5"/>
  <c r="C119" i="5"/>
  <c r="F119" i="5" s="1"/>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C76" i="5" s="1"/>
  <c r="F76" i="5" s="1"/>
  <c r="J77" i="5"/>
  <c r="J78" i="5"/>
  <c r="J79" i="5"/>
  <c r="J80" i="5"/>
  <c r="J81" i="5"/>
  <c r="J82" i="5"/>
  <c r="J83" i="5"/>
  <c r="J84" i="5"/>
  <c r="J85" i="5"/>
  <c r="J86" i="5"/>
  <c r="J87" i="5"/>
  <c r="J88" i="5"/>
  <c r="J89" i="5"/>
  <c r="J90" i="5"/>
  <c r="J91" i="5"/>
  <c r="J92" i="5"/>
  <c r="J93" i="5"/>
  <c r="J94" i="5"/>
  <c r="J95" i="5"/>
  <c r="J96" i="5"/>
  <c r="J97" i="5"/>
  <c r="J98" i="5"/>
  <c r="J99" i="5"/>
  <c r="J100" i="5"/>
  <c r="J101" i="5"/>
  <c r="E23" i="5"/>
  <c r="M82" i="2"/>
  <c r="N82" i="2" s="1"/>
  <c r="H82" i="2"/>
  <c r="K82" i="2" s="1"/>
  <c r="F82" i="2"/>
  <c r="E82" i="2"/>
  <c r="M81" i="2"/>
  <c r="N81" i="2" s="1"/>
  <c r="H81" i="2"/>
  <c r="F81" i="2"/>
  <c r="E81" i="2"/>
  <c r="M80" i="2"/>
  <c r="H80" i="2"/>
  <c r="K80" i="2" s="1"/>
  <c r="F80" i="2"/>
  <c r="E80" i="2"/>
  <c r="M79" i="2"/>
  <c r="N79" i="2" s="1"/>
  <c r="H79" i="2"/>
  <c r="F79" i="2"/>
  <c r="E79" i="2"/>
  <c r="M78" i="2"/>
  <c r="H78" i="2"/>
  <c r="K78" i="2" s="1"/>
  <c r="F78" i="2"/>
  <c r="E78" i="2"/>
  <c r="M77" i="2"/>
  <c r="N77" i="2" s="1"/>
  <c r="H77" i="2"/>
  <c r="F77" i="2"/>
  <c r="E77" i="2"/>
  <c r="M76" i="2"/>
  <c r="H76" i="2"/>
  <c r="K76" i="2" s="1"/>
  <c r="F76" i="2"/>
  <c r="E76" i="2"/>
  <c r="M75" i="2"/>
  <c r="N75" i="2" s="1"/>
  <c r="H75" i="2"/>
  <c r="F75" i="2"/>
  <c r="E75" i="2"/>
  <c r="M74" i="2"/>
  <c r="H74" i="2"/>
  <c r="K74" i="2" s="1"/>
  <c r="F74" i="2"/>
  <c r="E74" i="2"/>
  <c r="M73" i="2"/>
  <c r="N73" i="2" s="1"/>
  <c r="H73" i="2"/>
  <c r="F73" i="2"/>
  <c r="E73" i="2"/>
  <c r="M23" i="9"/>
  <c r="P23" i="9" s="1"/>
  <c r="H23" i="9"/>
  <c r="L23" i="9" s="1"/>
  <c r="F23" i="9"/>
  <c r="E23" i="9"/>
  <c r="M22" i="9"/>
  <c r="O22" i="9" s="1"/>
  <c r="H22" i="9"/>
  <c r="K22" i="9" s="1"/>
  <c r="F22" i="9"/>
  <c r="E22" i="9"/>
  <c r="M21" i="9"/>
  <c r="H21" i="9"/>
  <c r="J21" i="9" s="1"/>
  <c r="F21" i="9"/>
  <c r="E21" i="9"/>
  <c r="P20" i="9"/>
  <c r="M20" i="9"/>
  <c r="O20" i="9" s="1"/>
  <c r="H20" i="9"/>
  <c r="F20" i="9"/>
  <c r="E20" i="9"/>
  <c r="M19" i="9"/>
  <c r="P19" i="9" s="1"/>
  <c r="J19" i="9"/>
  <c r="H19" i="9"/>
  <c r="L19" i="9" s="1"/>
  <c r="F19" i="9"/>
  <c r="E19" i="9"/>
  <c r="P18" i="9"/>
  <c r="M18" i="9"/>
  <c r="O18" i="9" s="1"/>
  <c r="H18" i="9"/>
  <c r="K18" i="9" s="1"/>
  <c r="F18" i="9"/>
  <c r="E18" i="9"/>
  <c r="M17" i="9"/>
  <c r="H17" i="9"/>
  <c r="J17" i="9" s="1"/>
  <c r="F17" i="9"/>
  <c r="E17" i="9"/>
  <c r="M16" i="9"/>
  <c r="O16" i="9" s="1"/>
  <c r="H16" i="9"/>
  <c r="K16" i="9" s="1"/>
  <c r="F16" i="9"/>
  <c r="E16" i="9"/>
  <c r="M15" i="9"/>
  <c r="P15" i="9" s="1"/>
  <c r="K15" i="9"/>
  <c r="H15" i="9"/>
  <c r="L15" i="9" s="1"/>
  <c r="F15" i="9"/>
  <c r="E15" i="9"/>
  <c r="M14" i="9"/>
  <c r="O14" i="9" s="1"/>
  <c r="H14" i="9"/>
  <c r="K14" i="9" s="1"/>
  <c r="F14" i="9"/>
  <c r="E14" i="9"/>
  <c r="M33" i="9"/>
  <c r="P33" i="9" s="1"/>
  <c r="H33" i="9"/>
  <c r="L33" i="9" s="1"/>
  <c r="F33" i="9"/>
  <c r="E33" i="9"/>
  <c r="M32" i="9"/>
  <c r="O32" i="9" s="1"/>
  <c r="H32" i="9"/>
  <c r="K32" i="9" s="1"/>
  <c r="F32" i="9"/>
  <c r="E32" i="9"/>
  <c r="M31" i="9"/>
  <c r="N31" i="9" s="1"/>
  <c r="H31" i="9"/>
  <c r="J31" i="9" s="1"/>
  <c r="F31" i="9"/>
  <c r="E31" i="9"/>
  <c r="M30" i="9"/>
  <c r="P30" i="9" s="1"/>
  <c r="H30" i="9"/>
  <c r="L30" i="9" s="1"/>
  <c r="F30" i="9"/>
  <c r="E30" i="9"/>
  <c r="M29" i="9"/>
  <c r="P29" i="9" s="1"/>
  <c r="H29" i="9"/>
  <c r="L29" i="9" s="1"/>
  <c r="F29" i="9"/>
  <c r="E29" i="9"/>
  <c r="P28" i="9"/>
  <c r="O28" i="9"/>
  <c r="M28" i="9"/>
  <c r="N28" i="9" s="1"/>
  <c r="H28" i="9"/>
  <c r="K28" i="9" s="1"/>
  <c r="F28" i="9"/>
  <c r="E28" i="9"/>
  <c r="M27" i="9"/>
  <c r="P27" i="9" s="1"/>
  <c r="H27" i="9"/>
  <c r="I27" i="9" s="1"/>
  <c r="F27" i="9"/>
  <c r="E27" i="9"/>
  <c r="M26" i="9"/>
  <c r="P26" i="9" s="1"/>
  <c r="H26" i="9"/>
  <c r="L26" i="9" s="1"/>
  <c r="F26" i="9"/>
  <c r="E26" i="9"/>
  <c r="M25" i="9"/>
  <c r="P25" i="9" s="1"/>
  <c r="H25" i="9"/>
  <c r="L25" i="9" s="1"/>
  <c r="F25" i="9"/>
  <c r="E25" i="9"/>
  <c r="M24" i="9"/>
  <c r="N24" i="9" s="1"/>
  <c r="H24" i="9"/>
  <c r="F24" i="9"/>
  <c r="E24" i="9"/>
  <c r="M43" i="9"/>
  <c r="P43" i="9" s="1"/>
  <c r="H43" i="9"/>
  <c r="L43" i="9" s="1"/>
  <c r="F43" i="9"/>
  <c r="E43" i="9"/>
  <c r="M42" i="9"/>
  <c r="N42" i="9" s="1"/>
  <c r="H42" i="9"/>
  <c r="K42" i="9" s="1"/>
  <c r="F42" i="9"/>
  <c r="E42" i="9"/>
  <c r="M41" i="9"/>
  <c r="P41" i="9" s="1"/>
  <c r="H41" i="9"/>
  <c r="I41" i="9" s="1"/>
  <c r="F41" i="9"/>
  <c r="E41" i="9"/>
  <c r="M40" i="9"/>
  <c r="P40" i="9" s="1"/>
  <c r="H40" i="9"/>
  <c r="L40" i="9" s="1"/>
  <c r="F40" i="9"/>
  <c r="E40" i="9"/>
  <c r="M39" i="9"/>
  <c r="P39" i="9" s="1"/>
  <c r="H39" i="9"/>
  <c r="L39" i="9" s="1"/>
  <c r="F39" i="9"/>
  <c r="E39" i="9"/>
  <c r="M38" i="9"/>
  <c r="N38" i="9" s="1"/>
  <c r="H38" i="9"/>
  <c r="K38" i="9" s="1"/>
  <c r="F38" i="9"/>
  <c r="E38" i="9"/>
  <c r="M37" i="9"/>
  <c r="P37" i="9" s="1"/>
  <c r="H37" i="9"/>
  <c r="I37" i="9" s="1"/>
  <c r="F37" i="9"/>
  <c r="E37" i="9"/>
  <c r="M36" i="9"/>
  <c r="P36" i="9" s="1"/>
  <c r="H36" i="9"/>
  <c r="L36" i="9" s="1"/>
  <c r="F36" i="9"/>
  <c r="E36" i="9"/>
  <c r="M35" i="9"/>
  <c r="P35" i="9" s="1"/>
  <c r="H35" i="9"/>
  <c r="L35" i="9" s="1"/>
  <c r="F35" i="9"/>
  <c r="E35" i="9"/>
  <c r="M34" i="9"/>
  <c r="O34" i="9" s="1"/>
  <c r="H34" i="9"/>
  <c r="K34" i="9" s="1"/>
  <c r="F34" i="9"/>
  <c r="E34" i="9"/>
  <c r="M53" i="9"/>
  <c r="P53" i="9" s="1"/>
  <c r="H53" i="9"/>
  <c r="L53" i="9" s="1"/>
  <c r="F53" i="9"/>
  <c r="E53" i="9"/>
  <c r="M52" i="9"/>
  <c r="O52" i="9" s="1"/>
  <c r="H52" i="9"/>
  <c r="K52" i="9" s="1"/>
  <c r="F52" i="9"/>
  <c r="E52" i="9"/>
  <c r="M51" i="9"/>
  <c r="N51" i="9" s="1"/>
  <c r="H51" i="9"/>
  <c r="J51" i="9" s="1"/>
  <c r="F51" i="9"/>
  <c r="E51" i="9"/>
  <c r="M50" i="9"/>
  <c r="P50" i="9" s="1"/>
  <c r="H50" i="9"/>
  <c r="I50" i="9" s="1"/>
  <c r="F50" i="9"/>
  <c r="E50" i="9"/>
  <c r="M49" i="9"/>
  <c r="P49" i="9" s="1"/>
  <c r="H49" i="9"/>
  <c r="L49" i="9" s="1"/>
  <c r="F49" i="9"/>
  <c r="E49" i="9"/>
  <c r="M48" i="9"/>
  <c r="O48" i="9" s="1"/>
  <c r="H48" i="9"/>
  <c r="K48" i="9" s="1"/>
  <c r="F48" i="9"/>
  <c r="E48" i="9"/>
  <c r="M47" i="9"/>
  <c r="N47" i="9" s="1"/>
  <c r="H47" i="9"/>
  <c r="J47" i="9" s="1"/>
  <c r="F47" i="9"/>
  <c r="E47" i="9"/>
  <c r="M46" i="9"/>
  <c r="H46" i="9"/>
  <c r="I46" i="9" s="1"/>
  <c r="F46" i="9"/>
  <c r="E46" i="9"/>
  <c r="M45" i="9"/>
  <c r="P45" i="9" s="1"/>
  <c r="H45" i="9"/>
  <c r="L45" i="9" s="1"/>
  <c r="F45" i="9"/>
  <c r="E45" i="9"/>
  <c r="M44" i="9"/>
  <c r="O44" i="9" s="1"/>
  <c r="H44" i="9"/>
  <c r="K44" i="9" s="1"/>
  <c r="F44" i="9"/>
  <c r="E44" i="9"/>
  <c r="M63" i="9"/>
  <c r="P63" i="9" s="1"/>
  <c r="H63" i="9"/>
  <c r="L63" i="9" s="1"/>
  <c r="F63" i="9"/>
  <c r="E63" i="9"/>
  <c r="M62" i="9"/>
  <c r="O62" i="9" s="1"/>
  <c r="H62" i="9"/>
  <c r="K62" i="9" s="1"/>
  <c r="F62" i="9"/>
  <c r="E62" i="9"/>
  <c r="M61" i="9"/>
  <c r="N61" i="9" s="1"/>
  <c r="H61" i="9"/>
  <c r="J61" i="9" s="1"/>
  <c r="F61" i="9"/>
  <c r="E61" i="9"/>
  <c r="M60" i="9"/>
  <c r="P60" i="9" s="1"/>
  <c r="H60" i="9"/>
  <c r="I60" i="9" s="1"/>
  <c r="F60" i="9"/>
  <c r="E60" i="9"/>
  <c r="M59" i="9"/>
  <c r="P59" i="9" s="1"/>
  <c r="H59" i="9"/>
  <c r="L59" i="9" s="1"/>
  <c r="F59" i="9"/>
  <c r="E59" i="9"/>
  <c r="M58" i="9"/>
  <c r="O58" i="9" s="1"/>
  <c r="H58" i="9"/>
  <c r="K58" i="9" s="1"/>
  <c r="F58" i="9"/>
  <c r="E58" i="9"/>
  <c r="M57" i="9"/>
  <c r="N57" i="9" s="1"/>
  <c r="H57" i="9"/>
  <c r="J57" i="9" s="1"/>
  <c r="F57" i="9"/>
  <c r="E57" i="9"/>
  <c r="M56" i="9"/>
  <c r="P56" i="9" s="1"/>
  <c r="H56" i="9"/>
  <c r="I56" i="9" s="1"/>
  <c r="F56" i="9"/>
  <c r="E56" i="9"/>
  <c r="M55" i="9"/>
  <c r="P55" i="9" s="1"/>
  <c r="H55" i="9"/>
  <c r="L55" i="9" s="1"/>
  <c r="F55" i="9"/>
  <c r="E55" i="9"/>
  <c r="M54" i="9"/>
  <c r="O54" i="9" s="1"/>
  <c r="H54" i="9"/>
  <c r="K54" i="9" s="1"/>
  <c r="F54" i="9"/>
  <c r="E54" i="9"/>
  <c r="M73" i="9"/>
  <c r="P73" i="9" s="1"/>
  <c r="H73" i="9"/>
  <c r="L73" i="9" s="1"/>
  <c r="F73" i="9"/>
  <c r="E73" i="9"/>
  <c r="M72" i="9"/>
  <c r="O72" i="9" s="1"/>
  <c r="H72" i="9"/>
  <c r="K72" i="9" s="1"/>
  <c r="F72" i="9"/>
  <c r="E72" i="9"/>
  <c r="M71" i="9"/>
  <c r="P71" i="9" s="1"/>
  <c r="H71" i="9"/>
  <c r="I71" i="9" s="1"/>
  <c r="F71" i="9"/>
  <c r="E71" i="9"/>
  <c r="M70" i="9"/>
  <c r="P70" i="9" s="1"/>
  <c r="H70" i="9"/>
  <c r="L70" i="9" s="1"/>
  <c r="F70" i="9"/>
  <c r="E70" i="9"/>
  <c r="M69" i="9"/>
  <c r="P69" i="9" s="1"/>
  <c r="H69" i="9"/>
  <c r="L69" i="9" s="1"/>
  <c r="F69" i="9"/>
  <c r="E69" i="9"/>
  <c r="M68" i="9"/>
  <c r="N68" i="9" s="1"/>
  <c r="H68" i="9"/>
  <c r="K68" i="9" s="1"/>
  <c r="F68" i="9"/>
  <c r="E68" i="9"/>
  <c r="M67" i="9"/>
  <c r="P67" i="9" s="1"/>
  <c r="H67" i="9"/>
  <c r="I67" i="9" s="1"/>
  <c r="F67" i="9"/>
  <c r="E67" i="9"/>
  <c r="M66" i="9"/>
  <c r="P66" i="9" s="1"/>
  <c r="H66" i="9"/>
  <c r="L66" i="9" s="1"/>
  <c r="F66" i="9"/>
  <c r="E66" i="9"/>
  <c r="M65" i="9"/>
  <c r="P65" i="9" s="1"/>
  <c r="H65" i="9"/>
  <c r="L65" i="9" s="1"/>
  <c r="F65" i="9"/>
  <c r="E65" i="9"/>
  <c r="M64" i="9"/>
  <c r="N64" i="9" s="1"/>
  <c r="H64" i="9"/>
  <c r="K64" i="9" s="1"/>
  <c r="F64" i="9"/>
  <c r="E64" i="9"/>
  <c r="M41" i="2"/>
  <c r="Q41" i="2" s="1"/>
  <c r="H41" i="2"/>
  <c r="L41" i="2" s="1"/>
  <c r="F41" i="2"/>
  <c r="E41" i="2"/>
  <c r="M40" i="2"/>
  <c r="Q40" i="2" s="1"/>
  <c r="H40" i="2"/>
  <c r="F40" i="2"/>
  <c r="E40" i="2"/>
  <c r="M39" i="2"/>
  <c r="Q39" i="2" s="1"/>
  <c r="H39" i="2"/>
  <c r="F39" i="2"/>
  <c r="E39" i="2"/>
  <c r="M38" i="2"/>
  <c r="Q38" i="2" s="1"/>
  <c r="H38" i="2"/>
  <c r="J38" i="2" s="1"/>
  <c r="F38" i="2"/>
  <c r="E38" i="2"/>
  <c r="M37" i="2"/>
  <c r="Q37" i="2" s="1"/>
  <c r="H37" i="2"/>
  <c r="L37" i="2" s="1"/>
  <c r="F37" i="2"/>
  <c r="E37" i="2"/>
  <c r="M36" i="2"/>
  <c r="Q36" i="2" s="1"/>
  <c r="I36" i="2"/>
  <c r="H36" i="2"/>
  <c r="L36" i="2" s="1"/>
  <c r="F36" i="2"/>
  <c r="E36" i="2"/>
  <c r="M35" i="2"/>
  <c r="H35" i="2"/>
  <c r="K35" i="2" s="1"/>
  <c r="F35" i="2"/>
  <c r="E35" i="2"/>
  <c r="M34" i="2"/>
  <c r="H34" i="2"/>
  <c r="L34" i="2" s="1"/>
  <c r="F34" i="2"/>
  <c r="E34" i="2"/>
  <c r="M33" i="2"/>
  <c r="Q33" i="2" s="1"/>
  <c r="H33" i="2"/>
  <c r="L33" i="2" s="1"/>
  <c r="F33" i="2"/>
  <c r="E33" i="2"/>
  <c r="M32" i="2"/>
  <c r="J32" i="2"/>
  <c r="H32" i="2"/>
  <c r="L32" i="2" s="1"/>
  <c r="F32" i="2"/>
  <c r="E32" i="2"/>
  <c r="M51" i="2"/>
  <c r="Q51" i="2" s="1"/>
  <c r="H51" i="2"/>
  <c r="I51" i="2" s="1"/>
  <c r="F51" i="2"/>
  <c r="E51" i="2"/>
  <c r="M50" i="2"/>
  <c r="H50" i="2"/>
  <c r="I50" i="2" s="1"/>
  <c r="F50" i="2"/>
  <c r="E50" i="2"/>
  <c r="M49" i="2"/>
  <c r="Q49" i="2" s="1"/>
  <c r="H49" i="2"/>
  <c r="I49" i="2" s="1"/>
  <c r="F49" i="2"/>
  <c r="E49" i="2"/>
  <c r="M48" i="2"/>
  <c r="Q48" i="2" s="1"/>
  <c r="H48" i="2"/>
  <c r="I48" i="2" s="1"/>
  <c r="F48" i="2"/>
  <c r="E48" i="2"/>
  <c r="M47" i="2"/>
  <c r="Q47" i="2" s="1"/>
  <c r="H47" i="2"/>
  <c r="I47" i="2" s="1"/>
  <c r="F47" i="2"/>
  <c r="E47" i="2"/>
  <c r="M46" i="2"/>
  <c r="Q46" i="2" s="1"/>
  <c r="H46" i="2"/>
  <c r="I46" i="2" s="1"/>
  <c r="F46" i="2"/>
  <c r="E46" i="2"/>
  <c r="M45" i="2"/>
  <c r="Q45" i="2" s="1"/>
  <c r="H45" i="2"/>
  <c r="I45" i="2" s="1"/>
  <c r="F45" i="2"/>
  <c r="E45" i="2"/>
  <c r="M44" i="2"/>
  <c r="Q44" i="2" s="1"/>
  <c r="H44" i="2"/>
  <c r="J44" i="2" s="1"/>
  <c r="F44" i="2"/>
  <c r="E44" i="2"/>
  <c r="M43" i="2"/>
  <c r="Q43" i="2" s="1"/>
  <c r="H43" i="2"/>
  <c r="I43" i="2" s="1"/>
  <c r="F43" i="2"/>
  <c r="E43" i="2"/>
  <c r="M42" i="2"/>
  <c r="Q42" i="2" s="1"/>
  <c r="H42" i="2"/>
  <c r="I42" i="2" s="1"/>
  <c r="F42" i="2"/>
  <c r="E42" i="2"/>
  <c r="M61" i="2"/>
  <c r="Q61" i="2" s="1"/>
  <c r="H61" i="2"/>
  <c r="I61" i="2" s="1"/>
  <c r="F61" i="2"/>
  <c r="E61" i="2"/>
  <c r="M60" i="2"/>
  <c r="Q60" i="2" s="1"/>
  <c r="H60" i="2"/>
  <c r="I60" i="2" s="1"/>
  <c r="F60" i="2"/>
  <c r="E60" i="2"/>
  <c r="M59" i="2"/>
  <c r="Q59" i="2" s="1"/>
  <c r="H59" i="2"/>
  <c r="I59" i="2" s="1"/>
  <c r="F59" i="2"/>
  <c r="E59" i="2"/>
  <c r="M58" i="2"/>
  <c r="Q58" i="2" s="1"/>
  <c r="H58" i="2"/>
  <c r="I58" i="2" s="1"/>
  <c r="F58" i="2"/>
  <c r="E58" i="2"/>
  <c r="M57" i="2"/>
  <c r="Q57" i="2" s="1"/>
  <c r="H57" i="2"/>
  <c r="I57" i="2" s="1"/>
  <c r="F57" i="2"/>
  <c r="E57" i="2"/>
  <c r="M56" i="2"/>
  <c r="Q56" i="2" s="1"/>
  <c r="H56" i="2"/>
  <c r="I56" i="2" s="1"/>
  <c r="F56" i="2"/>
  <c r="E56" i="2"/>
  <c r="M55" i="2"/>
  <c r="Q55" i="2" s="1"/>
  <c r="H55" i="2"/>
  <c r="I55" i="2" s="1"/>
  <c r="F55" i="2"/>
  <c r="E55" i="2"/>
  <c r="M54" i="2"/>
  <c r="Q54" i="2" s="1"/>
  <c r="H54" i="2"/>
  <c r="I54" i="2" s="1"/>
  <c r="F54" i="2"/>
  <c r="E54" i="2"/>
  <c r="M53" i="2"/>
  <c r="Q53" i="2" s="1"/>
  <c r="H53" i="2"/>
  <c r="I53" i="2" s="1"/>
  <c r="F53" i="2"/>
  <c r="E53" i="2"/>
  <c r="M52" i="2"/>
  <c r="Q52" i="2" s="1"/>
  <c r="H52" i="2"/>
  <c r="I52" i="2" s="1"/>
  <c r="F52" i="2"/>
  <c r="E52" i="2"/>
  <c r="M71" i="2"/>
  <c r="Q71" i="2" s="1"/>
  <c r="H71" i="2"/>
  <c r="L71" i="2" s="1"/>
  <c r="F71" i="2"/>
  <c r="E71" i="2"/>
  <c r="M70" i="2"/>
  <c r="Q70" i="2" s="1"/>
  <c r="H70" i="2"/>
  <c r="L70" i="2" s="1"/>
  <c r="F70" i="2"/>
  <c r="E70" i="2"/>
  <c r="M69" i="2"/>
  <c r="Q69" i="2" s="1"/>
  <c r="H69" i="2"/>
  <c r="L69" i="2" s="1"/>
  <c r="F69" i="2"/>
  <c r="E69" i="2"/>
  <c r="M68" i="2"/>
  <c r="Q68" i="2" s="1"/>
  <c r="H68" i="2"/>
  <c r="L68" i="2" s="1"/>
  <c r="F68" i="2"/>
  <c r="E68" i="2"/>
  <c r="M67" i="2"/>
  <c r="Q67" i="2" s="1"/>
  <c r="H67" i="2"/>
  <c r="L67" i="2" s="1"/>
  <c r="F67" i="2"/>
  <c r="E67" i="2"/>
  <c r="M66" i="2"/>
  <c r="Q66" i="2" s="1"/>
  <c r="H66" i="2"/>
  <c r="L66" i="2" s="1"/>
  <c r="F66" i="2"/>
  <c r="E66" i="2"/>
  <c r="M65" i="2"/>
  <c r="Q65" i="2" s="1"/>
  <c r="H65" i="2"/>
  <c r="L65" i="2" s="1"/>
  <c r="F65" i="2"/>
  <c r="E65" i="2"/>
  <c r="M64" i="2"/>
  <c r="Q64" i="2" s="1"/>
  <c r="H64" i="2"/>
  <c r="L64" i="2" s="1"/>
  <c r="F64" i="2"/>
  <c r="E64" i="2"/>
  <c r="M63" i="2"/>
  <c r="Q63" i="2" s="1"/>
  <c r="H63" i="2"/>
  <c r="L63" i="2" s="1"/>
  <c r="F63" i="2"/>
  <c r="E63" i="2"/>
  <c r="M62" i="2"/>
  <c r="Q62" i="2" s="1"/>
  <c r="H62" i="2"/>
  <c r="L62" i="2" s="1"/>
  <c r="F62" i="2"/>
  <c r="E62" i="2"/>
  <c r="M31" i="2"/>
  <c r="Q31" i="2" s="1"/>
  <c r="H31" i="2"/>
  <c r="I31" i="2" s="1"/>
  <c r="F31" i="2"/>
  <c r="E31" i="2"/>
  <c r="M30" i="2"/>
  <c r="Q30" i="2" s="1"/>
  <c r="H30" i="2"/>
  <c r="I30" i="2" s="1"/>
  <c r="F30" i="2"/>
  <c r="E30" i="2"/>
  <c r="M29" i="2"/>
  <c r="Q29" i="2" s="1"/>
  <c r="H29" i="2"/>
  <c r="I29" i="2" s="1"/>
  <c r="F29" i="2"/>
  <c r="E29" i="2"/>
  <c r="M28" i="2"/>
  <c r="Q28" i="2" s="1"/>
  <c r="H28" i="2"/>
  <c r="I28" i="2" s="1"/>
  <c r="F28" i="2"/>
  <c r="E28" i="2"/>
  <c r="M27" i="2"/>
  <c r="Q27" i="2" s="1"/>
  <c r="H27" i="2"/>
  <c r="I27" i="2" s="1"/>
  <c r="F27" i="2"/>
  <c r="E27" i="2"/>
  <c r="M26" i="2"/>
  <c r="Q26" i="2" s="1"/>
  <c r="H26" i="2"/>
  <c r="I26" i="2" s="1"/>
  <c r="F26" i="2"/>
  <c r="E26" i="2"/>
  <c r="M25" i="2"/>
  <c r="Q25" i="2" s="1"/>
  <c r="H25" i="2"/>
  <c r="I25" i="2" s="1"/>
  <c r="F25" i="2"/>
  <c r="E25" i="2"/>
  <c r="M24" i="2"/>
  <c r="Q24" i="2" s="1"/>
  <c r="H24" i="2"/>
  <c r="I24" i="2" s="1"/>
  <c r="F24" i="2"/>
  <c r="E24" i="2"/>
  <c r="M23" i="2"/>
  <c r="Q23" i="2" s="1"/>
  <c r="H23" i="2"/>
  <c r="I23" i="2" s="1"/>
  <c r="F23" i="2"/>
  <c r="E23" i="2"/>
  <c r="M22" i="2"/>
  <c r="Q22" i="2" s="1"/>
  <c r="H22" i="2"/>
  <c r="I22" i="2" s="1"/>
  <c r="F22" i="2"/>
  <c r="E22" i="2"/>
  <c r="K19" i="9" l="1"/>
  <c r="I19" i="9"/>
  <c r="K21" i="9"/>
  <c r="B17" i="7"/>
  <c r="E222" i="7"/>
  <c r="N40" i="2"/>
  <c r="H46" i="10"/>
  <c r="K46" i="10" s="1"/>
  <c r="F30" i="10"/>
  <c r="E46" i="10"/>
  <c r="F58" i="10"/>
  <c r="H67" i="11"/>
  <c r="L67" i="11" s="1"/>
  <c r="E65" i="11"/>
  <c r="F66" i="11"/>
  <c r="E67" i="11"/>
  <c r="O40" i="2"/>
  <c r="E59" i="5"/>
  <c r="G43" i="5"/>
  <c r="G39" i="5"/>
  <c r="G35" i="5"/>
  <c r="A19" i="5"/>
  <c r="B133" i="5"/>
  <c r="O23" i="10"/>
  <c r="N30" i="10"/>
  <c r="E10" i="10"/>
  <c r="F86" i="10"/>
  <c r="H65" i="11"/>
  <c r="I65" i="11" s="1"/>
  <c r="O16" i="11"/>
  <c r="O18" i="11"/>
  <c r="O20" i="11"/>
  <c r="O22" i="11"/>
  <c r="O24" i="11"/>
  <c r="K23" i="9"/>
  <c r="G29" i="5"/>
  <c r="H58" i="10"/>
  <c r="P23" i="10"/>
  <c r="O30" i="10"/>
  <c r="F94" i="10"/>
  <c r="E95" i="10"/>
  <c r="O52" i="11"/>
  <c r="O14" i="11"/>
  <c r="H17" i="11"/>
  <c r="J17" i="11" s="1"/>
  <c r="H21" i="11"/>
  <c r="L21" i="11" s="1"/>
  <c r="P44" i="2"/>
  <c r="J45" i="2"/>
  <c r="N49" i="2"/>
  <c r="K34" i="2"/>
  <c r="N36" i="2"/>
  <c r="J26" i="9"/>
  <c r="P14" i="9"/>
  <c r="I15" i="9"/>
  <c r="K17" i="9"/>
  <c r="P22" i="9"/>
  <c r="I23" i="9"/>
  <c r="K45" i="2"/>
  <c r="O49" i="2"/>
  <c r="I32" i="2"/>
  <c r="J15" i="9"/>
  <c r="J23" i="9"/>
  <c r="C127" i="5"/>
  <c r="F127" i="5" s="1"/>
  <c r="C139" i="5"/>
  <c r="F139" i="5" s="1"/>
  <c r="E147" i="5"/>
  <c r="G151" i="5"/>
  <c r="B155" i="5"/>
  <c r="B23" i="7"/>
  <c r="P35" i="10"/>
  <c r="H47" i="10"/>
  <c r="J47" i="10" s="1"/>
  <c r="O22" i="10"/>
  <c r="O27" i="10"/>
  <c r="E14" i="10"/>
  <c r="F18" i="10"/>
  <c r="F26" i="10"/>
  <c r="E34" i="10"/>
  <c r="E42" i="10"/>
  <c r="F54" i="10"/>
  <c r="F62" i="10"/>
  <c r="E63" i="10"/>
  <c r="E70" i="10"/>
  <c r="E78" i="10"/>
  <c r="F82" i="10"/>
  <c r="F90" i="10"/>
  <c r="P44" i="11"/>
  <c r="O30" i="11"/>
  <c r="E33" i="11"/>
  <c r="F34" i="11"/>
  <c r="E35" i="11"/>
  <c r="A151" i="5"/>
  <c r="E53" i="7"/>
  <c r="C45" i="7"/>
  <c r="F45" i="7" s="1"/>
  <c r="G37" i="7"/>
  <c r="E29" i="7"/>
  <c r="B21" i="7"/>
  <c r="G17" i="7"/>
  <c r="G210" i="7"/>
  <c r="H54" i="10"/>
  <c r="I54" i="10" s="1"/>
  <c r="H34" i="10"/>
  <c r="I34" i="10" s="1"/>
  <c r="H18" i="10"/>
  <c r="I18" i="10" s="1"/>
  <c r="O19" i="10"/>
  <c r="N26" i="10"/>
  <c r="P27" i="10"/>
  <c r="E15" i="10"/>
  <c r="E79" i="10"/>
  <c r="O26" i="11"/>
  <c r="O28" i="11"/>
  <c r="E17" i="11"/>
  <c r="F18" i="11"/>
  <c r="E19" i="11"/>
  <c r="E81" i="11"/>
  <c r="F82" i="11"/>
  <c r="E83" i="11"/>
  <c r="P53" i="2"/>
  <c r="P45" i="2"/>
  <c r="J34" i="2"/>
  <c r="I26" i="9"/>
  <c r="A246" i="7"/>
  <c r="D206" i="7"/>
  <c r="P32" i="10"/>
  <c r="H45" i="10"/>
  <c r="L45" i="10" s="1"/>
  <c r="P16" i="10"/>
  <c r="N22" i="10"/>
  <c r="H26" i="10"/>
  <c r="J26" i="10" s="1"/>
  <c r="E47" i="10"/>
  <c r="O58" i="11"/>
  <c r="H71" i="11"/>
  <c r="J71" i="11" s="1"/>
  <c r="P46" i="11"/>
  <c r="H15" i="11"/>
  <c r="J15" i="11" s="1"/>
  <c r="O32" i="11"/>
  <c r="E49" i="11"/>
  <c r="F50" i="11"/>
  <c r="E51" i="11"/>
  <c r="Q32" i="2"/>
  <c r="N32" i="2"/>
  <c r="K24" i="9"/>
  <c r="L24" i="9"/>
  <c r="N17" i="9"/>
  <c r="P17" i="9"/>
  <c r="I20" i="9"/>
  <c r="J20" i="9"/>
  <c r="A265" i="7"/>
  <c r="B265" i="7"/>
  <c r="C209" i="7"/>
  <c r="F209" i="7" s="1"/>
  <c r="E209" i="7"/>
  <c r="Q14" i="10"/>
  <c r="O14" i="10"/>
  <c r="N14" i="10"/>
  <c r="F11" i="10"/>
  <c r="H11" i="10"/>
  <c r="I11" i="10" s="1"/>
  <c r="F27" i="10"/>
  <c r="H27" i="10"/>
  <c r="J27" i="10" s="1"/>
  <c r="F60" i="10"/>
  <c r="H60" i="10"/>
  <c r="K60" i="10" s="1"/>
  <c r="N36" i="11"/>
  <c r="P36" i="11"/>
  <c r="N38" i="11"/>
  <c r="P38" i="11"/>
  <c r="O38" i="11"/>
  <c r="F11" i="11"/>
  <c r="E11" i="11"/>
  <c r="F25" i="11"/>
  <c r="E25" i="11"/>
  <c r="F43" i="11"/>
  <c r="E43" i="11"/>
  <c r="F75" i="11"/>
  <c r="E75" i="11"/>
  <c r="J53" i="2"/>
  <c r="Q50" i="2"/>
  <c r="N50" i="2"/>
  <c r="O32" i="2"/>
  <c r="Q35" i="2"/>
  <c r="N35" i="2"/>
  <c r="L39" i="2"/>
  <c r="K39" i="2"/>
  <c r="L40" i="2"/>
  <c r="J40" i="2"/>
  <c r="P46" i="9"/>
  <c r="O46" i="9"/>
  <c r="O17" i="9"/>
  <c r="K20" i="9"/>
  <c r="N21" i="9"/>
  <c r="P21" i="9"/>
  <c r="I73" i="2"/>
  <c r="J73" i="2"/>
  <c r="Q74" i="2"/>
  <c r="O74" i="2"/>
  <c r="I75" i="2"/>
  <c r="J75" i="2"/>
  <c r="Q76" i="2"/>
  <c r="O76" i="2"/>
  <c r="I77" i="2"/>
  <c r="J77" i="2"/>
  <c r="Q78" i="2"/>
  <c r="O78" i="2"/>
  <c r="I79" i="2"/>
  <c r="J79" i="2"/>
  <c r="Q80" i="2"/>
  <c r="O80" i="2"/>
  <c r="I81" i="2"/>
  <c r="J81" i="2"/>
  <c r="P12" i="10"/>
  <c r="F23" i="10"/>
  <c r="H23" i="10"/>
  <c r="J23" i="10" s="1"/>
  <c r="E27" i="10"/>
  <c r="E91" i="10"/>
  <c r="O36" i="11"/>
  <c r="E10" i="11"/>
  <c r="F10" i="11"/>
  <c r="E29" i="11"/>
  <c r="E31" i="11"/>
  <c r="E61" i="11"/>
  <c r="E63" i="11"/>
  <c r="E74" i="11"/>
  <c r="F74" i="11"/>
  <c r="E93" i="11"/>
  <c r="F94" i="11"/>
  <c r="E95" i="11"/>
  <c r="O57" i="2"/>
  <c r="O42" i="2"/>
  <c r="O50" i="2"/>
  <c r="L35" i="2"/>
  <c r="I35" i="2"/>
  <c r="O35" i="2"/>
  <c r="O38" i="2"/>
  <c r="I39" i="2"/>
  <c r="O39" i="2"/>
  <c r="I40" i="2"/>
  <c r="N16" i="9"/>
  <c r="O21" i="9"/>
  <c r="K73" i="2"/>
  <c r="N74" i="2"/>
  <c r="K75" i="2"/>
  <c r="N76" i="2"/>
  <c r="K77" i="2"/>
  <c r="N78" i="2"/>
  <c r="K79" i="2"/>
  <c r="N80" i="2"/>
  <c r="K81" i="2"/>
  <c r="G158" i="5"/>
  <c r="E158" i="5"/>
  <c r="A142" i="5"/>
  <c r="B142" i="5"/>
  <c r="G134" i="5"/>
  <c r="D134" i="5"/>
  <c r="E130" i="5"/>
  <c r="A130" i="5"/>
  <c r="A237" i="7"/>
  <c r="G221" i="7"/>
  <c r="C225" i="7"/>
  <c r="F225" i="7" s="1"/>
  <c r="H59" i="10"/>
  <c r="J59" i="10" s="1"/>
  <c r="H39" i="10"/>
  <c r="J39" i="10" s="1"/>
  <c r="Q42" i="10"/>
  <c r="O42" i="10"/>
  <c r="N42" i="10"/>
  <c r="N15" i="10"/>
  <c r="P15" i="10"/>
  <c r="O15" i="10"/>
  <c r="H19" i="10"/>
  <c r="I19" i="10" s="1"/>
  <c r="F19" i="10"/>
  <c r="E23" i="10"/>
  <c r="E39" i="10"/>
  <c r="F49" i="10"/>
  <c r="H49" i="10"/>
  <c r="J49" i="10" s="1"/>
  <c r="F52" i="10"/>
  <c r="H52" i="10"/>
  <c r="L52" i="10" s="1"/>
  <c r="E55" i="10"/>
  <c r="E71" i="10"/>
  <c r="E87" i="10"/>
  <c r="H61" i="11"/>
  <c r="I61" i="11" s="1"/>
  <c r="N66" i="11"/>
  <c r="O66" i="11"/>
  <c r="N40" i="11"/>
  <c r="O40" i="11"/>
  <c r="H25" i="11"/>
  <c r="I25" i="11" s="1"/>
  <c r="H29" i="11"/>
  <c r="I29" i="11" s="1"/>
  <c r="H31" i="11"/>
  <c r="J31" i="11" s="1"/>
  <c r="F9" i="11"/>
  <c r="E9" i="11"/>
  <c r="F27" i="11"/>
  <c r="E27" i="11"/>
  <c r="F41" i="11"/>
  <c r="E41" i="11"/>
  <c r="E46" i="11"/>
  <c r="H46" i="11"/>
  <c r="J46" i="11" s="1"/>
  <c r="F59" i="11"/>
  <c r="E59" i="11"/>
  <c r="F73" i="11"/>
  <c r="E73" i="11"/>
  <c r="F91" i="11"/>
  <c r="E91" i="11"/>
  <c r="F57" i="11"/>
  <c r="E57" i="11"/>
  <c r="F89" i="11"/>
  <c r="E89" i="11"/>
  <c r="P52" i="2"/>
  <c r="N54" i="2"/>
  <c r="N42" i="2"/>
  <c r="I44" i="2"/>
  <c r="K44" i="2"/>
  <c r="N39" i="2"/>
  <c r="Q82" i="2"/>
  <c r="O82" i="2"/>
  <c r="Q38" i="10"/>
  <c r="O38" i="10"/>
  <c r="N38" i="10"/>
  <c r="E11" i="10"/>
  <c r="F37" i="10"/>
  <c r="H37" i="10"/>
  <c r="I37" i="10" s="1"/>
  <c r="F40" i="10"/>
  <c r="H40" i="10"/>
  <c r="K40" i="10" s="1"/>
  <c r="E43" i="10"/>
  <c r="E59" i="10"/>
  <c r="F69" i="10"/>
  <c r="H69" i="10"/>
  <c r="L69" i="10" s="1"/>
  <c r="E75" i="10"/>
  <c r="H63" i="11"/>
  <c r="L63" i="11" s="1"/>
  <c r="F30" i="11"/>
  <c r="E42" i="11"/>
  <c r="F42" i="11"/>
  <c r="F62" i="11"/>
  <c r="K53" i="2"/>
  <c r="P57" i="2"/>
  <c r="K60" i="2"/>
  <c r="Q34" i="2"/>
  <c r="O34" i="2"/>
  <c r="J35" i="2"/>
  <c r="L38" i="2"/>
  <c r="K38" i="2"/>
  <c r="J39" i="2"/>
  <c r="K27" i="9"/>
  <c r="P32" i="9"/>
  <c r="I33" i="9"/>
  <c r="I16" i="9"/>
  <c r="J16" i="9"/>
  <c r="P16" i="9"/>
  <c r="N20" i="9"/>
  <c r="Q73" i="2"/>
  <c r="O73" i="2"/>
  <c r="I74" i="2"/>
  <c r="J74" i="2"/>
  <c r="Q75" i="2"/>
  <c r="O75" i="2"/>
  <c r="I76" i="2"/>
  <c r="J76" i="2"/>
  <c r="Q77" i="2"/>
  <c r="O77" i="2"/>
  <c r="I78" i="2"/>
  <c r="J78" i="2"/>
  <c r="Q79" i="2"/>
  <c r="O79" i="2"/>
  <c r="I80" i="2"/>
  <c r="J80" i="2"/>
  <c r="Q81" i="2"/>
  <c r="O81" i="2"/>
  <c r="I82" i="2"/>
  <c r="J82" i="2"/>
  <c r="C170" i="5"/>
  <c r="F170" i="5" s="1"/>
  <c r="G142" i="5"/>
  <c r="E169" i="5"/>
  <c r="B169" i="5"/>
  <c r="D38" i="7"/>
  <c r="D209" i="7"/>
  <c r="C221" i="7"/>
  <c r="F221" i="7" s="1"/>
  <c r="E225" i="7"/>
  <c r="H51" i="10"/>
  <c r="J51" i="10" s="1"/>
  <c r="N31" i="10"/>
  <c r="P31" i="10"/>
  <c r="H33" i="10"/>
  <c r="J33" i="10" s="1"/>
  <c r="H35" i="10"/>
  <c r="J35" i="10" s="1"/>
  <c r="P42" i="10"/>
  <c r="N11" i="10"/>
  <c r="P11" i="10"/>
  <c r="O11" i="10"/>
  <c r="Q18" i="10"/>
  <c r="O18" i="10"/>
  <c r="E19" i="10"/>
  <c r="H31" i="10"/>
  <c r="J31" i="10" s="1"/>
  <c r="F31" i="10"/>
  <c r="E35" i="10"/>
  <c r="E51" i="10"/>
  <c r="E67" i="10"/>
  <c r="E83" i="10"/>
  <c r="H57" i="11"/>
  <c r="L57" i="11" s="1"/>
  <c r="H59" i="11"/>
  <c r="L59" i="11" s="1"/>
  <c r="E13" i="11"/>
  <c r="F14" i="11"/>
  <c r="E15" i="11"/>
  <c r="E26" i="11"/>
  <c r="F26" i="11"/>
  <c r="E45" i="11"/>
  <c r="F46" i="11"/>
  <c r="E47" i="11"/>
  <c r="E58" i="11"/>
  <c r="F58" i="11"/>
  <c r="E77" i="11"/>
  <c r="F78" i="11"/>
  <c r="E79" i="11"/>
  <c r="E90" i="11"/>
  <c r="F90" i="11"/>
  <c r="O35" i="10"/>
  <c r="P44" i="10"/>
  <c r="O47" i="10"/>
  <c r="P20" i="10"/>
  <c r="P24" i="10"/>
  <c r="P28" i="10"/>
  <c r="O62" i="11"/>
  <c r="O44" i="11"/>
  <c r="O48" i="11"/>
  <c r="E21" i="11"/>
  <c r="F22" i="11"/>
  <c r="E23" i="11"/>
  <c r="E37" i="11"/>
  <c r="F38" i="11"/>
  <c r="E39" i="11"/>
  <c r="E53" i="11"/>
  <c r="F54" i="11"/>
  <c r="E55" i="11"/>
  <c r="E69" i="11"/>
  <c r="F70" i="11"/>
  <c r="E71" i="11"/>
  <c r="E85" i="11"/>
  <c r="F86" i="11"/>
  <c r="E87" i="11"/>
  <c r="H52" i="11"/>
  <c r="I52" i="11" s="1"/>
  <c r="E12" i="11"/>
  <c r="E16" i="11"/>
  <c r="E20" i="11"/>
  <c r="E24" i="11"/>
  <c r="E28" i="11"/>
  <c r="E32" i="11"/>
  <c r="E36" i="11"/>
  <c r="E40" i="11"/>
  <c r="E44" i="11"/>
  <c r="E48" i="11"/>
  <c r="E52" i="11"/>
  <c r="E56" i="11"/>
  <c r="E60" i="11"/>
  <c r="E64" i="11"/>
  <c r="E68" i="11"/>
  <c r="E72" i="11"/>
  <c r="E76" i="11"/>
  <c r="E80" i="11"/>
  <c r="E84" i="11"/>
  <c r="E88" i="11"/>
  <c r="E92" i="11"/>
  <c r="E96" i="11"/>
  <c r="H36" i="11"/>
  <c r="I36" i="11" s="1"/>
  <c r="H44" i="11"/>
  <c r="I44" i="11" s="1"/>
  <c r="E97" i="11"/>
  <c r="L19" i="11"/>
  <c r="K19" i="11"/>
  <c r="J19" i="11"/>
  <c r="I19" i="11"/>
  <c r="L27" i="11"/>
  <c r="K27" i="11"/>
  <c r="J27" i="11"/>
  <c r="I27" i="11"/>
  <c r="I15" i="11"/>
  <c r="L23" i="11"/>
  <c r="K23" i="11"/>
  <c r="I23" i="11"/>
  <c r="J23" i="11"/>
  <c r="K17" i="11"/>
  <c r="K29" i="11"/>
  <c r="J29" i="11"/>
  <c r="L33" i="11"/>
  <c r="K33" i="11"/>
  <c r="I33" i="11"/>
  <c r="J33" i="11"/>
  <c r="H56" i="11"/>
  <c r="L56" i="11" s="1"/>
  <c r="O34" i="11"/>
  <c r="K38" i="11"/>
  <c r="H40" i="11"/>
  <c r="L40" i="11" s="1"/>
  <c r="P40" i="11"/>
  <c r="O42" i="11"/>
  <c r="H48" i="11"/>
  <c r="P48" i="11"/>
  <c r="O50" i="11"/>
  <c r="H14" i="11"/>
  <c r="P14" i="11"/>
  <c r="N15" i="11"/>
  <c r="H16" i="11"/>
  <c r="P16" i="11"/>
  <c r="N17" i="11"/>
  <c r="H18" i="11"/>
  <c r="P18" i="11"/>
  <c r="N19" i="11"/>
  <c r="H20" i="11"/>
  <c r="P20" i="11"/>
  <c r="N21" i="11"/>
  <c r="H22" i="11"/>
  <c r="P22" i="11"/>
  <c r="N23" i="11"/>
  <c r="H24" i="11"/>
  <c r="P24" i="11"/>
  <c r="N25" i="11"/>
  <c r="H26" i="11"/>
  <c r="P26" i="11"/>
  <c r="N27" i="11"/>
  <c r="H28" i="11"/>
  <c r="P28" i="11"/>
  <c r="N29" i="11"/>
  <c r="H30" i="11"/>
  <c r="P30" i="11"/>
  <c r="N31" i="11"/>
  <c r="H32" i="11"/>
  <c r="P32" i="11"/>
  <c r="N33" i="11"/>
  <c r="H34" i="11"/>
  <c r="I34" i="11" s="1"/>
  <c r="P34" i="11"/>
  <c r="H42" i="11"/>
  <c r="I42" i="11" s="1"/>
  <c r="P42" i="11"/>
  <c r="H50" i="11"/>
  <c r="I50" i="11" s="1"/>
  <c r="P50" i="11"/>
  <c r="O15" i="11"/>
  <c r="O17" i="11"/>
  <c r="O19" i="11"/>
  <c r="O21" i="11"/>
  <c r="O23" i="11"/>
  <c r="O25" i="11"/>
  <c r="O27" i="11"/>
  <c r="O29" i="11"/>
  <c r="O31" i="11"/>
  <c r="O33" i="11"/>
  <c r="O46" i="11"/>
  <c r="H54" i="11"/>
  <c r="L54" i="11" s="1"/>
  <c r="P35" i="11"/>
  <c r="O35" i="11"/>
  <c r="N35" i="11"/>
  <c r="H37" i="11"/>
  <c r="P39" i="11"/>
  <c r="N39" i="11"/>
  <c r="O39" i="11"/>
  <c r="H41" i="11"/>
  <c r="P43" i="11"/>
  <c r="O43" i="11"/>
  <c r="N43" i="11"/>
  <c r="H45" i="11"/>
  <c r="P47" i="11"/>
  <c r="O47" i="11"/>
  <c r="N47" i="11"/>
  <c r="H49" i="11"/>
  <c r="P51" i="11"/>
  <c r="N51" i="11"/>
  <c r="O51" i="11"/>
  <c r="H53" i="11"/>
  <c r="N54" i="11"/>
  <c r="P54" i="11"/>
  <c r="O54" i="11"/>
  <c r="N70" i="11"/>
  <c r="O70" i="11"/>
  <c r="H35" i="11"/>
  <c r="P37" i="11"/>
  <c r="O37" i="11"/>
  <c r="N37" i="11"/>
  <c r="H39" i="11"/>
  <c r="P41" i="11"/>
  <c r="O41" i="11"/>
  <c r="N41" i="11"/>
  <c r="H43" i="11"/>
  <c r="P45" i="11"/>
  <c r="O45" i="11"/>
  <c r="N45" i="11"/>
  <c r="H47" i="11"/>
  <c r="P49" i="11"/>
  <c r="O49" i="11"/>
  <c r="N49" i="11"/>
  <c r="H51" i="11"/>
  <c r="P53" i="11"/>
  <c r="N53" i="11"/>
  <c r="O53" i="11"/>
  <c r="L38" i="11"/>
  <c r="I38" i="11"/>
  <c r="I48" i="11"/>
  <c r="O56" i="11"/>
  <c r="O60" i="11"/>
  <c r="O64" i="11"/>
  <c r="O68" i="11"/>
  <c r="O72" i="11"/>
  <c r="J63" i="11"/>
  <c r="I67" i="11"/>
  <c r="K67" i="11"/>
  <c r="J67" i="11"/>
  <c r="L55" i="11"/>
  <c r="I55" i="11"/>
  <c r="K55" i="11"/>
  <c r="J55" i="11"/>
  <c r="J57" i="11"/>
  <c r="L65" i="11"/>
  <c r="L69" i="11"/>
  <c r="I69" i="11"/>
  <c r="K69" i="11"/>
  <c r="J69" i="11"/>
  <c r="L73" i="11"/>
  <c r="K73" i="11"/>
  <c r="J73" i="11"/>
  <c r="I73" i="11"/>
  <c r="N55" i="11"/>
  <c r="P56" i="11"/>
  <c r="N57" i="11"/>
  <c r="H58" i="11"/>
  <c r="P58" i="11"/>
  <c r="N59" i="11"/>
  <c r="H60" i="11"/>
  <c r="P60" i="11"/>
  <c r="N61" i="11"/>
  <c r="H62" i="11"/>
  <c r="P62" i="11"/>
  <c r="N63" i="11"/>
  <c r="H64" i="11"/>
  <c r="P64" i="11"/>
  <c r="N65" i="11"/>
  <c r="H66" i="11"/>
  <c r="P66" i="11"/>
  <c r="N67" i="11"/>
  <c r="H68" i="11"/>
  <c r="P68" i="11"/>
  <c r="N69" i="11"/>
  <c r="H70" i="11"/>
  <c r="P70" i="11"/>
  <c r="N71" i="11"/>
  <c r="H72" i="11"/>
  <c r="P72" i="11"/>
  <c r="N73" i="11"/>
  <c r="O55" i="11"/>
  <c r="O57" i="11"/>
  <c r="O59" i="11"/>
  <c r="O61" i="11"/>
  <c r="O63" i="11"/>
  <c r="O65" i="11"/>
  <c r="O67" i="11"/>
  <c r="O69" i="11"/>
  <c r="O71" i="11"/>
  <c r="O73" i="11"/>
  <c r="H32" i="10"/>
  <c r="K32" i="10" s="1"/>
  <c r="H36" i="10"/>
  <c r="K36" i="10" s="1"/>
  <c r="H48" i="10"/>
  <c r="K48" i="10" s="1"/>
  <c r="H12" i="10"/>
  <c r="K12" i="10" s="1"/>
  <c r="E12" i="10"/>
  <c r="E16" i="10"/>
  <c r="E20" i="10"/>
  <c r="E24" i="10"/>
  <c r="E28" i="10"/>
  <c r="E32" i="10"/>
  <c r="E36" i="10"/>
  <c r="E40" i="10"/>
  <c r="E44" i="10"/>
  <c r="E48" i="10"/>
  <c r="E52" i="10"/>
  <c r="E56" i="10"/>
  <c r="E60" i="10"/>
  <c r="E64" i="10"/>
  <c r="E68" i="10"/>
  <c r="E72" i="10"/>
  <c r="E76" i="10"/>
  <c r="E80" i="10"/>
  <c r="E84" i="10"/>
  <c r="E88" i="10"/>
  <c r="E92" i="10"/>
  <c r="E96" i="10"/>
  <c r="H41" i="10"/>
  <c r="L41" i="10" s="1"/>
  <c r="K15" i="10"/>
  <c r="H16" i="10"/>
  <c r="L16" i="10" s="1"/>
  <c r="H24" i="10"/>
  <c r="L24" i="10" s="1"/>
  <c r="H28" i="10"/>
  <c r="L28" i="10" s="1"/>
  <c r="E9" i="10"/>
  <c r="E13" i="10"/>
  <c r="E17" i="10"/>
  <c r="F20" i="10"/>
  <c r="E21" i="10"/>
  <c r="E25" i="10"/>
  <c r="E29" i="10"/>
  <c r="E33" i="10"/>
  <c r="E37" i="10"/>
  <c r="E41" i="10"/>
  <c r="E45" i="10"/>
  <c r="E49" i="10"/>
  <c r="E53" i="10"/>
  <c r="E57" i="10"/>
  <c r="E61" i="10"/>
  <c r="E65" i="10"/>
  <c r="E69" i="10"/>
  <c r="E73" i="10"/>
  <c r="E77" i="10"/>
  <c r="E81" i="10"/>
  <c r="E85" i="10"/>
  <c r="E89" i="10"/>
  <c r="E93" i="10"/>
  <c r="E97" i="10"/>
  <c r="K31" i="10"/>
  <c r="P17" i="10"/>
  <c r="N17" i="10"/>
  <c r="O17" i="10"/>
  <c r="O55" i="10"/>
  <c r="I38" i="10"/>
  <c r="K38" i="10"/>
  <c r="H42" i="10"/>
  <c r="L42" i="10" s="1"/>
  <c r="N43" i="10"/>
  <c r="P43" i="10"/>
  <c r="Q50" i="10"/>
  <c r="O50" i="10"/>
  <c r="N50" i="10"/>
  <c r="P13" i="10"/>
  <c r="N13" i="10"/>
  <c r="O13" i="10"/>
  <c r="I14" i="10"/>
  <c r="K14" i="10"/>
  <c r="L14" i="10"/>
  <c r="Q17" i="10"/>
  <c r="H21" i="10"/>
  <c r="P29" i="10"/>
  <c r="O29" i="10"/>
  <c r="N29" i="10"/>
  <c r="I30" i="10"/>
  <c r="K30" i="10"/>
  <c r="L30" i="10"/>
  <c r="J38" i="10"/>
  <c r="P40" i="10"/>
  <c r="O43" i="10"/>
  <c r="I46" i="10"/>
  <c r="J46" i="10"/>
  <c r="Q46" i="10"/>
  <c r="O46" i="10"/>
  <c r="N46" i="10"/>
  <c r="J11" i="10"/>
  <c r="O12" i="10"/>
  <c r="N12" i="10"/>
  <c r="Q13" i="10"/>
  <c r="H17" i="10"/>
  <c r="P25" i="10"/>
  <c r="N25" i="10"/>
  <c r="O25" i="10"/>
  <c r="K26" i="10"/>
  <c r="L26" i="10"/>
  <c r="Q29" i="10"/>
  <c r="Q34" i="10"/>
  <c r="P34" i="10"/>
  <c r="O34" i="10"/>
  <c r="N39" i="10"/>
  <c r="P39" i="10"/>
  <c r="O39" i="10"/>
  <c r="K16" i="10"/>
  <c r="I16" i="10"/>
  <c r="K18" i="10"/>
  <c r="L18" i="10"/>
  <c r="H25" i="10"/>
  <c r="O56" i="10"/>
  <c r="P56" i="10"/>
  <c r="N34" i="10"/>
  <c r="H44" i="10"/>
  <c r="K44" i="10" s="1"/>
  <c r="O36" i="10"/>
  <c r="P36" i="10"/>
  <c r="H43" i="10"/>
  <c r="I43" i="10" s="1"/>
  <c r="H13" i="10"/>
  <c r="J18" i="10"/>
  <c r="K20" i="10"/>
  <c r="I20" i="10"/>
  <c r="J20" i="10"/>
  <c r="P21" i="10"/>
  <c r="O21" i="10"/>
  <c r="N21" i="10"/>
  <c r="I22" i="10"/>
  <c r="L22" i="10"/>
  <c r="K22" i="10"/>
  <c r="H29" i="10"/>
  <c r="Q24" i="10"/>
  <c r="L27" i="10"/>
  <c r="Q28" i="10"/>
  <c r="P38" i="10"/>
  <c r="Q11" i="10"/>
  <c r="P14" i="10"/>
  <c r="I15" i="10"/>
  <c r="Q15" i="10"/>
  <c r="N16" i="10"/>
  <c r="P18" i="10"/>
  <c r="Q19" i="10"/>
  <c r="N20" i="10"/>
  <c r="P22" i="10"/>
  <c r="Q23" i="10"/>
  <c r="N24" i="10"/>
  <c r="P26" i="10"/>
  <c r="Q27" i="10"/>
  <c r="N28" i="10"/>
  <c r="P30" i="10"/>
  <c r="L15" i="10"/>
  <c r="Q16" i="10"/>
  <c r="Q20" i="10"/>
  <c r="P48" i="10"/>
  <c r="L49" i="10"/>
  <c r="I49" i="10"/>
  <c r="I50" i="10"/>
  <c r="K50" i="10"/>
  <c r="L50" i="10"/>
  <c r="J50" i="10"/>
  <c r="I45" i="10"/>
  <c r="Q33" i="10"/>
  <c r="Q37" i="10"/>
  <c r="Q41" i="10"/>
  <c r="Q45" i="10"/>
  <c r="Q49" i="10"/>
  <c r="N33" i="10"/>
  <c r="N37" i="10"/>
  <c r="N45" i="10"/>
  <c r="L47" i="10"/>
  <c r="O59" i="10"/>
  <c r="P68" i="10"/>
  <c r="I31" i="10"/>
  <c r="Q31" i="10"/>
  <c r="N32" i="10"/>
  <c r="O33" i="10"/>
  <c r="Q35" i="10"/>
  <c r="J36" i="10"/>
  <c r="N36" i="10"/>
  <c r="O37" i="10"/>
  <c r="L38" i="10"/>
  <c r="Q39" i="10"/>
  <c r="N40" i="10"/>
  <c r="O41" i="10"/>
  <c r="Q43" i="10"/>
  <c r="N44" i="10"/>
  <c r="O45" i="10"/>
  <c r="L46" i="10"/>
  <c r="Q47" i="10"/>
  <c r="N48" i="10"/>
  <c r="O49" i="10"/>
  <c r="P50" i="10"/>
  <c r="P52" i="10"/>
  <c r="O62" i="10"/>
  <c r="H64" i="10"/>
  <c r="J64" i="10" s="1"/>
  <c r="O67" i="10"/>
  <c r="L31" i="10"/>
  <c r="Q32" i="10"/>
  <c r="Q36" i="10"/>
  <c r="Q40" i="10"/>
  <c r="N41" i="10"/>
  <c r="Q44" i="10"/>
  <c r="I48" i="10"/>
  <c r="Q48" i="10"/>
  <c r="N49" i="10"/>
  <c r="N58" i="10"/>
  <c r="P59" i="10"/>
  <c r="N66" i="10"/>
  <c r="K54" i="10"/>
  <c r="P55" i="10"/>
  <c r="H56" i="10"/>
  <c r="K56" i="10" s="1"/>
  <c r="P64" i="10"/>
  <c r="P66" i="10"/>
  <c r="O51" i="10"/>
  <c r="H55" i="10"/>
  <c r="K55" i="10" s="1"/>
  <c r="N62" i="10"/>
  <c r="N70" i="10"/>
  <c r="O70" i="10"/>
  <c r="Q54" i="10"/>
  <c r="P54" i="10"/>
  <c r="O54" i="10"/>
  <c r="N54" i="10"/>
  <c r="J55" i="10"/>
  <c r="H63" i="10"/>
  <c r="L63" i="10" s="1"/>
  <c r="I58" i="10"/>
  <c r="K58" i="10"/>
  <c r="J58" i="10"/>
  <c r="O60" i="10"/>
  <c r="P60" i="10"/>
  <c r="I66" i="10"/>
  <c r="J66" i="10"/>
  <c r="H62" i="10"/>
  <c r="L62" i="10" s="1"/>
  <c r="N63" i="10"/>
  <c r="P63" i="10"/>
  <c r="O63" i="10"/>
  <c r="H68" i="10"/>
  <c r="K68" i="10" s="1"/>
  <c r="P51" i="10"/>
  <c r="O58" i="10"/>
  <c r="P62" i="10"/>
  <c r="H67" i="10"/>
  <c r="L67" i="10" s="1"/>
  <c r="P67" i="10"/>
  <c r="P58" i="10"/>
  <c r="I52" i="10"/>
  <c r="J52" i="10"/>
  <c r="H57" i="10"/>
  <c r="I60" i="10"/>
  <c r="J60" i="10"/>
  <c r="P53" i="10"/>
  <c r="O53" i="10"/>
  <c r="N53" i="10"/>
  <c r="P61" i="10"/>
  <c r="N61" i="10"/>
  <c r="O61" i="10"/>
  <c r="H53" i="10"/>
  <c r="J56" i="10"/>
  <c r="P57" i="10"/>
  <c r="N57" i="10"/>
  <c r="O57" i="10"/>
  <c r="H61" i="10"/>
  <c r="K64" i="10"/>
  <c r="J69" i="10"/>
  <c r="I70" i="10"/>
  <c r="K70" i="10"/>
  <c r="L70" i="10"/>
  <c r="J70" i="10"/>
  <c r="Q57" i="10"/>
  <c r="L65" i="10"/>
  <c r="J65" i="10"/>
  <c r="K65" i="10"/>
  <c r="I65" i="10"/>
  <c r="L59" i="10"/>
  <c r="Q51" i="10"/>
  <c r="N52" i="10"/>
  <c r="L54" i="10"/>
  <c r="Q55" i="10"/>
  <c r="N56" i="10"/>
  <c r="L58" i="10"/>
  <c r="I59" i="10"/>
  <c r="Q59" i="10"/>
  <c r="N60" i="10"/>
  <c r="Q63" i="10"/>
  <c r="N64" i="10"/>
  <c r="O65" i="10"/>
  <c r="L66" i="10"/>
  <c r="Q67" i="10"/>
  <c r="N68" i="10"/>
  <c r="O69" i="10"/>
  <c r="P70" i="10"/>
  <c r="Q65" i="10"/>
  <c r="Q69" i="10"/>
  <c r="Q52" i="10"/>
  <c r="Q56" i="10"/>
  <c r="Q60" i="10"/>
  <c r="Q64" i="10"/>
  <c r="N65" i="10"/>
  <c r="Q68" i="10"/>
  <c r="N69" i="10"/>
  <c r="D210" i="7"/>
  <c r="A214" i="7"/>
  <c r="D222" i="7"/>
  <c r="D233" i="7"/>
  <c r="B210" i="7"/>
  <c r="B222" i="7"/>
  <c r="D225" i="7"/>
  <c r="A206" i="7"/>
  <c r="B221" i="7"/>
  <c r="D237" i="7"/>
  <c r="B206" i="7"/>
  <c r="E214" i="7"/>
  <c r="D221" i="7"/>
  <c r="A222" i="7"/>
  <c r="G222" i="7"/>
  <c r="A225" i="7"/>
  <c r="G225" i="7"/>
  <c r="C214" i="7"/>
  <c r="F214" i="7" s="1"/>
  <c r="A230" i="7"/>
  <c r="A233" i="7"/>
  <c r="E206" i="7"/>
  <c r="B211" i="7"/>
  <c r="G214" i="7"/>
  <c r="E221" i="7"/>
  <c r="G217" i="7"/>
  <c r="D217" i="7"/>
  <c r="E217" i="7"/>
  <c r="D245" i="7"/>
  <c r="C245" i="7"/>
  <c r="F245" i="7" s="1"/>
  <c r="A245" i="7"/>
  <c r="G245" i="7"/>
  <c r="B245" i="7"/>
  <c r="B254" i="7"/>
  <c r="A254" i="7"/>
  <c r="G254" i="7"/>
  <c r="D254" i="7"/>
  <c r="B258" i="7"/>
  <c r="E258" i="7"/>
  <c r="A258" i="7"/>
  <c r="B229" i="7"/>
  <c r="C229" i="7"/>
  <c r="F229" i="7" s="1"/>
  <c r="D229" i="7"/>
  <c r="D242" i="7"/>
  <c r="C242" i="7"/>
  <c r="F242" i="7" s="1"/>
  <c r="E242" i="7"/>
  <c r="E245" i="7"/>
  <c r="A217" i="7"/>
  <c r="D218" i="7"/>
  <c r="C218" i="7"/>
  <c r="F218" i="7" s="1"/>
  <c r="E218" i="7"/>
  <c r="C254" i="7"/>
  <c r="F254" i="7" s="1"/>
  <c r="D255" i="7"/>
  <c r="C255" i="7"/>
  <c r="F255" i="7" s="1"/>
  <c r="B255" i="7"/>
  <c r="D226" i="7"/>
  <c r="B226" i="7"/>
  <c r="E226" i="7"/>
  <c r="G241" i="7"/>
  <c r="D241" i="7"/>
  <c r="E241" i="7"/>
  <c r="C213" i="7"/>
  <c r="F213" i="7" s="1"/>
  <c r="E213" i="7"/>
  <c r="A213" i="7"/>
  <c r="G213" i="7"/>
  <c r="B213" i="7"/>
  <c r="B230" i="7"/>
  <c r="B231" i="7"/>
  <c r="E233" i="7"/>
  <c r="E237" i="7"/>
  <c r="C208" i="7"/>
  <c r="F208" i="7" s="1"/>
  <c r="A209" i="7"/>
  <c r="A210" i="7"/>
  <c r="B214" i="7"/>
  <c r="E230" i="7"/>
  <c r="G231" i="7"/>
  <c r="G233" i="7"/>
  <c r="G237" i="7"/>
  <c r="B207" i="7"/>
  <c r="B209" i="7"/>
  <c r="G209" i="7"/>
  <c r="G219" i="7"/>
  <c r="B262" i="7"/>
  <c r="C262" i="7"/>
  <c r="F262" i="7" s="1"/>
  <c r="G262" i="7"/>
  <c r="A262" i="7"/>
  <c r="E262" i="7"/>
  <c r="D234" i="7"/>
  <c r="E234" i="7"/>
  <c r="B234" i="7"/>
  <c r="D262" i="7"/>
  <c r="A234" i="7"/>
  <c r="A238" i="7"/>
  <c r="C223" i="7"/>
  <c r="F223" i="7" s="1"/>
  <c r="B238" i="7"/>
  <c r="C216" i="7"/>
  <c r="F216" i="7" s="1"/>
  <c r="C246" i="7"/>
  <c r="F246" i="7" s="1"/>
  <c r="C265" i="7"/>
  <c r="F265" i="7" s="1"/>
  <c r="E229" i="7"/>
  <c r="C233" i="7"/>
  <c r="F233" i="7" s="1"/>
  <c r="C237" i="7"/>
  <c r="F237" i="7" s="1"/>
  <c r="E238" i="7"/>
  <c r="B241" i="7"/>
  <c r="A242" i="7"/>
  <c r="C206" i="7"/>
  <c r="F206" i="7" s="1"/>
  <c r="C210" i="7"/>
  <c r="F210" i="7" s="1"/>
  <c r="G215" i="7"/>
  <c r="B217" i="7"/>
  <c r="A218" i="7"/>
  <c r="B219" i="7"/>
  <c r="G223" i="7"/>
  <c r="C215" i="7"/>
  <c r="F215" i="7" s="1"/>
  <c r="G246" i="7"/>
  <c r="G259" i="7"/>
  <c r="G265" i="7"/>
  <c r="A229" i="7"/>
  <c r="G229" i="7"/>
  <c r="C241" i="7"/>
  <c r="F241" i="7" s="1"/>
  <c r="B242" i="7"/>
  <c r="G242" i="7"/>
  <c r="B215" i="7"/>
  <c r="C217" i="7"/>
  <c r="F217" i="7" s="1"/>
  <c r="B218" i="7"/>
  <c r="G218" i="7"/>
  <c r="B223" i="7"/>
  <c r="B220" i="7"/>
  <c r="D220" i="7"/>
  <c r="E220" i="7"/>
  <c r="A220" i="7"/>
  <c r="G239" i="7"/>
  <c r="C239" i="7"/>
  <c r="F239" i="7" s="1"/>
  <c r="C220" i="7"/>
  <c r="F220" i="7" s="1"/>
  <c r="B224" i="7"/>
  <c r="D224" i="7"/>
  <c r="E224" i="7"/>
  <c r="A224" i="7"/>
  <c r="B256" i="7"/>
  <c r="G256" i="7"/>
  <c r="B212" i="7"/>
  <c r="D212" i="7"/>
  <c r="E212" i="7"/>
  <c r="A212" i="7"/>
  <c r="G220" i="7"/>
  <c r="C224" i="7"/>
  <c r="F224" i="7" s="1"/>
  <c r="E34" i="7"/>
  <c r="G22" i="7"/>
  <c r="E251" i="7"/>
  <c r="A251" i="7"/>
  <c r="B239" i="7"/>
  <c r="G243" i="7"/>
  <c r="C243" i="7"/>
  <c r="F243" i="7" s="1"/>
  <c r="B208" i="7"/>
  <c r="E208" i="7"/>
  <c r="A208" i="7"/>
  <c r="D208" i="7"/>
  <c r="C212" i="7"/>
  <c r="F212" i="7" s="1"/>
  <c r="B216" i="7"/>
  <c r="D216" i="7"/>
  <c r="E216" i="7"/>
  <c r="A216" i="7"/>
  <c r="G224" i="7"/>
  <c r="C211" i="7"/>
  <c r="F211" i="7" s="1"/>
  <c r="G211" i="7"/>
  <c r="D207" i="7"/>
  <c r="D211" i="7"/>
  <c r="D215" i="7"/>
  <c r="D219" i="7"/>
  <c r="D223" i="7"/>
  <c r="C249" i="7"/>
  <c r="F249" i="7" s="1"/>
  <c r="C257" i="7"/>
  <c r="F257" i="7" s="1"/>
  <c r="C207" i="7"/>
  <c r="F207" i="7" s="1"/>
  <c r="G207" i="7"/>
  <c r="D249" i="7"/>
  <c r="E255" i="7"/>
  <c r="D257" i="7"/>
  <c r="D265" i="7"/>
  <c r="C228" i="7"/>
  <c r="F228" i="7" s="1"/>
  <c r="C236" i="7"/>
  <c r="F236" i="7" s="1"/>
  <c r="C75" i="7"/>
  <c r="F75" i="7" s="1"/>
  <c r="C35" i="7"/>
  <c r="F35" i="7" s="1"/>
  <c r="B44" i="7"/>
  <c r="A36" i="7"/>
  <c r="E24" i="7"/>
  <c r="G249" i="7"/>
  <c r="G255" i="7"/>
  <c r="G257" i="7"/>
  <c r="B259" i="7"/>
  <c r="G260" i="7"/>
  <c r="E265" i="7"/>
  <c r="A207" i="7"/>
  <c r="A211" i="7"/>
  <c r="A215" i="7"/>
  <c r="A219" i="7"/>
  <c r="A223" i="7"/>
  <c r="D247" i="7"/>
  <c r="A247" i="7"/>
  <c r="B264" i="7"/>
  <c r="G264" i="7"/>
  <c r="E227" i="7"/>
  <c r="A227" i="7"/>
  <c r="D227" i="7"/>
  <c r="E235" i="7"/>
  <c r="A235" i="7"/>
  <c r="D235" i="7"/>
  <c r="D240" i="7"/>
  <c r="B244" i="7"/>
  <c r="E244" i="7"/>
  <c r="A244" i="7"/>
  <c r="B253" i="7"/>
  <c r="G253" i="7"/>
  <c r="D253" i="7"/>
  <c r="D246" i="7"/>
  <c r="G247" i="7"/>
  <c r="D250" i="7"/>
  <c r="G250" i="7"/>
  <c r="C250" i="7"/>
  <c r="F250" i="7" s="1"/>
  <c r="C247" i="7"/>
  <c r="F247" i="7" s="1"/>
  <c r="C227" i="7"/>
  <c r="F227" i="7" s="1"/>
  <c r="B232" i="7"/>
  <c r="E232" i="7"/>
  <c r="A232" i="7"/>
  <c r="C235" i="7"/>
  <c r="F235" i="7" s="1"/>
  <c r="B240" i="7"/>
  <c r="E240" i="7"/>
  <c r="A240" i="7"/>
  <c r="D244" i="7"/>
  <c r="E247" i="7"/>
  <c r="E263" i="7"/>
  <c r="B263" i="7"/>
  <c r="G263" i="7"/>
  <c r="G232" i="7"/>
  <c r="G244" i="7"/>
  <c r="B250" i="7"/>
  <c r="B252" i="7"/>
  <c r="G252" i="7"/>
  <c r="B261" i="7"/>
  <c r="G261" i="7"/>
  <c r="A261" i="7"/>
  <c r="E261" i="7"/>
  <c r="C264" i="7"/>
  <c r="F264" i="7" s="1"/>
  <c r="G227" i="7"/>
  <c r="B228" i="7"/>
  <c r="E228" i="7"/>
  <c r="A228" i="7"/>
  <c r="E231" i="7"/>
  <c r="A231" i="7"/>
  <c r="D231" i="7"/>
  <c r="G235" i="7"/>
  <c r="B236" i="7"/>
  <c r="A236" i="7"/>
  <c r="E236" i="7"/>
  <c r="E239" i="7"/>
  <c r="A239" i="7"/>
  <c r="D239" i="7"/>
  <c r="E243" i="7"/>
  <c r="A243" i="7"/>
  <c r="D243" i="7"/>
  <c r="E246" i="7"/>
  <c r="B247" i="7"/>
  <c r="B248" i="7"/>
  <c r="C248" i="7"/>
  <c r="F248" i="7" s="1"/>
  <c r="E250" i="7"/>
  <c r="D251" i="7"/>
  <c r="C251" i="7"/>
  <c r="F251" i="7" s="1"/>
  <c r="B251" i="7"/>
  <c r="G251" i="7"/>
  <c r="C253" i="7"/>
  <c r="F253" i="7" s="1"/>
  <c r="D258" i="7"/>
  <c r="G258" i="7"/>
  <c r="C258" i="7"/>
  <c r="F258" i="7" s="1"/>
  <c r="C261" i="7"/>
  <c r="F261" i="7" s="1"/>
  <c r="B227" i="7"/>
  <c r="G228" i="7"/>
  <c r="C232" i="7"/>
  <c r="F232" i="7" s="1"/>
  <c r="B235" i="7"/>
  <c r="G236" i="7"/>
  <c r="C240" i="7"/>
  <c r="F240" i="7" s="1"/>
  <c r="C244" i="7"/>
  <c r="F244" i="7" s="1"/>
  <c r="E254" i="7"/>
  <c r="C259" i="7"/>
  <c r="F259" i="7" s="1"/>
  <c r="C226" i="7"/>
  <c r="F226" i="7" s="1"/>
  <c r="G226" i="7"/>
  <c r="C230" i="7"/>
  <c r="F230" i="7" s="1"/>
  <c r="G230" i="7"/>
  <c r="C234" i="7"/>
  <c r="F234" i="7" s="1"/>
  <c r="G234" i="7"/>
  <c r="C238" i="7"/>
  <c r="F238" i="7" s="1"/>
  <c r="G238" i="7"/>
  <c r="E46" i="7"/>
  <c r="G26" i="7"/>
  <c r="G51" i="7"/>
  <c r="G31" i="7"/>
  <c r="C19" i="7"/>
  <c r="F19" i="7" s="1"/>
  <c r="A255" i="7"/>
  <c r="C256" i="7"/>
  <c r="F256" i="7" s="1"/>
  <c r="C260" i="7"/>
  <c r="F260" i="7" s="1"/>
  <c r="D248" i="7"/>
  <c r="A249" i="7"/>
  <c r="E249" i="7"/>
  <c r="D252" i="7"/>
  <c r="A253" i="7"/>
  <c r="E253" i="7"/>
  <c r="D256" i="7"/>
  <c r="A257" i="7"/>
  <c r="E257" i="7"/>
  <c r="D260" i="7"/>
  <c r="D264" i="7"/>
  <c r="A248" i="7"/>
  <c r="E248" i="7"/>
  <c r="A252" i="7"/>
  <c r="E252" i="7"/>
  <c r="A256" i="7"/>
  <c r="E256" i="7"/>
  <c r="D259" i="7"/>
  <c r="A260" i="7"/>
  <c r="E260" i="7"/>
  <c r="D263" i="7"/>
  <c r="A264" i="7"/>
  <c r="E264" i="7"/>
  <c r="A259" i="7"/>
  <c r="A263" i="7"/>
  <c r="A23" i="7"/>
  <c r="D22" i="7"/>
  <c r="B50" i="7"/>
  <c r="C52" i="7"/>
  <c r="F52" i="7" s="1"/>
  <c r="C56" i="7"/>
  <c r="F56" i="7" s="1"/>
  <c r="E38" i="7"/>
  <c r="C41" i="7"/>
  <c r="F41" i="7" s="1"/>
  <c r="D43" i="7"/>
  <c r="D33" i="7"/>
  <c r="B18" i="7"/>
  <c r="D23" i="7"/>
  <c r="C26" i="7"/>
  <c r="F26" i="7" s="1"/>
  <c r="B26" i="7"/>
  <c r="C63" i="7"/>
  <c r="F63" i="7" s="1"/>
  <c r="B30" i="7"/>
  <c r="D32" i="7"/>
  <c r="C18" i="7"/>
  <c r="F18" i="7" s="1"/>
  <c r="B20" i="7"/>
  <c r="C22" i="7"/>
  <c r="F22" i="7" s="1"/>
  <c r="G23" i="7"/>
  <c r="D26" i="7"/>
  <c r="G18" i="7"/>
  <c r="G19" i="7"/>
  <c r="G25" i="7"/>
  <c r="D66" i="7"/>
  <c r="G48" i="7"/>
  <c r="G54" i="7"/>
  <c r="G42" i="7"/>
  <c r="G45" i="7"/>
  <c r="D28" i="7"/>
  <c r="D29" i="7"/>
  <c r="A32" i="7"/>
  <c r="B35" i="7"/>
  <c r="C17" i="7"/>
  <c r="F17" i="7" s="1"/>
  <c r="D19" i="7"/>
  <c r="B19" i="7"/>
  <c r="C23" i="7"/>
  <c r="F23" i="7" s="1"/>
  <c r="B25" i="7"/>
  <c r="A46" i="7"/>
  <c r="B29" i="7"/>
  <c r="B32" i="7"/>
  <c r="A33" i="7"/>
  <c r="E19" i="7"/>
  <c r="C25" i="7"/>
  <c r="F25" i="7" s="1"/>
  <c r="A59" i="7"/>
  <c r="D49" i="7"/>
  <c r="B37" i="7"/>
  <c r="B27" i="7"/>
  <c r="G36" i="7"/>
  <c r="D18" i="7"/>
  <c r="A19" i="7"/>
  <c r="E20" i="7"/>
  <c r="B22" i="7"/>
  <c r="E23" i="7"/>
  <c r="B24" i="7"/>
  <c r="C169" i="5"/>
  <c r="F169" i="5" s="1"/>
  <c r="D170" i="5"/>
  <c r="D146" i="5"/>
  <c r="D150" i="5"/>
  <c r="D154" i="5"/>
  <c r="B127" i="5"/>
  <c r="G128" i="5"/>
  <c r="D130" i="5"/>
  <c r="C131" i="5"/>
  <c r="F131" i="5" s="1"/>
  <c r="B135" i="5"/>
  <c r="C158" i="5"/>
  <c r="F158" i="5" s="1"/>
  <c r="G170" i="5"/>
  <c r="A139" i="5"/>
  <c r="C142" i="5"/>
  <c r="F142" i="5" s="1"/>
  <c r="B143" i="5"/>
  <c r="G146" i="5"/>
  <c r="C147" i="5"/>
  <c r="F147" i="5" s="1"/>
  <c r="G150" i="5"/>
  <c r="C151" i="5"/>
  <c r="F151" i="5" s="1"/>
  <c r="G154" i="5"/>
  <c r="D174" i="5"/>
  <c r="A177" i="5"/>
  <c r="C141" i="5"/>
  <c r="F141" i="5" s="1"/>
  <c r="C157" i="5"/>
  <c r="F157" i="5" s="1"/>
  <c r="C161" i="5"/>
  <c r="F161" i="5" s="1"/>
  <c r="B138" i="5"/>
  <c r="D125" i="5"/>
  <c r="C130" i="5"/>
  <c r="F130" i="5" s="1"/>
  <c r="B137" i="5"/>
  <c r="B158" i="5"/>
  <c r="D161" i="5"/>
  <c r="C162" i="5"/>
  <c r="F162" i="5" s="1"/>
  <c r="A165" i="5"/>
  <c r="G169" i="5"/>
  <c r="C176" i="5"/>
  <c r="F176" i="5" s="1"/>
  <c r="D138" i="5"/>
  <c r="D141" i="5"/>
  <c r="C145" i="5"/>
  <c r="F145" i="5" s="1"/>
  <c r="C149" i="5"/>
  <c r="F149" i="5" s="1"/>
  <c r="C153" i="5"/>
  <c r="F153" i="5" s="1"/>
  <c r="A154" i="5"/>
  <c r="D155" i="5"/>
  <c r="C156" i="5"/>
  <c r="F156" i="5" s="1"/>
  <c r="G136" i="5"/>
  <c r="C137" i="5"/>
  <c r="F137" i="5" s="1"/>
  <c r="G161" i="5"/>
  <c r="C164" i="5"/>
  <c r="F164" i="5" s="1"/>
  <c r="B167" i="5"/>
  <c r="E138" i="5"/>
  <c r="G145" i="5"/>
  <c r="G149" i="5"/>
  <c r="G153" i="5"/>
  <c r="E155" i="5"/>
  <c r="A161" i="5"/>
  <c r="A138" i="5"/>
  <c r="A155" i="5"/>
  <c r="C135" i="5"/>
  <c r="F135" i="5" s="1"/>
  <c r="E162" i="5"/>
  <c r="C163" i="5"/>
  <c r="F163" i="5" s="1"/>
  <c r="D165" i="5"/>
  <c r="A166" i="5"/>
  <c r="E174" i="5"/>
  <c r="C175" i="5"/>
  <c r="F175" i="5" s="1"/>
  <c r="D177" i="5"/>
  <c r="D142" i="5"/>
  <c r="C143" i="5"/>
  <c r="F143" i="5" s="1"/>
  <c r="C146" i="5"/>
  <c r="F146" i="5" s="1"/>
  <c r="C150" i="5"/>
  <c r="F150" i="5" s="1"/>
  <c r="C154" i="5"/>
  <c r="F154" i="5" s="1"/>
  <c r="C155" i="5"/>
  <c r="F155" i="5" s="1"/>
  <c r="D157" i="5"/>
  <c r="C120" i="5"/>
  <c r="F120" i="5" s="1"/>
  <c r="A121" i="5"/>
  <c r="G135" i="5"/>
  <c r="D137" i="5"/>
  <c r="G162" i="5"/>
  <c r="E165" i="5"/>
  <c r="E166" i="5"/>
  <c r="C167" i="5"/>
  <c r="F167" i="5" s="1"/>
  <c r="G168" i="5"/>
  <c r="A174" i="5"/>
  <c r="G174" i="5"/>
  <c r="E177" i="5"/>
  <c r="C140" i="5"/>
  <c r="F140" i="5" s="1"/>
  <c r="G157" i="5"/>
  <c r="G119" i="5"/>
  <c r="G120" i="5"/>
  <c r="C121" i="5"/>
  <c r="F121" i="5" s="1"/>
  <c r="C128" i="5"/>
  <c r="F128" i="5" s="1"/>
  <c r="G137" i="5"/>
  <c r="E161" i="5"/>
  <c r="B162" i="5"/>
  <c r="G167" i="5"/>
  <c r="D169" i="5"/>
  <c r="A170" i="5"/>
  <c r="C171" i="5"/>
  <c r="F171" i="5" s="1"/>
  <c r="C174" i="5"/>
  <c r="F174" i="5" s="1"/>
  <c r="C138" i="5"/>
  <c r="F138" i="5" s="1"/>
  <c r="B139" i="5"/>
  <c r="G139" i="5"/>
  <c r="G141" i="5"/>
  <c r="A143" i="5"/>
  <c r="C144" i="5"/>
  <c r="F144" i="5" s="1"/>
  <c r="D145" i="5"/>
  <c r="A146" i="5"/>
  <c r="D149" i="5"/>
  <c r="A150" i="5"/>
  <c r="D153" i="5"/>
  <c r="B157" i="5"/>
  <c r="A122" i="5"/>
  <c r="E122" i="5"/>
  <c r="C152" i="5"/>
  <c r="F152" i="5" s="1"/>
  <c r="G152" i="5"/>
  <c r="A118" i="5"/>
  <c r="G121" i="5"/>
  <c r="B122" i="5"/>
  <c r="B123" i="5"/>
  <c r="D129" i="5"/>
  <c r="E134" i="5"/>
  <c r="C160" i="5"/>
  <c r="F160" i="5" s="1"/>
  <c r="G163" i="5"/>
  <c r="G164" i="5"/>
  <c r="B165" i="5"/>
  <c r="G165" i="5"/>
  <c r="B166" i="5"/>
  <c r="G166" i="5"/>
  <c r="C172" i="5"/>
  <c r="F172" i="5" s="1"/>
  <c r="A173" i="5"/>
  <c r="E173" i="5"/>
  <c r="G175" i="5"/>
  <c r="G176" i="5"/>
  <c r="B177" i="5"/>
  <c r="G177" i="5"/>
  <c r="D140" i="5"/>
  <c r="A141" i="5"/>
  <c r="E141" i="5"/>
  <c r="D144" i="5"/>
  <c r="A145" i="5"/>
  <c r="E145" i="5"/>
  <c r="D148" i="5"/>
  <c r="A149" i="5"/>
  <c r="E149" i="5"/>
  <c r="D152" i="5"/>
  <c r="A153" i="5"/>
  <c r="E153" i="5"/>
  <c r="D156" i="5"/>
  <c r="A157" i="5"/>
  <c r="D173" i="5"/>
  <c r="G140" i="5"/>
  <c r="G144" i="5"/>
  <c r="C148" i="5"/>
  <c r="F148" i="5" s="1"/>
  <c r="G148" i="5"/>
  <c r="G156" i="5"/>
  <c r="D118" i="5"/>
  <c r="C122" i="5"/>
  <c r="F122" i="5" s="1"/>
  <c r="G122" i="5"/>
  <c r="C123" i="5"/>
  <c r="F123" i="5" s="1"/>
  <c r="D126" i="5"/>
  <c r="G129" i="5"/>
  <c r="B131" i="5"/>
  <c r="C136" i="5"/>
  <c r="F136" i="5" s="1"/>
  <c r="A137" i="5"/>
  <c r="A158" i="5"/>
  <c r="B159" i="5"/>
  <c r="G160" i="5"/>
  <c r="A162" i="5"/>
  <c r="B163" i="5"/>
  <c r="C166" i="5"/>
  <c r="F166" i="5" s="1"/>
  <c r="C168" i="5"/>
  <c r="F168" i="5" s="1"/>
  <c r="A169" i="5"/>
  <c r="G171" i="5"/>
  <c r="G172" i="5"/>
  <c r="B173" i="5"/>
  <c r="G173" i="5"/>
  <c r="B175" i="5"/>
  <c r="A140" i="5"/>
  <c r="E140" i="5"/>
  <c r="A144" i="5"/>
  <c r="E144" i="5"/>
  <c r="A148" i="5"/>
  <c r="E148" i="5"/>
  <c r="A152" i="5"/>
  <c r="E152" i="5"/>
  <c r="A156" i="5"/>
  <c r="E156" i="5"/>
  <c r="C129" i="5"/>
  <c r="F129" i="5" s="1"/>
  <c r="A129" i="5"/>
  <c r="B171" i="5"/>
  <c r="B38" i="5"/>
  <c r="D22" i="5"/>
  <c r="E133" i="5"/>
  <c r="C159" i="5"/>
  <c r="F159" i="5" s="1"/>
  <c r="G159" i="5"/>
  <c r="D160" i="5"/>
  <c r="D164" i="5"/>
  <c r="D168" i="5"/>
  <c r="D172" i="5"/>
  <c r="D176" i="5"/>
  <c r="A26" i="5"/>
  <c r="E118" i="5"/>
  <c r="B118" i="5"/>
  <c r="D121" i="5"/>
  <c r="G125" i="5"/>
  <c r="C132" i="5"/>
  <c r="F132" i="5" s="1"/>
  <c r="A133" i="5"/>
  <c r="G133" i="5"/>
  <c r="B134" i="5"/>
  <c r="D159" i="5"/>
  <c r="A160" i="5"/>
  <c r="E160" i="5"/>
  <c r="D163" i="5"/>
  <c r="A164" i="5"/>
  <c r="E164" i="5"/>
  <c r="D167" i="5"/>
  <c r="A168" i="5"/>
  <c r="E168" i="5"/>
  <c r="D171" i="5"/>
  <c r="A172" i="5"/>
  <c r="E172" i="5"/>
  <c r="D175" i="5"/>
  <c r="A176" i="5"/>
  <c r="E176" i="5"/>
  <c r="E74" i="5"/>
  <c r="B18" i="5"/>
  <c r="E125" i="5"/>
  <c r="A126" i="5"/>
  <c r="E126" i="5"/>
  <c r="C124" i="5"/>
  <c r="F124" i="5" s="1"/>
  <c r="A125" i="5"/>
  <c r="B126" i="5"/>
  <c r="C118" i="5"/>
  <c r="F118" i="5" s="1"/>
  <c r="E121" i="5"/>
  <c r="G123" i="5"/>
  <c r="G124" i="5"/>
  <c r="C125" i="5"/>
  <c r="F125" i="5" s="1"/>
  <c r="C126" i="5"/>
  <c r="F126" i="5" s="1"/>
  <c r="E129" i="5"/>
  <c r="G131" i="5"/>
  <c r="G132" i="5"/>
  <c r="C133" i="5"/>
  <c r="F133" i="5" s="1"/>
  <c r="C134" i="5"/>
  <c r="F134" i="5" s="1"/>
  <c r="A159" i="5"/>
  <c r="A163" i="5"/>
  <c r="A167" i="5"/>
  <c r="A171" i="5"/>
  <c r="A175" i="5"/>
  <c r="D120" i="5"/>
  <c r="D124" i="5"/>
  <c r="D128" i="5"/>
  <c r="D132" i="5"/>
  <c r="D136" i="5"/>
  <c r="D119" i="5"/>
  <c r="A120" i="5"/>
  <c r="E120" i="5"/>
  <c r="D123" i="5"/>
  <c r="A124" i="5"/>
  <c r="E124" i="5"/>
  <c r="D127" i="5"/>
  <c r="A128" i="5"/>
  <c r="E128" i="5"/>
  <c r="D131" i="5"/>
  <c r="A132" i="5"/>
  <c r="E132" i="5"/>
  <c r="D135" i="5"/>
  <c r="A136" i="5"/>
  <c r="E136" i="5"/>
  <c r="A119" i="5"/>
  <c r="A123" i="5"/>
  <c r="A127" i="5"/>
  <c r="A131" i="5"/>
  <c r="A135" i="5"/>
  <c r="D26" i="5"/>
  <c r="A22" i="5"/>
  <c r="D18" i="5"/>
  <c r="G32" i="5"/>
  <c r="E28" i="7"/>
  <c r="G58" i="7"/>
  <c r="A63" i="7"/>
  <c r="D56" i="7"/>
  <c r="G40" i="7"/>
  <c r="A42" i="7"/>
  <c r="G46" i="7"/>
  <c r="A28" i="7"/>
  <c r="A29" i="7"/>
  <c r="G29" i="7"/>
  <c r="E30" i="7"/>
  <c r="B31" i="7"/>
  <c r="E32" i="7"/>
  <c r="B33" i="7"/>
  <c r="B34" i="7"/>
  <c r="G35" i="7"/>
  <c r="B36" i="7"/>
  <c r="D17" i="7"/>
  <c r="A18" i="7"/>
  <c r="E18" i="7"/>
  <c r="C20" i="7"/>
  <c r="F20" i="7" s="1"/>
  <c r="G20" i="7"/>
  <c r="D21" i="7"/>
  <c r="A22" i="7"/>
  <c r="E22" i="7"/>
  <c r="C24" i="7"/>
  <c r="F24" i="7" s="1"/>
  <c r="G24" i="7"/>
  <c r="D25" i="7"/>
  <c r="A26" i="7"/>
  <c r="E26" i="7"/>
  <c r="G27" i="7"/>
  <c r="C21" i="7"/>
  <c r="F21" i="7" s="1"/>
  <c r="G21" i="7"/>
  <c r="G66" i="7"/>
  <c r="A49" i="7"/>
  <c r="D53" i="7"/>
  <c r="D42" i="7"/>
  <c r="A43" i="7"/>
  <c r="G44" i="7"/>
  <c r="B28" i="7"/>
  <c r="C31" i="7"/>
  <c r="F31" i="7" s="1"/>
  <c r="G32" i="7"/>
  <c r="E33" i="7"/>
  <c r="G34" i="7"/>
  <c r="D36" i="7"/>
  <c r="A17" i="7"/>
  <c r="E17" i="7"/>
  <c r="D20" i="7"/>
  <c r="A21" i="7"/>
  <c r="E21" i="7"/>
  <c r="D24" i="7"/>
  <c r="A25" i="7"/>
  <c r="E25" i="7"/>
  <c r="B68" i="7"/>
  <c r="E70" i="7"/>
  <c r="G57" i="7"/>
  <c r="G63" i="7"/>
  <c r="E49" i="7"/>
  <c r="G50" i="7"/>
  <c r="G39" i="7"/>
  <c r="E42" i="7"/>
  <c r="C27" i="7"/>
  <c r="F27" i="7" s="1"/>
  <c r="G28" i="7"/>
  <c r="G33" i="7"/>
  <c r="E36" i="7"/>
  <c r="A20" i="7"/>
  <c r="A24" i="7"/>
  <c r="D31" i="7"/>
  <c r="B38" i="7"/>
  <c r="B39" i="7"/>
  <c r="D39" i="7"/>
  <c r="E43" i="7"/>
  <c r="D46" i="7"/>
  <c r="A27" i="7"/>
  <c r="E27" i="7"/>
  <c r="C29" i="7"/>
  <c r="F29" i="7" s="1"/>
  <c r="D30" i="7"/>
  <c r="A31" i="7"/>
  <c r="E31" i="7"/>
  <c r="C33" i="7"/>
  <c r="F33" i="7" s="1"/>
  <c r="D34" i="7"/>
  <c r="A35" i="7"/>
  <c r="E35" i="7"/>
  <c r="B47" i="7"/>
  <c r="A38" i="7"/>
  <c r="A39" i="7"/>
  <c r="E40" i="7"/>
  <c r="B41" i="7"/>
  <c r="B43" i="7"/>
  <c r="B46" i="7"/>
  <c r="D27" i="7"/>
  <c r="C30" i="7"/>
  <c r="F30" i="7" s="1"/>
  <c r="G30" i="7"/>
  <c r="C34" i="7"/>
  <c r="F34" i="7" s="1"/>
  <c r="D35" i="7"/>
  <c r="B72" i="7"/>
  <c r="D58" i="7"/>
  <c r="G56" i="7"/>
  <c r="C59" i="7"/>
  <c r="F59" i="7" s="1"/>
  <c r="E64" i="7"/>
  <c r="D52" i="7"/>
  <c r="B53" i="7"/>
  <c r="C37" i="7"/>
  <c r="F37" i="7" s="1"/>
  <c r="G38" i="7"/>
  <c r="E39" i="7"/>
  <c r="B40" i="7"/>
  <c r="G41" i="7"/>
  <c r="B42" i="7"/>
  <c r="G43" i="7"/>
  <c r="E44" i="7"/>
  <c r="B45" i="7"/>
  <c r="C28" i="7"/>
  <c r="F28" i="7" s="1"/>
  <c r="A30" i="7"/>
  <c r="C32" i="7"/>
  <c r="F32" i="7" s="1"/>
  <c r="A34" i="7"/>
  <c r="C36" i="7"/>
  <c r="F36" i="7" s="1"/>
  <c r="G47" i="7"/>
  <c r="B61" i="7"/>
  <c r="A48" i="7"/>
  <c r="B52" i="7"/>
  <c r="E54" i="7"/>
  <c r="C40" i="7"/>
  <c r="F40" i="7" s="1"/>
  <c r="D41" i="7"/>
  <c r="C44" i="7"/>
  <c r="F44" i="7" s="1"/>
  <c r="D45" i="7"/>
  <c r="C57" i="7"/>
  <c r="F57" i="7" s="1"/>
  <c r="C39" i="7"/>
  <c r="F39" i="7" s="1"/>
  <c r="D40" i="7"/>
  <c r="A41" i="7"/>
  <c r="E41" i="7"/>
  <c r="C43" i="7"/>
  <c r="F43" i="7" s="1"/>
  <c r="D44" i="7"/>
  <c r="A45" i="7"/>
  <c r="E45" i="7"/>
  <c r="E48" i="7"/>
  <c r="G71" i="7"/>
  <c r="B64" i="7"/>
  <c r="B48" i="7"/>
  <c r="B55" i="7"/>
  <c r="D37" i="7"/>
  <c r="C48" i="7"/>
  <c r="F48" i="7" s="1"/>
  <c r="E50" i="7"/>
  <c r="B51" i="7"/>
  <c r="E52" i="7"/>
  <c r="A53" i="7"/>
  <c r="C55" i="7"/>
  <c r="F55" i="7" s="1"/>
  <c r="A56" i="7"/>
  <c r="E56" i="7"/>
  <c r="A37" i="7"/>
  <c r="E37" i="7"/>
  <c r="C68" i="7"/>
  <c r="F68" i="7" s="1"/>
  <c r="G72" i="7"/>
  <c r="E74" i="7"/>
  <c r="B60" i="7"/>
  <c r="E62" i="7"/>
  <c r="C47" i="7"/>
  <c r="F47" i="7" s="1"/>
  <c r="D48" i="7"/>
  <c r="B49" i="7"/>
  <c r="C51" i="7"/>
  <c r="F51" i="7" s="1"/>
  <c r="A52" i="7"/>
  <c r="G52" i="7"/>
  <c r="B54" i="7"/>
  <c r="G55" i="7"/>
  <c r="B56" i="7"/>
  <c r="C38" i="7"/>
  <c r="F38" i="7" s="1"/>
  <c r="A40" i="7"/>
  <c r="C42" i="7"/>
  <c r="F42" i="7" s="1"/>
  <c r="A44" i="7"/>
  <c r="C46" i="7"/>
  <c r="F46" i="7" s="1"/>
  <c r="B70" i="7"/>
  <c r="B73" i="7"/>
  <c r="D59" i="7"/>
  <c r="C61" i="7"/>
  <c r="F61" i="7" s="1"/>
  <c r="B62" i="7"/>
  <c r="B65" i="7"/>
  <c r="B67" i="7"/>
  <c r="C71" i="7"/>
  <c r="F71" i="7" s="1"/>
  <c r="G75" i="7"/>
  <c r="B57" i="7"/>
  <c r="E59" i="7"/>
  <c r="G61" i="7"/>
  <c r="D62" i="7"/>
  <c r="D63" i="7"/>
  <c r="C65" i="7"/>
  <c r="F65" i="7" s="1"/>
  <c r="B66" i="7"/>
  <c r="E66" i="7"/>
  <c r="D47" i="7"/>
  <c r="C50" i="7"/>
  <c r="F50" i="7" s="1"/>
  <c r="D51" i="7"/>
  <c r="C54" i="7"/>
  <c r="F54" i="7" s="1"/>
  <c r="D55" i="7"/>
  <c r="B69" i="7"/>
  <c r="B74" i="7"/>
  <c r="G76" i="7"/>
  <c r="B58" i="7"/>
  <c r="E58" i="7"/>
  <c r="G59" i="7"/>
  <c r="E60" i="7"/>
  <c r="G62" i="7"/>
  <c r="E63" i="7"/>
  <c r="G65" i="7"/>
  <c r="C66" i="7"/>
  <c r="F66" i="7" s="1"/>
  <c r="A47" i="7"/>
  <c r="E47" i="7"/>
  <c r="C49" i="7"/>
  <c r="F49" i="7" s="1"/>
  <c r="G49" i="7"/>
  <c r="D50" i="7"/>
  <c r="A51" i="7"/>
  <c r="E51" i="7"/>
  <c r="C53" i="7"/>
  <c r="F53" i="7" s="1"/>
  <c r="G53" i="7"/>
  <c r="D54" i="7"/>
  <c r="A55" i="7"/>
  <c r="E55" i="7"/>
  <c r="A50" i="7"/>
  <c r="A54" i="7"/>
  <c r="B76" i="7"/>
  <c r="C67" i="7"/>
  <c r="F67" i="7" s="1"/>
  <c r="D68" i="7"/>
  <c r="E68" i="7"/>
  <c r="E69" i="7"/>
  <c r="C72" i="7"/>
  <c r="F72" i="7" s="1"/>
  <c r="E72" i="7"/>
  <c r="E73" i="7"/>
  <c r="C76" i="7"/>
  <c r="F76" i="7" s="1"/>
  <c r="E76" i="7"/>
  <c r="D57" i="7"/>
  <c r="A58" i="7"/>
  <c r="B59" i="7"/>
  <c r="C60" i="7"/>
  <c r="F60" i="7" s="1"/>
  <c r="G60" i="7"/>
  <c r="D61" i="7"/>
  <c r="A62" i="7"/>
  <c r="B63" i="7"/>
  <c r="C64" i="7"/>
  <c r="F64" i="7" s="1"/>
  <c r="G64" i="7"/>
  <c r="D65" i="7"/>
  <c r="A66" i="7"/>
  <c r="D69" i="7"/>
  <c r="D73" i="7"/>
  <c r="G67" i="7"/>
  <c r="G68" i="7"/>
  <c r="A69" i="7"/>
  <c r="G69" i="7"/>
  <c r="D76" i="7"/>
  <c r="A57" i="7"/>
  <c r="E57" i="7"/>
  <c r="D60" i="7"/>
  <c r="A61" i="7"/>
  <c r="E61" i="7"/>
  <c r="D64" i="7"/>
  <c r="A65" i="7"/>
  <c r="E65" i="7"/>
  <c r="D72" i="7"/>
  <c r="A73" i="7"/>
  <c r="G73" i="7"/>
  <c r="C69" i="7"/>
  <c r="F69" i="7" s="1"/>
  <c r="B71" i="7"/>
  <c r="C73" i="7"/>
  <c r="F73" i="7" s="1"/>
  <c r="B75" i="7"/>
  <c r="C58" i="7"/>
  <c r="F58" i="7" s="1"/>
  <c r="A60" i="7"/>
  <c r="C62" i="7"/>
  <c r="F62" i="7" s="1"/>
  <c r="A64" i="7"/>
  <c r="D67" i="7"/>
  <c r="A68" i="7"/>
  <c r="C70" i="7"/>
  <c r="F70" i="7" s="1"/>
  <c r="G70" i="7"/>
  <c r="D71" i="7"/>
  <c r="A72" i="7"/>
  <c r="C74" i="7"/>
  <c r="F74" i="7" s="1"/>
  <c r="G74" i="7"/>
  <c r="D75" i="7"/>
  <c r="A76" i="7"/>
  <c r="A67" i="7"/>
  <c r="E67" i="7"/>
  <c r="D70" i="7"/>
  <c r="A71" i="7"/>
  <c r="E71" i="7"/>
  <c r="D74" i="7"/>
  <c r="A75" i="7"/>
  <c r="E75" i="7"/>
  <c r="A70" i="7"/>
  <c r="A74" i="7"/>
  <c r="G65" i="5"/>
  <c r="E20" i="5"/>
  <c r="B23" i="5"/>
  <c r="E53" i="5"/>
  <c r="B17" i="5"/>
  <c r="D73" i="5"/>
  <c r="B21" i="5"/>
  <c r="B26" i="5"/>
  <c r="D58" i="5"/>
  <c r="B64" i="5"/>
  <c r="G66" i="5"/>
  <c r="D52" i="5"/>
  <c r="B27" i="5"/>
  <c r="B34" i="5"/>
  <c r="E36" i="5"/>
  <c r="E18" i="5"/>
  <c r="G19" i="5"/>
  <c r="C21" i="5"/>
  <c r="F21" i="5" s="1"/>
  <c r="G22" i="5"/>
  <c r="G23" i="5"/>
  <c r="G25" i="5"/>
  <c r="G46" i="5"/>
  <c r="D32" i="5"/>
  <c r="A33" i="5"/>
  <c r="G37" i="5"/>
  <c r="A39" i="5"/>
  <c r="E32" i="5"/>
  <c r="G24" i="5"/>
  <c r="C17" i="5"/>
  <c r="F17" i="5" s="1"/>
  <c r="C31" i="5"/>
  <c r="F31" i="5" s="1"/>
  <c r="D33" i="5"/>
  <c r="C35" i="5"/>
  <c r="F35" i="5" s="1"/>
  <c r="A36" i="5"/>
  <c r="G17" i="5"/>
  <c r="A18" i="5"/>
  <c r="B19" i="5"/>
  <c r="D19" i="5"/>
  <c r="G21" i="5"/>
  <c r="B22" i="5"/>
  <c r="E24" i="5"/>
  <c r="B25" i="5"/>
  <c r="E26" i="5"/>
  <c r="E48" i="5"/>
  <c r="C52" i="5"/>
  <c r="F52" i="5" s="1"/>
  <c r="D28" i="5"/>
  <c r="G30" i="5"/>
  <c r="A32" i="5"/>
  <c r="G36" i="5"/>
  <c r="G18" i="5"/>
  <c r="E19" i="5"/>
  <c r="G20" i="5"/>
  <c r="A23" i="5"/>
  <c r="D23" i="5"/>
  <c r="C25" i="5"/>
  <c r="F25" i="5" s="1"/>
  <c r="G26" i="5"/>
  <c r="C60" i="5"/>
  <c r="F60" i="5" s="1"/>
  <c r="A62" i="5"/>
  <c r="C47" i="5"/>
  <c r="F47" i="5" s="1"/>
  <c r="B46" i="5"/>
  <c r="A29" i="5"/>
  <c r="G34" i="5"/>
  <c r="E22" i="5"/>
  <c r="B24" i="5"/>
  <c r="G27" i="5"/>
  <c r="B20" i="5"/>
  <c r="E28" i="5"/>
  <c r="E40" i="5"/>
  <c r="D17" i="5"/>
  <c r="C20" i="5"/>
  <c r="F20" i="5" s="1"/>
  <c r="D21" i="5"/>
  <c r="C24" i="5"/>
  <c r="F24" i="5" s="1"/>
  <c r="D25" i="5"/>
  <c r="G67" i="5"/>
  <c r="C69" i="5"/>
  <c r="F69" i="5" s="1"/>
  <c r="B74" i="5"/>
  <c r="E49" i="5"/>
  <c r="D38" i="5"/>
  <c r="E46" i="5"/>
  <c r="B28" i="5"/>
  <c r="B29" i="5"/>
  <c r="D29" i="5"/>
  <c r="E33" i="5"/>
  <c r="D36" i="5"/>
  <c r="A17" i="5"/>
  <c r="E17" i="5"/>
  <c r="C19" i="5"/>
  <c r="F19" i="5" s="1"/>
  <c r="D20" i="5"/>
  <c r="A21" i="5"/>
  <c r="E21" i="5"/>
  <c r="C23" i="5"/>
  <c r="F23" i="5" s="1"/>
  <c r="D24" i="5"/>
  <c r="A25" i="5"/>
  <c r="E25" i="5"/>
  <c r="A38" i="5"/>
  <c r="A42" i="5"/>
  <c r="E44" i="5"/>
  <c r="A28" i="5"/>
  <c r="E30" i="5"/>
  <c r="B31" i="5"/>
  <c r="B33" i="5"/>
  <c r="B36" i="5"/>
  <c r="C75" i="5"/>
  <c r="F75" i="5" s="1"/>
  <c r="G48" i="5"/>
  <c r="D53" i="5"/>
  <c r="C37" i="5"/>
  <c r="F37" i="5" s="1"/>
  <c r="G38" i="5"/>
  <c r="E39" i="5"/>
  <c r="B43" i="5"/>
  <c r="C27" i="5"/>
  <c r="F27" i="5" s="1"/>
  <c r="G28" i="5"/>
  <c r="E29" i="5"/>
  <c r="B30" i="5"/>
  <c r="G31" i="5"/>
  <c r="B32" i="5"/>
  <c r="G33" i="5"/>
  <c r="E34" i="5"/>
  <c r="B35" i="5"/>
  <c r="C18" i="5"/>
  <c r="F18" i="5" s="1"/>
  <c r="A20" i="5"/>
  <c r="C22" i="5"/>
  <c r="F22" i="5" s="1"/>
  <c r="A24" i="5"/>
  <c r="C26" i="5"/>
  <c r="F26" i="5" s="1"/>
  <c r="C48" i="5"/>
  <c r="F48" i="5" s="1"/>
  <c r="D48" i="5"/>
  <c r="G56" i="5"/>
  <c r="B39" i="5"/>
  <c r="A49" i="5"/>
  <c r="E50" i="5"/>
  <c r="B53" i="5"/>
  <c r="B40" i="5"/>
  <c r="B41" i="5"/>
  <c r="E42" i="5"/>
  <c r="B44" i="5"/>
  <c r="B45" i="5"/>
  <c r="D46" i="5"/>
  <c r="A27" i="5"/>
  <c r="E27" i="5"/>
  <c r="C29" i="5"/>
  <c r="F29" i="5" s="1"/>
  <c r="D30" i="5"/>
  <c r="A31" i="5"/>
  <c r="E31" i="5"/>
  <c r="C33" i="5"/>
  <c r="F33" i="5" s="1"/>
  <c r="D34" i="5"/>
  <c r="A35" i="5"/>
  <c r="E35" i="5"/>
  <c r="B42" i="5"/>
  <c r="B60" i="5"/>
  <c r="E62" i="5"/>
  <c r="D39" i="5"/>
  <c r="D42" i="5"/>
  <c r="A43" i="5"/>
  <c r="D43" i="5"/>
  <c r="C46" i="5"/>
  <c r="F46" i="5" s="1"/>
  <c r="D27" i="5"/>
  <c r="C30" i="5"/>
  <c r="F30" i="5" s="1"/>
  <c r="D31" i="5"/>
  <c r="C34" i="5"/>
  <c r="F34" i="5" s="1"/>
  <c r="D35" i="5"/>
  <c r="B70" i="5"/>
  <c r="G75" i="5"/>
  <c r="G58" i="5"/>
  <c r="G61" i="5"/>
  <c r="D49" i="5"/>
  <c r="E52" i="5"/>
  <c r="G54" i="5"/>
  <c r="C56" i="5"/>
  <c r="F56" i="5" s="1"/>
  <c r="B37" i="5"/>
  <c r="E38" i="5"/>
  <c r="G42" i="5"/>
  <c r="E43" i="5"/>
  <c r="A46" i="5"/>
  <c r="C28" i="5"/>
  <c r="F28" i="5" s="1"/>
  <c r="A30" i="5"/>
  <c r="C32" i="5"/>
  <c r="F32" i="5" s="1"/>
  <c r="A34" i="5"/>
  <c r="C36" i="5"/>
  <c r="F36" i="5" s="1"/>
  <c r="E66" i="5"/>
  <c r="B55" i="5"/>
  <c r="D56" i="5"/>
  <c r="D37" i="5"/>
  <c r="D41" i="5"/>
  <c r="C44" i="5"/>
  <c r="F44" i="5" s="1"/>
  <c r="G44" i="5"/>
  <c r="B58" i="5"/>
  <c r="D59" i="5"/>
  <c r="D62" i="5"/>
  <c r="E64" i="5"/>
  <c r="B65" i="5"/>
  <c r="B47" i="5"/>
  <c r="B50" i="5"/>
  <c r="B51" i="5"/>
  <c r="A53" i="5"/>
  <c r="C55" i="5"/>
  <c r="F55" i="5" s="1"/>
  <c r="A56" i="5"/>
  <c r="E56" i="5"/>
  <c r="A37" i="5"/>
  <c r="E37" i="5"/>
  <c r="C39" i="5"/>
  <c r="F39" i="5" s="1"/>
  <c r="D40" i="5"/>
  <c r="A41" i="5"/>
  <c r="E41" i="5"/>
  <c r="C43" i="5"/>
  <c r="F43" i="5" s="1"/>
  <c r="D44" i="5"/>
  <c r="A45" i="5"/>
  <c r="E45" i="5"/>
  <c r="C41" i="5"/>
  <c r="F41" i="5" s="1"/>
  <c r="G41" i="5"/>
  <c r="C45" i="5"/>
  <c r="F45" i="5" s="1"/>
  <c r="G45" i="5"/>
  <c r="B49" i="5"/>
  <c r="B52" i="5"/>
  <c r="E54" i="5"/>
  <c r="C40" i="5"/>
  <c r="F40" i="5" s="1"/>
  <c r="G40" i="5"/>
  <c r="D45" i="5"/>
  <c r="G69" i="5"/>
  <c r="B73" i="5"/>
  <c r="B76" i="5"/>
  <c r="B59" i="5"/>
  <c r="C61" i="5"/>
  <c r="F61" i="5" s="1"/>
  <c r="D63" i="5"/>
  <c r="C65" i="5"/>
  <c r="F65" i="5" s="1"/>
  <c r="A66" i="5"/>
  <c r="A48" i="5"/>
  <c r="B48" i="5"/>
  <c r="G50" i="5"/>
  <c r="A52" i="5"/>
  <c r="G52" i="5"/>
  <c r="B54" i="5"/>
  <c r="G55" i="5"/>
  <c r="B56" i="5"/>
  <c r="C38" i="5"/>
  <c r="F38" i="5" s="1"/>
  <c r="A40" i="5"/>
  <c r="C42" i="5"/>
  <c r="F42" i="5" s="1"/>
  <c r="A44" i="5"/>
  <c r="A63" i="5"/>
  <c r="G47" i="5"/>
  <c r="B63" i="5"/>
  <c r="B66" i="5"/>
  <c r="D47" i="5"/>
  <c r="C50" i="5"/>
  <c r="F50" i="5" s="1"/>
  <c r="D51" i="5"/>
  <c r="C54" i="5"/>
  <c r="F54" i="5" s="1"/>
  <c r="D55" i="5"/>
  <c r="C67" i="5"/>
  <c r="F67" i="5" s="1"/>
  <c r="E69" i="5"/>
  <c r="A58" i="5"/>
  <c r="A59" i="5"/>
  <c r="G59" i="5"/>
  <c r="E60" i="5"/>
  <c r="B61" i="5"/>
  <c r="G62" i="5"/>
  <c r="E63" i="5"/>
  <c r="G64" i="5"/>
  <c r="D66" i="5"/>
  <c r="A47" i="5"/>
  <c r="E47" i="5"/>
  <c r="C49" i="5"/>
  <c r="F49" i="5" s="1"/>
  <c r="G49" i="5"/>
  <c r="D50" i="5"/>
  <c r="A51" i="5"/>
  <c r="E51" i="5"/>
  <c r="C53" i="5"/>
  <c r="F53" i="5" s="1"/>
  <c r="G53" i="5"/>
  <c r="D54" i="5"/>
  <c r="A55" i="5"/>
  <c r="E55" i="5"/>
  <c r="C51" i="5"/>
  <c r="F51" i="5" s="1"/>
  <c r="G51" i="5"/>
  <c r="A69" i="5"/>
  <c r="B57" i="5"/>
  <c r="E58" i="5"/>
  <c r="G68" i="5"/>
  <c r="E70" i="5"/>
  <c r="G72" i="5"/>
  <c r="A50" i="5"/>
  <c r="A54" i="5"/>
  <c r="G60" i="5"/>
  <c r="D61" i="5"/>
  <c r="C63" i="5"/>
  <c r="F63" i="5" s="1"/>
  <c r="G63" i="5"/>
  <c r="C57" i="5"/>
  <c r="F57" i="5" s="1"/>
  <c r="G57" i="5"/>
  <c r="B67" i="5"/>
  <c r="E68" i="5"/>
  <c r="B71" i="5"/>
  <c r="E72" i="5"/>
  <c r="E73" i="5"/>
  <c r="E76" i="5"/>
  <c r="D57" i="5"/>
  <c r="C64" i="5"/>
  <c r="F64" i="5" s="1"/>
  <c r="D65" i="5"/>
  <c r="D68" i="5"/>
  <c r="B72" i="5"/>
  <c r="A73" i="5"/>
  <c r="G73" i="5"/>
  <c r="D76" i="5"/>
  <c r="A57" i="5"/>
  <c r="E57" i="5"/>
  <c r="C59" i="5"/>
  <c r="F59" i="5" s="1"/>
  <c r="D60" i="5"/>
  <c r="A61" i="5"/>
  <c r="E61" i="5"/>
  <c r="B62" i="5"/>
  <c r="D64" i="5"/>
  <c r="A65" i="5"/>
  <c r="E65" i="5"/>
  <c r="D69" i="5"/>
  <c r="C71" i="5"/>
  <c r="F71" i="5" s="1"/>
  <c r="D72" i="5"/>
  <c r="C73" i="5"/>
  <c r="F73" i="5" s="1"/>
  <c r="B75" i="5"/>
  <c r="G76" i="5"/>
  <c r="C58" i="5"/>
  <c r="F58" i="5" s="1"/>
  <c r="A60" i="5"/>
  <c r="C62" i="5"/>
  <c r="F62" i="5" s="1"/>
  <c r="A64" i="5"/>
  <c r="C66" i="5"/>
  <c r="F66" i="5" s="1"/>
  <c r="G71" i="5"/>
  <c r="D67" i="5"/>
  <c r="A68" i="5"/>
  <c r="B69" i="5"/>
  <c r="C70" i="5"/>
  <c r="F70" i="5" s="1"/>
  <c r="G70" i="5"/>
  <c r="D71" i="5"/>
  <c r="A72" i="5"/>
  <c r="C74" i="5"/>
  <c r="F74" i="5" s="1"/>
  <c r="G74" i="5"/>
  <c r="D75" i="5"/>
  <c r="A76" i="5"/>
  <c r="A67" i="5"/>
  <c r="E67" i="5"/>
  <c r="B68" i="5"/>
  <c r="D70" i="5"/>
  <c r="A71" i="5"/>
  <c r="E71" i="5"/>
  <c r="D74" i="5"/>
  <c r="A75" i="5"/>
  <c r="E75" i="5"/>
  <c r="C68" i="5"/>
  <c r="F68" i="5" s="1"/>
  <c r="A70" i="5"/>
  <c r="C72" i="5"/>
  <c r="F72" i="5" s="1"/>
  <c r="A74" i="5"/>
  <c r="I33" i="2"/>
  <c r="N33" i="2"/>
  <c r="J36" i="2"/>
  <c r="O36" i="2"/>
  <c r="I37" i="2"/>
  <c r="N37" i="2"/>
  <c r="I41" i="2"/>
  <c r="N41" i="2"/>
  <c r="P27" i="2"/>
  <c r="J28" i="2"/>
  <c r="N45" i="2"/>
  <c r="O46" i="2"/>
  <c r="J48" i="2"/>
  <c r="K49" i="2"/>
  <c r="P49" i="2"/>
  <c r="K32" i="2"/>
  <c r="J33" i="2"/>
  <c r="O33" i="2"/>
  <c r="I34" i="2"/>
  <c r="N34" i="2"/>
  <c r="K36" i="2"/>
  <c r="J37" i="2"/>
  <c r="O37" i="2"/>
  <c r="I38" i="2"/>
  <c r="N38" i="2"/>
  <c r="K40" i="2"/>
  <c r="J41" i="2"/>
  <c r="O41" i="2"/>
  <c r="L73" i="2"/>
  <c r="P73" i="2"/>
  <c r="L74" i="2"/>
  <c r="P74" i="2"/>
  <c r="L75" i="2"/>
  <c r="P75" i="2"/>
  <c r="L76" i="2"/>
  <c r="P76" i="2"/>
  <c r="L77" i="2"/>
  <c r="P77" i="2"/>
  <c r="L78" i="2"/>
  <c r="P78" i="2"/>
  <c r="L79" i="2"/>
  <c r="P79" i="2"/>
  <c r="L80" i="2"/>
  <c r="P80" i="2"/>
  <c r="L81" i="2"/>
  <c r="P81" i="2"/>
  <c r="L82" i="2"/>
  <c r="P82" i="2"/>
  <c r="P56" i="2"/>
  <c r="J57" i="2"/>
  <c r="K61" i="2"/>
  <c r="N46" i="2"/>
  <c r="P48" i="2"/>
  <c r="J49" i="2"/>
  <c r="O45" i="2"/>
  <c r="K48" i="2"/>
  <c r="K33" i="2"/>
  <c r="K37" i="2"/>
  <c r="K41" i="2"/>
  <c r="L14" i="9"/>
  <c r="L22" i="9"/>
  <c r="I45" i="9"/>
  <c r="O47" i="9"/>
  <c r="N41" i="9"/>
  <c r="N30" i="9"/>
  <c r="K31" i="9"/>
  <c r="L17" i="9"/>
  <c r="L21" i="9"/>
  <c r="J45" i="9"/>
  <c r="O38" i="9"/>
  <c r="O42" i="9"/>
  <c r="O24" i="9"/>
  <c r="N27" i="9"/>
  <c r="I30" i="9"/>
  <c r="J14" i="9"/>
  <c r="N14" i="9"/>
  <c r="O15" i="9"/>
  <c r="L16" i="9"/>
  <c r="I17" i="9"/>
  <c r="J18" i="9"/>
  <c r="N18" i="9"/>
  <c r="O19" i="9"/>
  <c r="L20" i="9"/>
  <c r="I21" i="9"/>
  <c r="J22" i="9"/>
  <c r="N22" i="9"/>
  <c r="O23" i="9"/>
  <c r="L18" i="9"/>
  <c r="P44" i="9"/>
  <c r="K51" i="9"/>
  <c r="N37" i="9"/>
  <c r="I29" i="9"/>
  <c r="I14" i="9"/>
  <c r="N15" i="9"/>
  <c r="I18" i="9"/>
  <c r="N19" i="9"/>
  <c r="I22" i="9"/>
  <c r="N23" i="9"/>
  <c r="P72" i="9"/>
  <c r="I73" i="9"/>
  <c r="K59" i="9"/>
  <c r="P34" i="9"/>
  <c r="I35" i="9"/>
  <c r="P38" i="9"/>
  <c r="I39" i="9"/>
  <c r="P42" i="9"/>
  <c r="I43" i="9"/>
  <c r="P24" i="9"/>
  <c r="I25" i="9"/>
  <c r="N26" i="9"/>
  <c r="J27" i="9"/>
  <c r="O27" i="9"/>
  <c r="J30" i="9"/>
  <c r="O31" i="9"/>
  <c r="N67" i="9"/>
  <c r="N56" i="9"/>
  <c r="O61" i="9"/>
  <c r="P47" i="9"/>
  <c r="J50" i="9"/>
  <c r="P52" i="9"/>
  <c r="I53" i="9"/>
  <c r="I36" i="9"/>
  <c r="N36" i="9"/>
  <c r="J37" i="9"/>
  <c r="O37" i="9"/>
  <c r="I40" i="9"/>
  <c r="N40" i="9"/>
  <c r="J41" i="9"/>
  <c r="O41" i="9"/>
  <c r="I24" i="9"/>
  <c r="J25" i="9"/>
  <c r="N25" i="9"/>
  <c r="K26" i="9"/>
  <c r="O26" i="9"/>
  <c r="L27" i="9"/>
  <c r="I28" i="9"/>
  <c r="J29" i="9"/>
  <c r="N29" i="9"/>
  <c r="K30" i="9"/>
  <c r="O30" i="9"/>
  <c r="L31" i="9"/>
  <c r="P31" i="9"/>
  <c r="I32" i="9"/>
  <c r="J33" i="9"/>
  <c r="N33" i="9"/>
  <c r="L28" i="9"/>
  <c r="L32" i="9"/>
  <c r="O67" i="9"/>
  <c r="O56" i="9"/>
  <c r="P61" i="9"/>
  <c r="N46" i="9"/>
  <c r="K50" i="9"/>
  <c r="J53" i="9"/>
  <c r="J36" i="9"/>
  <c r="K37" i="9"/>
  <c r="J40" i="9"/>
  <c r="K41" i="9"/>
  <c r="J24" i="9"/>
  <c r="K25" i="9"/>
  <c r="O25" i="9"/>
  <c r="J28" i="9"/>
  <c r="K29" i="9"/>
  <c r="O29" i="9"/>
  <c r="I31" i="9"/>
  <c r="J32" i="9"/>
  <c r="N32" i="9"/>
  <c r="K33" i="9"/>
  <c r="O33" i="9"/>
  <c r="K36" i="9"/>
  <c r="K40" i="9"/>
  <c r="I70" i="9"/>
  <c r="K55" i="9"/>
  <c r="N60" i="9"/>
  <c r="K63" i="9"/>
  <c r="J46" i="9"/>
  <c r="K47" i="9"/>
  <c r="P48" i="9"/>
  <c r="I49" i="9"/>
  <c r="O51" i="9"/>
  <c r="I34" i="9"/>
  <c r="J35" i="9"/>
  <c r="N35" i="9"/>
  <c r="O36" i="9"/>
  <c r="L37" i="9"/>
  <c r="I38" i="9"/>
  <c r="J39" i="9"/>
  <c r="N39" i="9"/>
  <c r="O40" i="9"/>
  <c r="L41" i="9"/>
  <c r="I42" i="9"/>
  <c r="J43" i="9"/>
  <c r="N43" i="9"/>
  <c r="J70" i="9"/>
  <c r="O57" i="9"/>
  <c r="O60" i="9"/>
  <c r="K46" i="9"/>
  <c r="J49" i="9"/>
  <c r="N50" i="9"/>
  <c r="P51" i="9"/>
  <c r="J34" i="9"/>
  <c r="N34" i="9"/>
  <c r="K35" i="9"/>
  <c r="O35" i="9"/>
  <c r="J38" i="9"/>
  <c r="K39" i="9"/>
  <c r="O39" i="9"/>
  <c r="J42" i="9"/>
  <c r="K43" i="9"/>
  <c r="O43" i="9"/>
  <c r="L34" i="9"/>
  <c r="L38" i="9"/>
  <c r="L42" i="9"/>
  <c r="P57" i="9"/>
  <c r="O50" i="9"/>
  <c r="L44" i="9"/>
  <c r="L48" i="9"/>
  <c r="L52" i="9"/>
  <c r="J56" i="9"/>
  <c r="J60" i="9"/>
  <c r="N45" i="9"/>
  <c r="L47" i="9"/>
  <c r="N49" i="9"/>
  <c r="L51" i="9"/>
  <c r="I52" i="9"/>
  <c r="N53" i="9"/>
  <c r="P64" i="9"/>
  <c r="K71" i="9"/>
  <c r="P54" i="9"/>
  <c r="I55" i="9"/>
  <c r="K56" i="9"/>
  <c r="K57" i="9"/>
  <c r="P58" i="9"/>
  <c r="I59" i="9"/>
  <c r="K60" i="9"/>
  <c r="K61" i="9"/>
  <c r="P62" i="9"/>
  <c r="I63" i="9"/>
  <c r="J44" i="9"/>
  <c r="N44" i="9"/>
  <c r="K45" i="9"/>
  <c r="O45" i="9"/>
  <c r="L46" i="9"/>
  <c r="I47" i="9"/>
  <c r="J48" i="9"/>
  <c r="N48" i="9"/>
  <c r="K49" i="9"/>
  <c r="O49" i="9"/>
  <c r="L50" i="9"/>
  <c r="I51" i="9"/>
  <c r="J52" i="9"/>
  <c r="N52" i="9"/>
  <c r="K53" i="9"/>
  <c r="O53" i="9"/>
  <c r="O64" i="9"/>
  <c r="I44" i="9"/>
  <c r="I48" i="9"/>
  <c r="J55" i="9"/>
  <c r="J59" i="9"/>
  <c r="J63" i="9"/>
  <c r="L54" i="9"/>
  <c r="L58" i="9"/>
  <c r="L62" i="9"/>
  <c r="J67" i="9"/>
  <c r="I54" i="9"/>
  <c r="N55" i="9"/>
  <c r="L57" i="9"/>
  <c r="N59" i="9"/>
  <c r="L61" i="9"/>
  <c r="I66" i="9"/>
  <c r="K67" i="9"/>
  <c r="O68" i="9"/>
  <c r="N71" i="9"/>
  <c r="J54" i="9"/>
  <c r="N54" i="9"/>
  <c r="O55" i="9"/>
  <c r="L56" i="9"/>
  <c r="I57" i="9"/>
  <c r="J58" i="9"/>
  <c r="N58" i="9"/>
  <c r="O59" i="9"/>
  <c r="L60" i="9"/>
  <c r="I61" i="9"/>
  <c r="J62" i="9"/>
  <c r="N62" i="9"/>
  <c r="O63" i="9"/>
  <c r="I65" i="9"/>
  <c r="N66" i="9"/>
  <c r="I58" i="9"/>
  <c r="I62" i="9"/>
  <c r="N63" i="9"/>
  <c r="J66" i="9"/>
  <c r="P68" i="9"/>
  <c r="I69" i="9"/>
  <c r="N70" i="9"/>
  <c r="J71" i="9"/>
  <c r="O71" i="9"/>
  <c r="L68" i="9"/>
  <c r="I64" i="9"/>
  <c r="J65" i="9"/>
  <c r="N65" i="9"/>
  <c r="K66" i="9"/>
  <c r="O66" i="9"/>
  <c r="L67" i="9"/>
  <c r="I68" i="9"/>
  <c r="J69" i="9"/>
  <c r="N69" i="9"/>
  <c r="K70" i="9"/>
  <c r="O70" i="9"/>
  <c r="L71" i="9"/>
  <c r="I72" i="9"/>
  <c r="J73" i="9"/>
  <c r="N73" i="9"/>
  <c r="L64" i="9"/>
  <c r="L72" i="9"/>
  <c r="J64" i="9"/>
  <c r="K65" i="9"/>
  <c r="O65" i="9"/>
  <c r="J68" i="9"/>
  <c r="K69" i="9"/>
  <c r="O69" i="9"/>
  <c r="J72" i="9"/>
  <c r="N72" i="9"/>
  <c r="K73" i="9"/>
  <c r="O73" i="9"/>
  <c r="K52" i="2"/>
  <c r="O54" i="2"/>
  <c r="K57" i="2"/>
  <c r="N58" i="2"/>
  <c r="J42" i="2"/>
  <c r="N43" i="2"/>
  <c r="J46" i="2"/>
  <c r="N47" i="2"/>
  <c r="J50" i="2"/>
  <c r="N51" i="2"/>
  <c r="O23" i="2"/>
  <c r="O53" i="2"/>
  <c r="P54" i="2"/>
  <c r="K56" i="2"/>
  <c r="O58" i="2"/>
  <c r="K42" i="2"/>
  <c r="P42" i="2"/>
  <c r="J43" i="2"/>
  <c r="O43" i="2"/>
  <c r="N44" i="2"/>
  <c r="K46" i="2"/>
  <c r="P46" i="2"/>
  <c r="J47" i="2"/>
  <c r="O47" i="2"/>
  <c r="N48" i="2"/>
  <c r="K50" i="2"/>
  <c r="P50" i="2"/>
  <c r="J51" i="2"/>
  <c r="O51" i="2"/>
  <c r="P32" i="2"/>
  <c r="P33" i="2"/>
  <c r="P34" i="2"/>
  <c r="P35" i="2"/>
  <c r="P36" i="2"/>
  <c r="P37" i="2"/>
  <c r="P38" i="2"/>
  <c r="P39" i="2"/>
  <c r="P40" i="2"/>
  <c r="P41" i="2"/>
  <c r="P23" i="2"/>
  <c r="P58" i="2"/>
  <c r="K43" i="2"/>
  <c r="P43" i="2"/>
  <c r="O44" i="2"/>
  <c r="K47" i="2"/>
  <c r="P47" i="2"/>
  <c r="O48" i="2"/>
  <c r="K51" i="2"/>
  <c r="P51" i="2"/>
  <c r="K23" i="2"/>
  <c r="O24" i="2"/>
  <c r="K27" i="2"/>
  <c r="N29" i="2"/>
  <c r="J30" i="2"/>
  <c r="J64" i="2"/>
  <c r="J68" i="2"/>
  <c r="J71" i="2"/>
  <c r="N52" i="2"/>
  <c r="K54" i="2"/>
  <c r="J55" i="2"/>
  <c r="O55" i="2"/>
  <c r="N56" i="2"/>
  <c r="K58" i="2"/>
  <c r="J59" i="2"/>
  <c r="O59" i="2"/>
  <c r="N60" i="2"/>
  <c r="N61" i="2"/>
  <c r="L42" i="2"/>
  <c r="L43" i="2"/>
  <c r="L44" i="2"/>
  <c r="L45" i="2"/>
  <c r="L46" i="2"/>
  <c r="L47" i="2"/>
  <c r="L48" i="2"/>
  <c r="L49" i="2"/>
  <c r="L50" i="2"/>
  <c r="L51" i="2"/>
  <c r="J23" i="2"/>
  <c r="N63" i="2"/>
  <c r="I64" i="2"/>
  <c r="N67" i="2"/>
  <c r="I68" i="2"/>
  <c r="N70" i="2"/>
  <c r="I71" i="2"/>
  <c r="J54" i="2"/>
  <c r="N55" i="2"/>
  <c r="J58" i="2"/>
  <c r="N59" i="2"/>
  <c r="K30" i="2"/>
  <c r="J65" i="2"/>
  <c r="J69" i="2"/>
  <c r="J52" i="2"/>
  <c r="O52" i="2"/>
  <c r="N53" i="2"/>
  <c r="K55" i="2"/>
  <c r="P55" i="2"/>
  <c r="J56" i="2"/>
  <c r="O56" i="2"/>
  <c r="N57" i="2"/>
  <c r="K59" i="2"/>
  <c r="P59" i="2"/>
  <c r="J60" i="2"/>
  <c r="O60" i="2"/>
  <c r="J61" i="2"/>
  <c r="O61" i="2"/>
  <c r="J24" i="2"/>
  <c r="N25" i="2"/>
  <c r="J26" i="2"/>
  <c r="N31" i="2"/>
  <c r="N62" i="2"/>
  <c r="I63" i="2"/>
  <c r="N66" i="2"/>
  <c r="I67" i="2"/>
  <c r="J22" i="2"/>
  <c r="K26" i="2"/>
  <c r="N27" i="2"/>
  <c r="N28" i="2"/>
  <c r="J31" i="2"/>
  <c r="O31" i="2"/>
  <c r="I62" i="2"/>
  <c r="J63" i="2"/>
  <c r="N65" i="2"/>
  <c r="I66" i="2"/>
  <c r="J67" i="2"/>
  <c r="N69" i="2"/>
  <c r="I70" i="2"/>
  <c r="K22" i="2"/>
  <c r="N23" i="2"/>
  <c r="N24" i="2"/>
  <c r="J27" i="2"/>
  <c r="O27" i="2"/>
  <c r="O28" i="2"/>
  <c r="K31" i="2"/>
  <c r="J62" i="2"/>
  <c r="N64" i="2"/>
  <c r="I65" i="2"/>
  <c r="J66" i="2"/>
  <c r="N68" i="2"/>
  <c r="I69" i="2"/>
  <c r="J70" i="2"/>
  <c r="L52" i="2"/>
  <c r="L53" i="2"/>
  <c r="L54" i="2"/>
  <c r="L55" i="2"/>
  <c r="L56" i="2"/>
  <c r="L57" i="2"/>
  <c r="L58" i="2"/>
  <c r="L59" i="2"/>
  <c r="L60" i="2"/>
  <c r="P60" i="2"/>
  <c r="L61" i="2"/>
  <c r="P61" i="2"/>
  <c r="N71" i="2"/>
  <c r="N22" i="2"/>
  <c r="K24" i="2"/>
  <c r="P24" i="2"/>
  <c r="J25" i="2"/>
  <c r="O25" i="2"/>
  <c r="N26" i="2"/>
  <c r="K28" i="2"/>
  <c r="P28" i="2"/>
  <c r="J29" i="2"/>
  <c r="O29" i="2"/>
  <c r="N30" i="2"/>
  <c r="K62" i="2"/>
  <c r="O62" i="2"/>
  <c r="K63" i="2"/>
  <c r="O63" i="2"/>
  <c r="K64" i="2"/>
  <c r="O64" i="2"/>
  <c r="K65" i="2"/>
  <c r="O65" i="2"/>
  <c r="K66" i="2"/>
  <c r="O66" i="2"/>
  <c r="K67" i="2"/>
  <c r="O67" i="2"/>
  <c r="K68" i="2"/>
  <c r="O68" i="2"/>
  <c r="K69" i="2"/>
  <c r="O69" i="2"/>
  <c r="K70" i="2"/>
  <c r="O70" i="2"/>
  <c r="K71" i="2"/>
  <c r="O71" i="2"/>
  <c r="O22" i="2"/>
  <c r="K25" i="2"/>
  <c r="P25" i="2"/>
  <c r="O26" i="2"/>
  <c r="K29" i="2"/>
  <c r="P29" i="2"/>
  <c r="O30" i="2"/>
  <c r="P62" i="2"/>
  <c r="P63" i="2"/>
  <c r="P64" i="2"/>
  <c r="P65" i="2"/>
  <c r="P66" i="2"/>
  <c r="P67" i="2"/>
  <c r="P68" i="2"/>
  <c r="P69" i="2"/>
  <c r="P70" i="2"/>
  <c r="P71" i="2"/>
  <c r="P22" i="2"/>
  <c r="P26" i="2"/>
  <c r="P30" i="2"/>
  <c r="L22" i="2"/>
  <c r="L23" i="2"/>
  <c r="L25" i="2"/>
  <c r="L26" i="2"/>
  <c r="L27" i="2"/>
  <c r="L28" i="2"/>
  <c r="L29" i="2"/>
  <c r="L30" i="2"/>
  <c r="L31" i="2"/>
  <c r="P31" i="2"/>
  <c r="L24" i="2"/>
  <c r="C193" i="11"/>
  <c r="E193" i="11" s="1"/>
  <c r="B193" i="11"/>
  <c r="A193" i="11"/>
  <c r="C192" i="11"/>
  <c r="E192" i="11" s="1"/>
  <c r="B192" i="11"/>
  <c r="A192" i="11"/>
  <c r="C191" i="11"/>
  <c r="E191" i="11" s="1"/>
  <c r="B191" i="11"/>
  <c r="A191" i="11"/>
  <c r="C190" i="11"/>
  <c r="E190" i="11" s="1"/>
  <c r="B190" i="11"/>
  <c r="A190" i="11"/>
  <c r="C189" i="11"/>
  <c r="E189" i="11" s="1"/>
  <c r="B189" i="11"/>
  <c r="A189" i="11"/>
  <c r="C188" i="11"/>
  <c r="E188" i="11" s="1"/>
  <c r="B188" i="11"/>
  <c r="A188" i="11"/>
  <c r="C187" i="11"/>
  <c r="E187" i="11" s="1"/>
  <c r="B187" i="11"/>
  <c r="A187" i="11"/>
  <c r="C186" i="11"/>
  <c r="E186" i="11" s="1"/>
  <c r="B186" i="11"/>
  <c r="A186" i="11"/>
  <c r="C185" i="11"/>
  <c r="E185" i="11" s="1"/>
  <c r="B185" i="11"/>
  <c r="A185" i="11"/>
  <c r="C184" i="11"/>
  <c r="E184" i="11" s="1"/>
  <c r="B184" i="11"/>
  <c r="A184" i="11"/>
  <c r="C183" i="11"/>
  <c r="E183" i="11" s="1"/>
  <c r="B183" i="11"/>
  <c r="A183" i="11"/>
  <c r="C182" i="11"/>
  <c r="E182" i="11" s="1"/>
  <c r="B182" i="11"/>
  <c r="A182" i="11"/>
  <c r="C181" i="11"/>
  <c r="E181" i="11" s="1"/>
  <c r="B181" i="11"/>
  <c r="A181" i="11"/>
  <c r="C180" i="11"/>
  <c r="E180" i="11" s="1"/>
  <c r="B180" i="11"/>
  <c r="A180" i="11"/>
  <c r="C179" i="11"/>
  <c r="E179" i="11" s="1"/>
  <c r="B179" i="11"/>
  <c r="A179" i="11"/>
  <c r="C178" i="11"/>
  <c r="E178" i="11" s="1"/>
  <c r="B178" i="11"/>
  <c r="A178" i="11"/>
  <c r="C177" i="11"/>
  <c r="E177" i="11" s="1"/>
  <c r="B177" i="11"/>
  <c r="A177" i="11"/>
  <c r="C176" i="11"/>
  <c r="E176" i="11" s="1"/>
  <c r="B176" i="11"/>
  <c r="A176" i="11"/>
  <c r="C175" i="11"/>
  <c r="E175" i="11" s="1"/>
  <c r="B175" i="11"/>
  <c r="A175" i="11"/>
  <c r="C174" i="11"/>
  <c r="E174" i="11" s="1"/>
  <c r="B174" i="11"/>
  <c r="A174" i="11"/>
  <c r="C173" i="11"/>
  <c r="E173" i="11" s="1"/>
  <c r="B173" i="11"/>
  <c r="A173" i="11"/>
  <c r="C172" i="11"/>
  <c r="E172" i="11" s="1"/>
  <c r="B172" i="11"/>
  <c r="A172" i="11"/>
  <c r="C171" i="11"/>
  <c r="E171" i="11" s="1"/>
  <c r="B171" i="11"/>
  <c r="A171" i="11"/>
  <c r="C170" i="11"/>
  <c r="E170" i="11" s="1"/>
  <c r="B170" i="11"/>
  <c r="A170" i="11"/>
  <c r="C169" i="11"/>
  <c r="E169" i="11" s="1"/>
  <c r="B169" i="11"/>
  <c r="A169" i="11"/>
  <c r="C168" i="11"/>
  <c r="E168" i="11" s="1"/>
  <c r="B168" i="11"/>
  <c r="A168" i="11"/>
  <c r="C167" i="11"/>
  <c r="E167" i="11" s="1"/>
  <c r="B167" i="11"/>
  <c r="A167" i="11"/>
  <c r="C166" i="11"/>
  <c r="E166" i="11" s="1"/>
  <c r="B166" i="11"/>
  <c r="A166" i="11"/>
  <c r="C165" i="11"/>
  <c r="E165" i="11" s="1"/>
  <c r="B165" i="11"/>
  <c r="A165" i="11"/>
  <c r="C164" i="11"/>
  <c r="E164" i="11" s="1"/>
  <c r="B164" i="11"/>
  <c r="A164" i="11"/>
  <c r="C163" i="11"/>
  <c r="E163" i="11" s="1"/>
  <c r="B163" i="11"/>
  <c r="A163" i="11"/>
  <c r="C162" i="11"/>
  <c r="E162" i="11" s="1"/>
  <c r="B162" i="11"/>
  <c r="A162" i="11"/>
  <c r="C161" i="11"/>
  <c r="E161" i="11" s="1"/>
  <c r="B161" i="11"/>
  <c r="A161" i="11"/>
  <c r="C160" i="11"/>
  <c r="E160" i="11" s="1"/>
  <c r="B160" i="11"/>
  <c r="A160" i="11"/>
  <c r="C159" i="11"/>
  <c r="E159" i="11" s="1"/>
  <c r="B159" i="11"/>
  <c r="A159" i="11"/>
  <c r="C158" i="11"/>
  <c r="E158" i="11" s="1"/>
  <c r="B158" i="11"/>
  <c r="A158" i="11"/>
  <c r="C157" i="11"/>
  <c r="E157" i="11" s="1"/>
  <c r="B157" i="11"/>
  <c r="A157" i="11"/>
  <c r="C156" i="11"/>
  <c r="E156" i="11" s="1"/>
  <c r="B156" i="11"/>
  <c r="A156" i="11"/>
  <c r="C155" i="11"/>
  <c r="E155" i="11" s="1"/>
  <c r="B155" i="11"/>
  <c r="A155" i="11"/>
  <c r="C154" i="11"/>
  <c r="E154" i="11" s="1"/>
  <c r="B154" i="11"/>
  <c r="A154" i="11"/>
  <c r="C153" i="11"/>
  <c r="E153" i="11" s="1"/>
  <c r="B153" i="11"/>
  <c r="A153" i="11"/>
  <c r="C152" i="11"/>
  <c r="E152" i="11" s="1"/>
  <c r="B152" i="11"/>
  <c r="A152" i="11"/>
  <c r="C151" i="11"/>
  <c r="E151" i="11" s="1"/>
  <c r="B151" i="11"/>
  <c r="A151" i="11"/>
  <c r="C150" i="11"/>
  <c r="E150" i="11" s="1"/>
  <c r="B150" i="11"/>
  <c r="A150" i="11"/>
  <c r="C149" i="11"/>
  <c r="E149" i="11" s="1"/>
  <c r="B149" i="11"/>
  <c r="A149" i="11"/>
  <c r="C148" i="11"/>
  <c r="E148" i="11" s="1"/>
  <c r="B148" i="11"/>
  <c r="A148" i="11"/>
  <c r="C147" i="11"/>
  <c r="E147" i="11" s="1"/>
  <c r="B147" i="11"/>
  <c r="A147" i="11"/>
  <c r="C146" i="11"/>
  <c r="E146" i="11" s="1"/>
  <c r="B146" i="11"/>
  <c r="A146" i="11"/>
  <c r="C145" i="11"/>
  <c r="E145" i="11" s="1"/>
  <c r="B145" i="11"/>
  <c r="A145" i="11"/>
  <c r="C144" i="11"/>
  <c r="E144" i="11" s="1"/>
  <c r="B144" i="11"/>
  <c r="A144" i="11"/>
  <c r="C143" i="11"/>
  <c r="E143" i="11" s="1"/>
  <c r="B143" i="11"/>
  <c r="A143" i="11"/>
  <c r="C142" i="11"/>
  <c r="E142" i="11" s="1"/>
  <c r="B142" i="11"/>
  <c r="A142" i="11"/>
  <c r="C141" i="11"/>
  <c r="E141" i="11" s="1"/>
  <c r="B141" i="11"/>
  <c r="A141" i="11"/>
  <c r="C140" i="11"/>
  <c r="E140" i="11" s="1"/>
  <c r="B140" i="11"/>
  <c r="A140" i="11"/>
  <c r="C139" i="11"/>
  <c r="E139" i="11" s="1"/>
  <c r="B139" i="11"/>
  <c r="A139" i="11"/>
  <c r="C138" i="11"/>
  <c r="E138" i="11" s="1"/>
  <c r="B138" i="11"/>
  <c r="A138" i="11"/>
  <c r="C137" i="11"/>
  <c r="E137" i="11" s="1"/>
  <c r="B137" i="11"/>
  <c r="A137" i="11"/>
  <c r="C136" i="11"/>
  <c r="E136" i="11" s="1"/>
  <c r="B136" i="11"/>
  <c r="A136" i="11"/>
  <c r="C135" i="11"/>
  <c r="E135" i="11" s="1"/>
  <c r="B135" i="11"/>
  <c r="A135" i="11"/>
  <c r="C134" i="11"/>
  <c r="E134" i="11" s="1"/>
  <c r="B134" i="11"/>
  <c r="A134" i="11"/>
  <c r="C133" i="11"/>
  <c r="E133" i="11" s="1"/>
  <c r="B133" i="11"/>
  <c r="A133" i="11"/>
  <c r="C132" i="11"/>
  <c r="E132" i="11" s="1"/>
  <c r="B132" i="11"/>
  <c r="A132" i="11"/>
  <c r="C131" i="11"/>
  <c r="E131" i="11" s="1"/>
  <c r="B131" i="11"/>
  <c r="A131" i="11"/>
  <c r="C130" i="11"/>
  <c r="E130" i="11" s="1"/>
  <c r="B130" i="11"/>
  <c r="A130" i="11"/>
  <c r="C129" i="11"/>
  <c r="E129" i="11" s="1"/>
  <c r="B129" i="11"/>
  <c r="A129" i="11"/>
  <c r="C128" i="11"/>
  <c r="E128" i="11" s="1"/>
  <c r="B128" i="11"/>
  <c r="A128" i="11"/>
  <c r="C127" i="11"/>
  <c r="E127" i="11" s="1"/>
  <c r="B127" i="11"/>
  <c r="A127" i="11"/>
  <c r="C126" i="11"/>
  <c r="E126" i="11" s="1"/>
  <c r="B126" i="11"/>
  <c r="A126" i="11"/>
  <c r="C125" i="11"/>
  <c r="E125" i="11" s="1"/>
  <c r="B125" i="11"/>
  <c r="A125" i="11"/>
  <c r="C124" i="11"/>
  <c r="E124" i="11" s="1"/>
  <c r="B124" i="11"/>
  <c r="A124" i="11"/>
  <c r="C123" i="11"/>
  <c r="E123" i="11" s="1"/>
  <c r="B123" i="11"/>
  <c r="A123" i="11"/>
  <c r="C122" i="11"/>
  <c r="E122" i="11" s="1"/>
  <c r="B122" i="11"/>
  <c r="A122" i="11"/>
  <c r="C121" i="11"/>
  <c r="E121" i="11" s="1"/>
  <c r="B121" i="11"/>
  <c r="A121" i="11"/>
  <c r="C120" i="11"/>
  <c r="E120" i="11" s="1"/>
  <c r="B120" i="11"/>
  <c r="A120" i="11"/>
  <c r="C119" i="11"/>
  <c r="E119" i="11" s="1"/>
  <c r="B119" i="11"/>
  <c r="A119" i="11"/>
  <c r="C118" i="11"/>
  <c r="E118" i="11" s="1"/>
  <c r="B118" i="11"/>
  <c r="A118" i="11"/>
  <c r="C117" i="11"/>
  <c r="E117" i="11" s="1"/>
  <c r="B117" i="11"/>
  <c r="A117" i="11"/>
  <c r="C116" i="11"/>
  <c r="E116" i="11" s="1"/>
  <c r="B116" i="11"/>
  <c r="A116" i="11"/>
  <c r="C115" i="11"/>
  <c r="E115" i="11" s="1"/>
  <c r="B115" i="11"/>
  <c r="A115" i="11"/>
  <c r="C114" i="11"/>
  <c r="E114" i="11" s="1"/>
  <c r="B114" i="11"/>
  <c r="A114" i="11"/>
  <c r="C113" i="11"/>
  <c r="E113" i="11" s="1"/>
  <c r="B113" i="11"/>
  <c r="A113" i="11"/>
  <c r="C112" i="11"/>
  <c r="E112" i="11" s="1"/>
  <c r="B112" i="11"/>
  <c r="A112" i="11"/>
  <c r="C111" i="11"/>
  <c r="E111" i="11" s="1"/>
  <c r="B111" i="11"/>
  <c r="A111" i="11"/>
  <c r="C110" i="11"/>
  <c r="E110" i="11" s="1"/>
  <c r="B110" i="11"/>
  <c r="A110" i="11"/>
  <c r="C109" i="11"/>
  <c r="E109" i="11" s="1"/>
  <c r="B109" i="11"/>
  <c r="A109" i="11"/>
  <c r="C108" i="11"/>
  <c r="E108" i="11" s="1"/>
  <c r="B108" i="11"/>
  <c r="A108" i="11"/>
  <c r="C107" i="11"/>
  <c r="E107" i="11" s="1"/>
  <c r="B107" i="11"/>
  <c r="A107" i="11"/>
  <c r="C106" i="11"/>
  <c r="E106" i="11" s="1"/>
  <c r="B106" i="11"/>
  <c r="A106" i="11"/>
  <c r="C105" i="11"/>
  <c r="E105" i="11" s="1"/>
  <c r="B105" i="11"/>
  <c r="A105" i="11"/>
  <c r="C104" i="11"/>
  <c r="E104" i="11" s="1"/>
  <c r="B104" i="11"/>
  <c r="A104" i="11"/>
  <c r="M131" i="11"/>
  <c r="P131" i="11" s="1"/>
  <c r="M130" i="11"/>
  <c r="N130" i="11" s="1"/>
  <c r="M129" i="11"/>
  <c r="P129" i="11" s="1"/>
  <c r="M128" i="11"/>
  <c r="N128" i="11" s="1"/>
  <c r="M127" i="11"/>
  <c r="P127" i="11" s="1"/>
  <c r="M126" i="11"/>
  <c r="N126" i="11" s="1"/>
  <c r="M125" i="11"/>
  <c r="P125" i="11" s="1"/>
  <c r="M124" i="11"/>
  <c r="N124" i="11" s="1"/>
  <c r="M123" i="11"/>
  <c r="P123" i="11" s="1"/>
  <c r="M122" i="11"/>
  <c r="N122" i="11" s="1"/>
  <c r="M121" i="11"/>
  <c r="P121" i="11" s="1"/>
  <c r="M120" i="11"/>
  <c r="N120" i="11" s="1"/>
  <c r="M119" i="11"/>
  <c r="P119" i="11" s="1"/>
  <c r="M118" i="11"/>
  <c r="N118" i="11" s="1"/>
  <c r="M117" i="11"/>
  <c r="P117" i="11" s="1"/>
  <c r="M116" i="11"/>
  <c r="N116" i="11" s="1"/>
  <c r="M115" i="11"/>
  <c r="P115" i="11" s="1"/>
  <c r="M114" i="11"/>
  <c r="N114" i="11" s="1"/>
  <c r="M113" i="11"/>
  <c r="P113" i="11" s="1"/>
  <c r="M112" i="11"/>
  <c r="N112" i="11" s="1"/>
  <c r="M151" i="11"/>
  <c r="P151" i="11" s="1"/>
  <c r="M150" i="11"/>
  <c r="N150" i="11" s="1"/>
  <c r="M149" i="11"/>
  <c r="P149" i="11" s="1"/>
  <c r="M148" i="11"/>
  <c r="N148" i="11" s="1"/>
  <c r="M147" i="11"/>
  <c r="P147" i="11" s="1"/>
  <c r="M146" i="11"/>
  <c r="N146" i="11" s="1"/>
  <c r="M145" i="11"/>
  <c r="P145" i="11" s="1"/>
  <c r="M144" i="11"/>
  <c r="N144" i="11" s="1"/>
  <c r="M143" i="11"/>
  <c r="P143" i="11" s="1"/>
  <c r="M142" i="11"/>
  <c r="N142" i="11" s="1"/>
  <c r="M141" i="11"/>
  <c r="P141" i="11" s="1"/>
  <c r="M140" i="11"/>
  <c r="N140" i="11" s="1"/>
  <c r="M139" i="11"/>
  <c r="P139" i="11" s="1"/>
  <c r="M138" i="11"/>
  <c r="N138" i="11" s="1"/>
  <c r="M137" i="11"/>
  <c r="P137" i="11" s="1"/>
  <c r="M136" i="11"/>
  <c r="N136" i="11" s="1"/>
  <c r="M135" i="11"/>
  <c r="P135" i="11" s="1"/>
  <c r="M134" i="11"/>
  <c r="N134" i="11" s="1"/>
  <c r="M133" i="11"/>
  <c r="P133" i="11" s="1"/>
  <c r="M132" i="11"/>
  <c r="N132" i="11" s="1"/>
  <c r="M171" i="11"/>
  <c r="M170" i="11"/>
  <c r="N170" i="11" s="1"/>
  <c r="M169" i="11"/>
  <c r="M168" i="11"/>
  <c r="N168" i="11" s="1"/>
  <c r="M167" i="11"/>
  <c r="M166" i="11"/>
  <c r="N166" i="11" s="1"/>
  <c r="M165" i="11"/>
  <c r="M164" i="11"/>
  <c r="N164" i="11" s="1"/>
  <c r="M163" i="11"/>
  <c r="M162" i="11"/>
  <c r="N162" i="11" s="1"/>
  <c r="M161" i="11"/>
  <c r="M160" i="11"/>
  <c r="N160" i="11" s="1"/>
  <c r="M159" i="11"/>
  <c r="M158" i="11"/>
  <c r="N158" i="11" s="1"/>
  <c r="M157" i="11"/>
  <c r="M156" i="11"/>
  <c r="N156" i="11" s="1"/>
  <c r="M155" i="11"/>
  <c r="M154" i="11"/>
  <c r="N154" i="11" s="1"/>
  <c r="M153" i="11"/>
  <c r="N153" i="11" s="1"/>
  <c r="M152" i="11"/>
  <c r="N152" i="11" s="1"/>
  <c r="M179" i="11"/>
  <c r="P179" i="11" s="1"/>
  <c r="M178" i="11"/>
  <c r="N178" i="11" s="1"/>
  <c r="M177" i="11"/>
  <c r="P177" i="11" s="1"/>
  <c r="M176" i="11"/>
  <c r="N176" i="11" s="1"/>
  <c r="M175" i="11"/>
  <c r="P175" i="11" s="1"/>
  <c r="H12" i="11"/>
  <c r="J12" i="11" s="1"/>
  <c r="M83" i="11"/>
  <c r="P83" i="11" s="1"/>
  <c r="M82" i="11"/>
  <c r="N82" i="11" s="1"/>
  <c r="M81" i="11"/>
  <c r="P81" i="11" s="1"/>
  <c r="M80" i="11"/>
  <c r="N80" i="11" s="1"/>
  <c r="M12" i="11"/>
  <c r="N12" i="11" s="1"/>
  <c r="M11" i="11"/>
  <c r="P11" i="11" s="1"/>
  <c r="M10" i="11"/>
  <c r="N10" i="11" s="1"/>
  <c r="H75" i="10"/>
  <c r="M76" i="10"/>
  <c r="Q76" i="10" s="1"/>
  <c r="M75" i="10"/>
  <c r="P75" i="10" s="1"/>
  <c r="M74" i="10"/>
  <c r="N74" i="10" s="1"/>
  <c r="M73" i="10"/>
  <c r="Q73" i="10" s="1"/>
  <c r="M72" i="10"/>
  <c r="Q72" i="10" s="1"/>
  <c r="K302" i="7"/>
  <c r="K306" i="7"/>
  <c r="K310" i="7"/>
  <c r="K314" i="7"/>
  <c r="K318" i="7"/>
  <c r="K322" i="7"/>
  <c r="K326" i="7"/>
  <c r="K330" i="7"/>
  <c r="K334" i="7"/>
  <c r="K338" i="7"/>
  <c r="K342" i="7"/>
  <c r="K346" i="7"/>
  <c r="K350" i="7"/>
  <c r="K354" i="7"/>
  <c r="K358" i="7"/>
  <c r="K362" i="7"/>
  <c r="K366" i="7"/>
  <c r="K370" i="7"/>
  <c r="K373" i="7"/>
  <c r="K374" i="7"/>
  <c r="K378" i="7"/>
  <c r="K382" i="7"/>
  <c r="K386" i="7"/>
  <c r="J299" i="7"/>
  <c r="K299" i="7" s="1"/>
  <c r="J300" i="7"/>
  <c r="K300" i="7" s="1"/>
  <c r="J301" i="7"/>
  <c r="K301" i="7" s="1"/>
  <c r="J302" i="7"/>
  <c r="J303" i="7"/>
  <c r="K303" i="7" s="1"/>
  <c r="J304" i="7"/>
  <c r="K304" i="7" s="1"/>
  <c r="J305" i="7"/>
  <c r="K305" i="7" s="1"/>
  <c r="J306" i="7"/>
  <c r="J307" i="7"/>
  <c r="K307" i="7" s="1"/>
  <c r="J308" i="7"/>
  <c r="K308" i="7" s="1"/>
  <c r="J309" i="7"/>
  <c r="K309" i="7" s="1"/>
  <c r="J310" i="7"/>
  <c r="J311" i="7"/>
  <c r="K311" i="7" s="1"/>
  <c r="J312" i="7"/>
  <c r="K312" i="7" s="1"/>
  <c r="J313" i="7"/>
  <c r="K313" i="7" s="1"/>
  <c r="J314" i="7"/>
  <c r="J315" i="7"/>
  <c r="K315" i="7" s="1"/>
  <c r="J316" i="7"/>
  <c r="K316" i="7" s="1"/>
  <c r="J317" i="7"/>
  <c r="K317" i="7" s="1"/>
  <c r="J318" i="7"/>
  <c r="J319" i="7"/>
  <c r="K319" i="7" s="1"/>
  <c r="J320" i="7"/>
  <c r="K320" i="7" s="1"/>
  <c r="J321" i="7"/>
  <c r="K321" i="7" s="1"/>
  <c r="J322" i="7"/>
  <c r="J323" i="7"/>
  <c r="K323" i="7" s="1"/>
  <c r="J324" i="7"/>
  <c r="K324" i="7" s="1"/>
  <c r="J325" i="7"/>
  <c r="K325" i="7" s="1"/>
  <c r="J326" i="7"/>
  <c r="J327" i="7"/>
  <c r="K327" i="7" s="1"/>
  <c r="J328" i="7"/>
  <c r="K328" i="7" s="1"/>
  <c r="J329" i="7"/>
  <c r="K329" i="7" s="1"/>
  <c r="J330" i="7"/>
  <c r="J331" i="7"/>
  <c r="K331" i="7" s="1"/>
  <c r="J332" i="7"/>
  <c r="K332" i="7" s="1"/>
  <c r="J333" i="7"/>
  <c r="K333" i="7" s="1"/>
  <c r="J334" i="7"/>
  <c r="J335" i="7"/>
  <c r="K335" i="7" s="1"/>
  <c r="J336" i="7"/>
  <c r="K336" i="7" s="1"/>
  <c r="J337" i="7"/>
  <c r="K337" i="7" s="1"/>
  <c r="J338" i="7"/>
  <c r="J339" i="7"/>
  <c r="K339" i="7" s="1"/>
  <c r="J340" i="7"/>
  <c r="K340" i="7" s="1"/>
  <c r="J341" i="7"/>
  <c r="K341" i="7" s="1"/>
  <c r="J342" i="7"/>
  <c r="J343" i="7"/>
  <c r="K343" i="7" s="1"/>
  <c r="J344" i="7"/>
  <c r="K344" i="7" s="1"/>
  <c r="J345" i="7"/>
  <c r="K345" i="7" s="1"/>
  <c r="J346" i="7"/>
  <c r="J347" i="7"/>
  <c r="K347" i="7" s="1"/>
  <c r="J348" i="7"/>
  <c r="K348" i="7" s="1"/>
  <c r="J349" i="7"/>
  <c r="K349" i="7" s="1"/>
  <c r="J350" i="7"/>
  <c r="J351" i="7"/>
  <c r="K351" i="7" s="1"/>
  <c r="J352" i="7"/>
  <c r="K352" i="7" s="1"/>
  <c r="J353" i="7"/>
  <c r="K353" i="7" s="1"/>
  <c r="J354" i="7"/>
  <c r="J355" i="7"/>
  <c r="K355" i="7" s="1"/>
  <c r="J356" i="7"/>
  <c r="K356" i="7" s="1"/>
  <c r="J357" i="7"/>
  <c r="K357" i="7" s="1"/>
  <c r="J358" i="7"/>
  <c r="J359" i="7"/>
  <c r="K359" i="7" s="1"/>
  <c r="J360" i="7"/>
  <c r="K360" i="7" s="1"/>
  <c r="J361" i="7"/>
  <c r="K361" i="7" s="1"/>
  <c r="J362" i="7"/>
  <c r="J363" i="7"/>
  <c r="K363" i="7" s="1"/>
  <c r="J364" i="7"/>
  <c r="K364" i="7" s="1"/>
  <c r="J365" i="7"/>
  <c r="K365" i="7" s="1"/>
  <c r="J366" i="7"/>
  <c r="J367" i="7"/>
  <c r="K367" i="7" s="1"/>
  <c r="J368" i="7"/>
  <c r="K368" i="7" s="1"/>
  <c r="J369" i="7"/>
  <c r="K369" i="7" s="1"/>
  <c r="J370" i="7"/>
  <c r="J371" i="7"/>
  <c r="K371" i="7" s="1"/>
  <c r="J372" i="7"/>
  <c r="K372" i="7" s="1"/>
  <c r="J373" i="7"/>
  <c r="J374" i="7"/>
  <c r="J375" i="7"/>
  <c r="K375" i="7" s="1"/>
  <c r="J376" i="7"/>
  <c r="K376" i="7" s="1"/>
  <c r="J377" i="7"/>
  <c r="K377" i="7" s="1"/>
  <c r="J378" i="7"/>
  <c r="J379" i="7"/>
  <c r="K379" i="7" s="1"/>
  <c r="J380" i="7"/>
  <c r="K380" i="7" s="1"/>
  <c r="J381" i="7"/>
  <c r="K381" i="7" s="1"/>
  <c r="J382" i="7"/>
  <c r="J383" i="7"/>
  <c r="K383" i="7" s="1"/>
  <c r="J384" i="7"/>
  <c r="K384" i="7" s="1"/>
  <c r="J385" i="7"/>
  <c r="K385" i="7" s="1"/>
  <c r="J386" i="7"/>
  <c r="J387" i="7"/>
  <c r="K387" i="7" s="1"/>
  <c r="G269" i="7"/>
  <c r="D270" i="7"/>
  <c r="D271" i="7"/>
  <c r="E267" i="7"/>
  <c r="B268" i="7"/>
  <c r="K109" i="7"/>
  <c r="K110" i="7"/>
  <c r="K111" i="7"/>
  <c r="K115" i="7"/>
  <c r="K117" i="7"/>
  <c r="K119" i="7"/>
  <c r="K121" i="7"/>
  <c r="K122" i="7"/>
  <c r="K123" i="7"/>
  <c r="K125" i="7"/>
  <c r="K126" i="7"/>
  <c r="K127" i="7"/>
  <c r="K131" i="7"/>
  <c r="K133" i="7"/>
  <c r="K135" i="7"/>
  <c r="K137" i="7"/>
  <c r="K138" i="7"/>
  <c r="K139" i="7"/>
  <c r="K141" i="7"/>
  <c r="K142" i="7"/>
  <c r="K143" i="7"/>
  <c r="K147" i="7"/>
  <c r="K149" i="7"/>
  <c r="K151" i="7"/>
  <c r="K153" i="7"/>
  <c r="K155" i="7"/>
  <c r="K157" i="7"/>
  <c r="K158" i="7"/>
  <c r="K159" i="7"/>
  <c r="K163" i="7"/>
  <c r="K165" i="7"/>
  <c r="K167" i="7"/>
  <c r="K169" i="7"/>
  <c r="K171" i="7"/>
  <c r="K173" i="7"/>
  <c r="K174" i="7"/>
  <c r="K175" i="7"/>
  <c r="K179" i="7"/>
  <c r="K181" i="7"/>
  <c r="K183" i="7"/>
  <c r="K185" i="7"/>
  <c r="K187" i="7"/>
  <c r="K189" i="7"/>
  <c r="K190" i="7"/>
  <c r="K191" i="7"/>
  <c r="K195" i="7"/>
  <c r="K197" i="7"/>
  <c r="J109" i="7"/>
  <c r="J110" i="7"/>
  <c r="J111" i="7"/>
  <c r="J112" i="7"/>
  <c r="K112" i="7" s="1"/>
  <c r="J113" i="7"/>
  <c r="K113" i="7" s="1"/>
  <c r="J114" i="7"/>
  <c r="K114" i="7" s="1"/>
  <c r="J115" i="7"/>
  <c r="J116" i="7"/>
  <c r="K116" i="7" s="1"/>
  <c r="J117" i="7"/>
  <c r="J118" i="7"/>
  <c r="K118" i="7" s="1"/>
  <c r="J119" i="7"/>
  <c r="J120" i="7"/>
  <c r="K120" i="7" s="1"/>
  <c r="J121" i="7"/>
  <c r="J122" i="7"/>
  <c r="J123" i="7"/>
  <c r="J124" i="7"/>
  <c r="K124" i="7" s="1"/>
  <c r="J125" i="7"/>
  <c r="J126" i="7"/>
  <c r="J127" i="7"/>
  <c r="J128" i="7"/>
  <c r="K128" i="7" s="1"/>
  <c r="J129" i="7"/>
  <c r="K129" i="7" s="1"/>
  <c r="J130" i="7"/>
  <c r="K130" i="7" s="1"/>
  <c r="J131" i="7"/>
  <c r="J132" i="7"/>
  <c r="K132" i="7" s="1"/>
  <c r="J133" i="7"/>
  <c r="J134" i="7"/>
  <c r="K134" i="7" s="1"/>
  <c r="J135" i="7"/>
  <c r="J136" i="7"/>
  <c r="K136" i="7" s="1"/>
  <c r="J137" i="7"/>
  <c r="J138" i="7"/>
  <c r="J139" i="7"/>
  <c r="J140" i="7"/>
  <c r="K140" i="7" s="1"/>
  <c r="J141" i="7"/>
  <c r="J142" i="7"/>
  <c r="J143" i="7"/>
  <c r="J144" i="7"/>
  <c r="K144" i="7" s="1"/>
  <c r="J145" i="7"/>
  <c r="K145" i="7" s="1"/>
  <c r="J146" i="7"/>
  <c r="K146" i="7" s="1"/>
  <c r="J147" i="7"/>
  <c r="J148" i="7"/>
  <c r="K148" i="7" s="1"/>
  <c r="J149" i="7"/>
  <c r="J150" i="7"/>
  <c r="K150" i="7" s="1"/>
  <c r="J151" i="7"/>
  <c r="J152" i="7"/>
  <c r="K152" i="7" s="1"/>
  <c r="J153" i="7"/>
  <c r="J154" i="7"/>
  <c r="K154" i="7" s="1"/>
  <c r="J155" i="7"/>
  <c r="J156" i="7"/>
  <c r="K156" i="7" s="1"/>
  <c r="J157" i="7"/>
  <c r="J158" i="7"/>
  <c r="J159" i="7"/>
  <c r="J160" i="7"/>
  <c r="K160" i="7" s="1"/>
  <c r="J161" i="7"/>
  <c r="K161" i="7" s="1"/>
  <c r="J162" i="7"/>
  <c r="K162" i="7" s="1"/>
  <c r="J163" i="7"/>
  <c r="J164" i="7"/>
  <c r="K164" i="7" s="1"/>
  <c r="J165" i="7"/>
  <c r="J166" i="7"/>
  <c r="K166" i="7" s="1"/>
  <c r="J167" i="7"/>
  <c r="J168" i="7"/>
  <c r="K168" i="7" s="1"/>
  <c r="J169" i="7"/>
  <c r="J170" i="7"/>
  <c r="K170" i="7" s="1"/>
  <c r="J171" i="7"/>
  <c r="J172" i="7"/>
  <c r="K172" i="7" s="1"/>
  <c r="J173" i="7"/>
  <c r="J174" i="7"/>
  <c r="J175" i="7"/>
  <c r="J176" i="7"/>
  <c r="K176" i="7" s="1"/>
  <c r="J177" i="7"/>
  <c r="K177" i="7" s="1"/>
  <c r="J178" i="7"/>
  <c r="K178" i="7" s="1"/>
  <c r="J179" i="7"/>
  <c r="J180" i="7"/>
  <c r="K180" i="7" s="1"/>
  <c r="J181" i="7"/>
  <c r="J182" i="7"/>
  <c r="K182" i="7" s="1"/>
  <c r="J183" i="7"/>
  <c r="J184" i="7"/>
  <c r="K184" i="7" s="1"/>
  <c r="J185" i="7"/>
  <c r="J186" i="7"/>
  <c r="K186" i="7" s="1"/>
  <c r="J187" i="7"/>
  <c r="J188" i="7"/>
  <c r="K188" i="7" s="1"/>
  <c r="J189" i="7"/>
  <c r="J190" i="7"/>
  <c r="J191" i="7"/>
  <c r="J192" i="7"/>
  <c r="K192" i="7" s="1"/>
  <c r="J193" i="7"/>
  <c r="K193" i="7" s="1"/>
  <c r="J194" i="7"/>
  <c r="K194" i="7" s="1"/>
  <c r="J195" i="7"/>
  <c r="J196" i="7"/>
  <c r="K196" i="7" s="1"/>
  <c r="J197" i="7"/>
  <c r="M172" i="9"/>
  <c r="P172" i="9" s="1"/>
  <c r="H172" i="9"/>
  <c r="L172" i="9" s="1"/>
  <c r="E172" i="9"/>
  <c r="M171" i="9"/>
  <c r="N171" i="9" s="1"/>
  <c r="H171" i="9"/>
  <c r="L171" i="9" s="1"/>
  <c r="E171" i="9"/>
  <c r="M170" i="9"/>
  <c r="P170" i="9" s="1"/>
  <c r="H170" i="9"/>
  <c r="L170" i="9" s="1"/>
  <c r="E170" i="9"/>
  <c r="M169" i="9"/>
  <c r="N169" i="9" s="1"/>
  <c r="H169" i="9"/>
  <c r="L169" i="9" s="1"/>
  <c r="E169" i="9"/>
  <c r="M168" i="9"/>
  <c r="P168" i="9" s="1"/>
  <c r="H168" i="9"/>
  <c r="L168" i="9" s="1"/>
  <c r="E168" i="9"/>
  <c r="M167" i="9"/>
  <c r="N167" i="9" s="1"/>
  <c r="H167" i="9"/>
  <c r="L167" i="9" s="1"/>
  <c r="E167" i="9"/>
  <c r="M166" i="9"/>
  <c r="P166" i="9" s="1"/>
  <c r="H166" i="9"/>
  <c r="L166" i="9" s="1"/>
  <c r="E166" i="9"/>
  <c r="M165" i="9"/>
  <c r="N165" i="9" s="1"/>
  <c r="H165" i="9"/>
  <c r="L165" i="9" s="1"/>
  <c r="E165" i="9"/>
  <c r="M164" i="9"/>
  <c r="P164" i="9" s="1"/>
  <c r="H164" i="9"/>
  <c r="L164" i="9" s="1"/>
  <c r="E164" i="9"/>
  <c r="M163" i="9"/>
  <c r="N163" i="9" s="1"/>
  <c r="H163" i="9"/>
  <c r="L163" i="9" s="1"/>
  <c r="E163" i="9"/>
  <c r="M182" i="9"/>
  <c r="P182" i="9" s="1"/>
  <c r="H182" i="9"/>
  <c r="L182" i="9" s="1"/>
  <c r="E182" i="9"/>
  <c r="M181" i="9"/>
  <c r="N181" i="9" s="1"/>
  <c r="H181" i="9"/>
  <c r="E181" i="9"/>
  <c r="M180" i="9"/>
  <c r="P180" i="9" s="1"/>
  <c r="H180" i="9"/>
  <c r="L180" i="9" s="1"/>
  <c r="E180" i="9"/>
  <c r="M179" i="9"/>
  <c r="N179" i="9" s="1"/>
  <c r="H179" i="9"/>
  <c r="E179" i="9"/>
  <c r="M178" i="9"/>
  <c r="P178" i="9" s="1"/>
  <c r="H178" i="9"/>
  <c r="L178" i="9" s="1"/>
  <c r="E178" i="9"/>
  <c r="M177" i="9"/>
  <c r="N177" i="9" s="1"/>
  <c r="H177" i="9"/>
  <c r="E177" i="9"/>
  <c r="M176" i="9"/>
  <c r="P176" i="9" s="1"/>
  <c r="H176" i="9"/>
  <c r="L176" i="9" s="1"/>
  <c r="E176" i="9"/>
  <c r="M175" i="9"/>
  <c r="N175" i="9" s="1"/>
  <c r="H175" i="9"/>
  <c r="E175" i="9"/>
  <c r="M174" i="9"/>
  <c r="P174" i="9" s="1"/>
  <c r="H174" i="9"/>
  <c r="L174" i="9" s="1"/>
  <c r="E174" i="9"/>
  <c r="M173" i="9"/>
  <c r="N173" i="9" s="1"/>
  <c r="H173" i="9"/>
  <c r="E173" i="9"/>
  <c r="M187" i="9"/>
  <c r="P187" i="9" s="1"/>
  <c r="H187" i="9"/>
  <c r="L187" i="9" s="1"/>
  <c r="E187" i="9"/>
  <c r="M186" i="9"/>
  <c r="N186" i="9" s="1"/>
  <c r="H186" i="9"/>
  <c r="E186" i="9"/>
  <c r="M185" i="9"/>
  <c r="P185" i="9" s="1"/>
  <c r="H185" i="9"/>
  <c r="L185" i="9" s="1"/>
  <c r="E185" i="9"/>
  <c r="O184" i="9"/>
  <c r="M184" i="9"/>
  <c r="N184" i="9" s="1"/>
  <c r="H184" i="9"/>
  <c r="E184" i="9"/>
  <c r="M183" i="9"/>
  <c r="P183" i="9" s="1"/>
  <c r="H183" i="9"/>
  <c r="L183" i="9" s="1"/>
  <c r="E183" i="9"/>
  <c r="M116" i="9"/>
  <c r="P116" i="9" s="1"/>
  <c r="H116" i="9"/>
  <c r="L116" i="9" s="1"/>
  <c r="E116" i="9"/>
  <c r="M115" i="9"/>
  <c r="N115" i="9" s="1"/>
  <c r="H115" i="9"/>
  <c r="L115" i="9" s="1"/>
  <c r="E115" i="9"/>
  <c r="M114" i="9"/>
  <c r="P114" i="9" s="1"/>
  <c r="H114" i="9"/>
  <c r="L114" i="9" s="1"/>
  <c r="E114" i="9"/>
  <c r="M113" i="9"/>
  <c r="N113" i="9" s="1"/>
  <c r="H113" i="9"/>
  <c r="L113" i="9" s="1"/>
  <c r="E113" i="9"/>
  <c r="M112" i="9"/>
  <c r="P112" i="9" s="1"/>
  <c r="H112" i="9"/>
  <c r="L112" i="9" s="1"/>
  <c r="E112" i="9"/>
  <c r="M111" i="9"/>
  <c r="N111" i="9" s="1"/>
  <c r="H111" i="9"/>
  <c r="L111" i="9" s="1"/>
  <c r="E111" i="9"/>
  <c r="M110" i="9"/>
  <c r="P110" i="9" s="1"/>
  <c r="H110" i="9"/>
  <c r="L110" i="9" s="1"/>
  <c r="E110" i="9"/>
  <c r="M109" i="9"/>
  <c r="N109" i="9" s="1"/>
  <c r="H109" i="9"/>
  <c r="L109" i="9" s="1"/>
  <c r="E109" i="9"/>
  <c r="M108" i="9"/>
  <c r="P108" i="9" s="1"/>
  <c r="H108" i="9"/>
  <c r="L108" i="9" s="1"/>
  <c r="E108" i="9"/>
  <c r="M107" i="9"/>
  <c r="N107" i="9" s="1"/>
  <c r="H107" i="9"/>
  <c r="L107" i="9" s="1"/>
  <c r="E107" i="9"/>
  <c r="M126" i="9"/>
  <c r="P126" i="9" s="1"/>
  <c r="H126" i="9"/>
  <c r="L126" i="9" s="1"/>
  <c r="E126" i="9"/>
  <c r="M125" i="9"/>
  <c r="N125" i="9" s="1"/>
  <c r="H125" i="9"/>
  <c r="L125" i="9" s="1"/>
  <c r="E125" i="9"/>
  <c r="M124" i="9"/>
  <c r="P124" i="9" s="1"/>
  <c r="H124" i="9"/>
  <c r="L124" i="9" s="1"/>
  <c r="E124" i="9"/>
  <c r="M123" i="9"/>
  <c r="N123" i="9" s="1"/>
  <c r="H123" i="9"/>
  <c r="L123" i="9" s="1"/>
  <c r="E123" i="9"/>
  <c r="M122" i="9"/>
  <c r="P122" i="9" s="1"/>
  <c r="H122" i="9"/>
  <c r="L122" i="9" s="1"/>
  <c r="E122" i="9"/>
  <c r="M121" i="9"/>
  <c r="N121" i="9" s="1"/>
  <c r="H121" i="9"/>
  <c r="L121" i="9" s="1"/>
  <c r="E121" i="9"/>
  <c r="M120" i="9"/>
  <c r="P120" i="9" s="1"/>
  <c r="H120" i="9"/>
  <c r="L120" i="9" s="1"/>
  <c r="E120" i="9"/>
  <c r="M119" i="9"/>
  <c r="N119" i="9" s="1"/>
  <c r="H119" i="9"/>
  <c r="L119" i="9" s="1"/>
  <c r="E119" i="9"/>
  <c r="M118" i="9"/>
  <c r="P118" i="9" s="1"/>
  <c r="H118" i="9"/>
  <c r="L118" i="9" s="1"/>
  <c r="E118" i="9"/>
  <c r="M117" i="9"/>
  <c r="N117" i="9" s="1"/>
  <c r="H117" i="9"/>
  <c r="L117" i="9" s="1"/>
  <c r="E117" i="9"/>
  <c r="M136" i="9"/>
  <c r="P136" i="9" s="1"/>
  <c r="H136" i="9"/>
  <c r="L136" i="9" s="1"/>
  <c r="E136" i="9"/>
  <c r="M135" i="9"/>
  <c r="N135" i="9" s="1"/>
  <c r="H135" i="9"/>
  <c r="L135" i="9" s="1"/>
  <c r="E135" i="9"/>
  <c r="M134" i="9"/>
  <c r="P134" i="9" s="1"/>
  <c r="H134" i="9"/>
  <c r="L134" i="9" s="1"/>
  <c r="E134" i="9"/>
  <c r="M133" i="9"/>
  <c r="N133" i="9" s="1"/>
  <c r="H133" i="9"/>
  <c r="L133" i="9" s="1"/>
  <c r="E133" i="9"/>
  <c r="M132" i="9"/>
  <c r="P132" i="9" s="1"/>
  <c r="H132" i="9"/>
  <c r="L132" i="9" s="1"/>
  <c r="E132" i="9"/>
  <c r="M131" i="9"/>
  <c r="N131" i="9" s="1"/>
  <c r="H131" i="9"/>
  <c r="L131" i="9" s="1"/>
  <c r="E131" i="9"/>
  <c r="M130" i="9"/>
  <c r="P130" i="9" s="1"/>
  <c r="H130" i="9"/>
  <c r="L130" i="9" s="1"/>
  <c r="E130" i="9"/>
  <c r="M129" i="9"/>
  <c r="N129" i="9" s="1"/>
  <c r="H129" i="9"/>
  <c r="L129" i="9" s="1"/>
  <c r="E129" i="9"/>
  <c r="M128" i="9"/>
  <c r="P128" i="9" s="1"/>
  <c r="H128" i="9"/>
  <c r="L128" i="9" s="1"/>
  <c r="E128" i="9"/>
  <c r="M127" i="9"/>
  <c r="N127" i="9" s="1"/>
  <c r="H127" i="9"/>
  <c r="L127" i="9" s="1"/>
  <c r="E127" i="9"/>
  <c r="M146" i="9"/>
  <c r="P146" i="9" s="1"/>
  <c r="H146" i="9"/>
  <c r="L146" i="9" s="1"/>
  <c r="E146" i="9"/>
  <c r="M145" i="9"/>
  <c r="N145" i="9" s="1"/>
  <c r="H145" i="9"/>
  <c r="E145" i="9"/>
  <c r="M144" i="9"/>
  <c r="P144" i="9" s="1"/>
  <c r="H144" i="9"/>
  <c r="L144" i="9" s="1"/>
  <c r="E144" i="9"/>
  <c r="M143" i="9"/>
  <c r="N143" i="9" s="1"/>
  <c r="H143" i="9"/>
  <c r="E143" i="9"/>
  <c r="M142" i="9"/>
  <c r="P142" i="9" s="1"/>
  <c r="H142" i="9"/>
  <c r="L142" i="9" s="1"/>
  <c r="E142" i="9"/>
  <c r="M141" i="9"/>
  <c r="N141" i="9" s="1"/>
  <c r="H141" i="9"/>
  <c r="E141" i="9"/>
  <c r="M140" i="9"/>
  <c r="P140" i="9" s="1"/>
  <c r="H140" i="9"/>
  <c r="L140" i="9" s="1"/>
  <c r="E140" i="9"/>
  <c r="M139" i="9"/>
  <c r="N139" i="9" s="1"/>
  <c r="H139" i="9"/>
  <c r="E139" i="9"/>
  <c r="M138" i="9"/>
  <c r="P138" i="9" s="1"/>
  <c r="H138" i="9"/>
  <c r="L138" i="9" s="1"/>
  <c r="E138" i="9"/>
  <c r="M137" i="9"/>
  <c r="N137" i="9" s="1"/>
  <c r="H137" i="9"/>
  <c r="E137" i="9"/>
  <c r="M76" i="9"/>
  <c r="P76" i="9" s="1"/>
  <c r="H76" i="9"/>
  <c r="L76" i="9" s="1"/>
  <c r="E76" i="9"/>
  <c r="M75" i="9"/>
  <c r="O75" i="9" s="1"/>
  <c r="H75" i="9"/>
  <c r="L75" i="9" s="1"/>
  <c r="E75" i="9"/>
  <c r="M74" i="9"/>
  <c r="N74" i="9" s="1"/>
  <c r="H74" i="9"/>
  <c r="E74" i="9"/>
  <c r="M13" i="9"/>
  <c r="O13" i="9" s="1"/>
  <c r="H13" i="9"/>
  <c r="E13" i="9"/>
  <c r="M12" i="9"/>
  <c r="P12" i="9" s="1"/>
  <c r="H12" i="9"/>
  <c r="L12" i="9" s="1"/>
  <c r="E12" i="9"/>
  <c r="E179" i="5"/>
  <c r="G180" i="5"/>
  <c r="D181" i="5"/>
  <c r="D182" i="5"/>
  <c r="C183" i="5"/>
  <c r="M17" i="2"/>
  <c r="Q17" i="2" s="1"/>
  <c r="H17" i="2"/>
  <c r="L17" i="2" s="1"/>
  <c r="E17" i="2"/>
  <c r="M16" i="2"/>
  <c r="Q16" i="2" s="1"/>
  <c r="H16" i="2"/>
  <c r="L16" i="2" s="1"/>
  <c r="E16" i="2"/>
  <c r="M15" i="2"/>
  <c r="Q15" i="2" s="1"/>
  <c r="H15" i="2"/>
  <c r="L15" i="2" s="1"/>
  <c r="E15" i="2"/>
  <c r="M14" i="2"/>
  <c r="Q14" i="2" s="1"/>
  <c r="H14" i="2"/>
  <c r="L14" i="2" s="1"/>
  <c r="E14" i="2"/>
  <c r="M13" i="2"/>
  <c r="Q13" i="2" s="1"/>
  <c r="H13" i="2"/>
  <c r="L13" i="2" s="1"/>
  <c r="F13" i="2"/>
  <c r="E13" i="2"/>
  <c r="M12" i="2"/>
  <c r="Q12" i="2" s="1"/>
  <c r="H12" i="2"/>
  <c r="L12" i="2" s="1"/>
  <c r="F12" i="2"/>
  <c r="E12" i="2"/>
  <c r="M11" i="2"/>
  <c r="Q11" i="2" s="1"/>
  <c r="H11" i="2"/>
  <c r="L11" i="2" s="1"/>
  <c r="F11" i="2"/>
  <c r="E11" i="2"/>
  <c r="M10" i="2"/>
  <c r="Q10" i="2" s="1"/>
  <c r="H10" i="2"/>
  <c r="L10" i="2" s="1"/>
  <c r="F10" i="2"/>
  <c r="E10" i="2"/>
  <c r="M18" i="2"/>
  <c r="Q18" i="2" s="1"/>
  <c r="H18" i="2"/>
  <c r="L18" i="2" s="1"/>
  <c r="E18" i="2"/>
  <c r="K71" i="11" l="1"/>
  <c r="J61" i="11"/>
  <c r="L61" i="11"/>
  <c r="J21" i="11"/>
  <c r="I21" i="11"/>
  <c r="K21" i="11"/>
  <c r="J65" i="11"/>
  <c r="K65" i="11"/>
  <c r="H122" i="11"/>
  <c r="J122" i="11" s="1"/>
  <c r="J45" i="10"/>
  <c r="I28" i="10"/>
  <c r="J59" i="11"/>
  <c r="I40" i="11"/>
  <c r="K46" i="11"/>
  <c r="L17" i="11"/>
  <c r="K15" i="11"/>
  <c r="K45" i="10"/>
  <c r="L33" i="10"/>
  <c r="I26" i="10"/>
  <c r="J28" i="10"/>
  <c r="K23" i="10"/>
  <c r="K39" i="10"/>
  <c r="K57" i="11"/>
  <c r="I17" i="11"/>
  <c r="I31" i="11"/>
  <c r="L15" i="11"/>
  <c r="O176" i="11"/>
  <c r="I67" i="10"/>
  <c r="I39" i="10"/>
  <c r="K37" i="10"/>
  <c r="J12" i="10"/>
  <c r="I54" i="11"/>
  <c r="L46" i="11"/>
  <c r="C383" i="7"/>
  <c r="B383" i="7"/>
  <c r="C371" i="7"/>
  <c r="B371" i="7"/>
  <c r="E363" i="7"/>
  <c r="C363" i="7"/>
  <c r="B363" i="7"/>
  <c r="C355" i="7"/>
  <c r="B355" i="7"/>
  <c r="D347" i="7"/>
  <c r="C347" i="7"/>
  <c r="B347" i="7"/>
  <c r="D339" i="7"/>
  <c r="C339" i="7"/>
  <c r="B339" i="7"/>
  <c r="D331" i="7"/>
  <c r="C331" i="7"/>
  <c r="B331" i="7"/>
  <c r="D323" i="7"/>
  <c r="C323" i="7"/>
  <c r="B323" i="7"/>
  <c r="C315" i="7"/>
  <c r="B315" i="7"/>
  <c r="C307" i="7"/>
  <c r="B307" i="7"/>
  <c r="D303" i="7"/>
  <c r="C303" i="7"/>
  <c r="B303" i="7"/>
  <c r="C374" i="7"/>
  <c r="B374" i="7"/>
  <c r="C346" i="7"/>
  <c r="B346" i="7"/>
  <c r="A314" i="7"/>
  <c r="C314" i="7"/>
  <c r="B314" i="7"/>
  <c r="B119" i="7"/>
  <c r="C373" i="7"/>
  <c r="B373" i="7"/>
  <c r="C342" i="7"/>
  <c r="B342" i="7"/>
  <c r="C326" i="7"/>
  <c r="B326" i="7"/>
  <c r="O128" i="11"/>
  <c r="J34" i="10"/>
  <c r="I71" i="11"/>
  <c r="J25" i="11"/>
  <c r="B385" i="7"/>
  <c r="C385" i="7"/>
  <c r="C381" i="7"/>
  <c r="B381" i="7"/>
  <c r="B377" i="7"/>
  <c r="C377" i="7"/>
  <c r="C369" i="7"/>
  <c r="B369" i="7"/>
  <c r="D365" i="7"/>
  <c r="C365" i="7"/>
  <c r="B365" i="7"/>
  <c r="E361" i="7"/>
  <c r="C361" i="7"/>
  <c r="B361" i="7"/>
  <c r="D357" i="7"/>
  <c r="C357" i="7"/>
  <c r="B357" i="7"/>
  <c r="F353" i="7"/>
  <c r="C353" i="7"/>
  <c r="B353" i="7"/>
  <c r="D349" i="7"/>
  <c r="C349" i="7"/>
  <c r="B349" i="7"/>
  <c r="D345" i="7"/>
  <c r="C345" i="7"/>
  <c r="B345" i="7"/>
  <c r="D341" i="7"/>
  <c r="C341" i="7"/>
  <c r="B341" i="7"/>
  <c r="D337" i="7"/>
  <c r="C337" i="7"/>
  <c r="B337" i="7"/>
  <c r="D333" i="7"/>
  <c r="C333" i="7"/>
  <c r="B333" i="7"/>
  <c r="D329" i="7"/>
  <c r="C329" i="7"/>
  <c r="B329" i="7"/>
  <c r="D325" i="7"/>
  <c r="C325" i="7"/>
  <c r="B325" i="7"/>
  <c r="D321" i="7"/>
  <c r="C321" i="7"/>
  <c r="B321" i="7"/>
  <c r="D317" i="7"/>
  <c r="C317" i="7"/>
  <c r="B317" i="7"/>
  <c r="C313" i="7"/>
  <c r="B313" i="7"/>
  <c r="C309" i="7"/>
  <c r="B309" i="7"/>
  <c r="D305" i="7"/>
  <c r="C305" i="7"/>
  <c r="B305" i="7"/>
  <c r="D301" i="7"/>
  <c r="C301" i="7"/>
  <c r="B301" i="7"/>
  <c r="C382" i="7"/>
  <c r="B382" i="7"/>
  <c r="C370" i="7"/>
  <c r="B370" i="7"/>
  <c r="B354" i="7"/>
  <c r="C354" i="7"/>
  <c r="B338" i="7"/>
  <c r="C338" i="7"/>
  <c r="C322" i="7"/>
  <c r="B322" i="7"/>
  <c r="C306" i="7"/>
  <c r="B306" i="7"/>
  <c r="O116" i="11"/>
  <c r="L51" i="10"/>
  <c r="I69" i="10"/>
  <c r="L60" i="10"/>
  <c r="K52" i="10"/>
  <c r="K59" i="10"/>
  <c r="J54" i="10"/>
  <c r="L32" i="10"/>
  <c r="J40" i="10"/>
  <c r="I35" i="10"/>
  <c r="J32" i="10"/>
  <c r="K41" i="10"/>
  <c r="L19" i="10"/>
  <c r="K34" i="10"/>
  <c r="K47" i="10"/>
  <c r="K24" i="10"/>
  <c r="J19" i="10"/>
  <c r="K61" i="11"/>
  <c r="L71" i="11"/>
  <c r="K25" i="11"/>
  <c r="C387" i="7"/>
  <c r="B387" i="7"/>
  <c r="C379" i="7"/>
  <c r="B379" i="7"/>
  <c r="C375" i="7"/>
  <c r="B375" i="7"/>
  <c r="C367" i="7"/>
  <c r="B367" i="7"/>
  <c r="D359" i="7"/>
  <c r="C359" i="7"/>
  <c r="B359" i="7"/>
  <c r="C351" i="7"/>
  <c r="B351" i="7"/>
  <c r="D343" i="7"/>
  <c r="C343" i="7"/>
  <c r="B343" i="7"/>
  <c r="D335" i="7"/>
  <c r="C335" i="7"/>
  <c r="B335" i="7"/>
  <c r="D327" i="7"/>
  <c r="C327" i="7"/>
  <c r="B327" i="7"/>
  <c r="D319" i="7"/>
  <c r="C319" i="7"/>
  <c r="B319" i="7"/>
  <c r="E311" i="7"/>
  <c r="C311" i="7"/>
  <c r="B311" i="7"/>
  <c r="C299" i="7"/>
  <c r="B299" i="7"/>
  <c r="E362" i="7"/>
  <c r="C362" i="7"/>
  <c r="B362" i="7"/>
  <c r="F330" i="7"/>
  <c r="C330" i="7"/>
  <c r="B330" i="7"/>
  <c r="O169" i="9"/>
  <c r="C386" i="7"/>
  <c r="B386" i="7"/>
  <c r="B358" i="7"/>
  <c r="C358" i="7"/>
  <c r="D310" i="7"/>
  <c r="C310" i="7"/>
  <c r="B310" i="7"/>
  <c r="O118" i="11"/>
  <c r="I40" i="10"/>
  <c r="I41" i="10"/>
  <c r="J24" i="10"/>
  <c r="K19" i="10"/>
  <c r="C384" i="7"/>
  <c r="B384" i="7"/>
  <c r="C380" i="7"/>
  <c r="B380" i="7"/>
  <c r="C376" i="7"/>
  <c r="B376" i="7"/>
  <c r="B372" i="7"/>
  <c r="C372" i="7"/>
  <c r="B368" i="7"/>
  <c r="C368" i="7"/>
  <c r="C364" i="7"/>
  <c r="B364" i="7"/>
  <c r="F360" i="7"/>
  <c r="C360" i="7"/>
  <c r="B360" i="7"/>
  <c r="F356" i="7"/>
  <c r="C356" i="7"/>
  <c r="B356" i="7"/>
  <c r="D352" i="7"/>
  <c r="B352" i="7"/>
  <c r="C352" i="7"/>
  <c r="C348" i="7"/>
  <c r="B348" i="7"/>
  <c r="F344" i="7"/>
  <c r="C344" i="7"/>
  <c r="B344" i="7"/>
  <c r="E340" i="7"/>
  <c r="C340" i="7"/>
  <c r="B340" i="7"/>
  <c r="E336" i="7"/>
  <c r="C336" i="7"/>
  <c r="B336" i="7"/>
  <c r="E332" i="7"/>
  <c r="C332" i="7"/>
  <c r="B332" i="7"/>
  <c r="E328" i="7"/>
  <c r="B328" i="7"/>
  <c r="C328" i="7"/>
  <c r="E324" i="7"/>
  <c r="B324" i="7"/>
  <c r="C324" i="7"/>
  <c r="F320" i="7"/>
  <c r="C320" i="7"/>
  <c r="B320" i="7"/>
  <c r="C316" i="7"/>
  <c r="B316" i="7"/>
  <c r="D312" i="7"/>
  <c r="C312" i="7"/>
  <c r="B312" i="7"/>
  <c r="D308" i="7"/>
  <c r="C308" i="7"/>
  <c r="B308" i="7"/>
  <c r="E304" i="7"/>
  <c r="C304" i="7"/>
  <c r="B304" i="7"/>
  <c r="C300" i="7"/>
  <c r="B300" i="7"/>
  <c r="C378" i="7"/>
  <c r="B378" i="7"/>
  <c r="C366" i="7"/>
  <c r="B366" i="7"/>
  <c r="C350" i="7"/>
  <c r="B350" i="7"/>
  <c r="C334" i="7"/>
  <c r="B334" i="7"/>
  <c r="C318" i="7"/>
  <c r="B318" i="7"/>
  <c r="C302" i="7"/>
  <c r="B302" i="7"/>
  <c r="I51" i="10"/>
  <c r="K69" i="10"/>
  <c r="L35" i="10"/>
  <c r="I47" i="10"/>
  <c r="L34" i="10"/>
  <c r="K51" i="10"/>
  <c r="L40" i="10"/>
  <c r="K35" i="10"/>
  <c r="L25" i="11"/>
  <c r="O152" i="11"/>
  <c r="K31" i="11"/>
  <c r="O167" i="9"/>
  <c r="O114" i="11"/>
  <c r="O126" i="11"/>
  <c r="I63" i="10"/>
  <c r="I33" i="10"/>
  <c r="J37" i="10"/>
  <c r="K63" i="11"/>
  <c r="K59" i="11"/>
  <c r="L52" i="11"/>
  <c r="I46" i="11"/>
  <c r="L44" i="11"/>
  <c r="O165" i="9"/>
  <c r="P152" i="11"/>
  <c r="O154" i="11"/>
  <c r="O156" i="11"/>
  <c r="O162" i="11"/>
  <c r="O164" i="11"/>
  <c r="O170" i="11"/>
  <c r="O132" i="11"/>
  <c r="O134" i="11"/>
  <c r="O136" i="11"/>
  <c r="O138" i="11"/>
  <c r="O140" i="11"/>
  <c r="O142" i="11"/>
  <c r="O144" i="11"/>
  <c r="O146" i="11"/>
  <c r="O148" i="11"/>
  <c r="O150" i="11"/>
  <c r="O112" i="11"/>
  <c r="H118" i="11"/>
  <c r="J118" i="11" s="1"/>
  <c r="O124" i="11"/>
  <c r="L43" i="10"/>
  <c r="L39" i="10"/>
  <c r="L48" i="10"/>
  <c r="K49" i="10"/>
  <c r="K33" i="10"/>
  <c r="L37" i="10"/>
  <c r="L23" i="10"/>
  <c r="K28" i="10"/>
  <c r="K27" i="10"/>
  <c r="I57" i="11"/>
  <c r="I63" i="11"/>
  <c r="I59" i="11"/>
  <c r="L42" i="11"/>
  <c r="L29" i="11"/>
  <c r="L31" i="11"/>
  <c r="O163" i="9"/>
  <c r="O171" i="9"/>
  <c r="P154" i="11"/>
  <c r="P156" i="11"/>
  <c r="P162" i="11"/>
  <c r="P164" i="11"/>
  <c r="P170" i="11"/>
  <c r="P132" i="11"/>
  <c r="P134" i="11"/>
  <c r="P136" i="11"/>
  <c r="P138" i="11"/>
  <c r="P140" i="11"/>
  <c r="P142" i="11"/>
  <c r="P144" i="11"/>
  <c r="P146" i="11"/>
  <c r="P148" i="11"/>
  <c r="P150" i="11"/>
  <c r="O120" i="11"/>
  <c r="O122" i="11"/>
  <c r="O130" i="11"/>
  <c r="L55" i="10"/>
  <c r="L56" i="10"/>
  <c r="I36" i="10"/>
  <c r="J48" i="10"/>
  <c r="L36" i="10"/>
  <c r="I27" i="10"/>
  <c r="I23" i="10"/>
  <c r="J16" i="10"/>
  <c r="L50" i="11"/>
  <c r="K11" i="10"/>
  <c r="L11" i="10"/>
  <c r="J36" i="11"/>
  <c r="K36" i="11"/>
  <c r="I56" i="11"/>
  <c r="L36" i="11"/>
  <c r="J44" i="11"/>
  <c r="K44" i="11"/>
  <c r="J52" i="11"/>
  <c r="K52" i="11"/>
  <c r="J42" i="11"/>
  <c r="K42" i="11"/>
  <c r="H161" i="11"/>
  <c r="L161" i="11" s="1"/>
  <c r="J50" i="11"/>
  <c r="K50" i="11"/>
  <c r="J34" i="11"/>
  <c r="K34" i="11"/>
  <c r="J32" i="11"/>
  <c r="I32" i="11"/>
  <c r="L32" i="11"/>
  <c r="K32" i="11"/>
  <c r="J30" i="11"/>
  <c r="I30" i="11"/>
  <c r="L30" i="11"/>
  <c r="K30" i="11"/>
  <c r="J28" i="11"/>
  <c r="I28" i="11"/>
  <c r="L28" i="11"/>
  <c r="K28" i="11"/>
  <c r="J26" i="11"/>
  <c r="I26" i="11"/>
  <c r="L26" i="11"/>
  <c r="K26" i="11"/>
  <c r="J24" i="11"/>
  <c r="I24" i="11"/>
  <c r="L24" i="11"/>
  <c r="K24" i="11"/>
  <c r="J22" i="11"/>
  <c r="I22" i="11"/>
  <c r="L22" i="11"/>
  <c r="K22" i="11"/>
  <c r="J20" i="11"/>
  <c r="K20" i="11"/>
  <c r="I20" i="11"/>
  <c r="L20" i="11"/>
  <c r="J18" i="11"/>
  <c r="I18" i="11"/>
  <c r="K18" i="11"/>
  <c r="L18" i="11"/>
  <c r="J16" i="11"/>
  <c r="K16" i="11"/>
  <c r="I16" i="11"/>
  <c r="L16" i="11"/>
  <c r="J14" i="11"/>
  <c r="K14" i="11"/>
  <c r="I14" i="11"/>
  <c r="L14" i="11"/>
  <c r="J48" i="11"/>
  <c r="K48" i="11"/>
  <c r="H138" i="11"/>
  <c r="J138" i="11" s="1"/>
  <c r="H126" i="11"/>
  <c r="L126" i="11" s="1"/>
  <c r="L34" i="11"/>
  <c r="L48" i="11"/>
  <c r="J40" i="11"/>
  <c r="K40" i="11"/>
  <c r="J56" i="11"/>
  <c r="K56" i="11"/>
  <c r="L39" i="11"/>
  <c r="J39" i="11"/>
  <c r="K39" i="11"/>
  <c r="I39" i="11"/>
  <c r="L53" i="11"/>
  <c r="K53" i="11"/>
  <c r="J53" i="11"/>
  <c r="I53" i="11"/>
  <c r="J54" i="11"/>
  <c r="K54" i="11"/>
  <c r="L47" i="11"/>
  <c r="K47" i="11"/>
  <c r="J47" i="11"/>
  <c r="I47" i="11"/>
  <c r="L45" i="11"/>
  <c r="K45" i="11"/>
  <c r="J45" i="11"/>
  <c r="I45" i="11"/>
  <c r="L37" i="11"/>
  <c r="K37" i="11"/>
  <c r="J37" i="11"/>
  <c r="I37" i="11"/>
  <c r="L51" i="11"/>
  <c r="J51" i="11"/>
  <c r="K51" i="11"/>
  <c r="I51" i="11"/>
  <c r="L43" i="11"/>
  <c r="K43" i="11"/>
  <c r="J43" i="11"/>
  <c r="I43" i="11"/>
  <c r="L35" i="11"/>
  <c r="K35" i="11"/>
  <c r="J35" i="11"/>
  <c r="I35" i="11"/>
  <c r="L49" i="11"/>
  <c r="J49" i="11"/>
  <c r="K49" i="11"/>
  <c r="I49" i="11"/>
  <c r="L41" i="11"/>
  <c r="K41" i="11"/>
  <c r="J41" i="11"/>
  <c r="I41" i="11"/>
  <c r="J70" i="11"/>
  <c r="K70" i="11"/>
  <c r="I70" i="11"/>
  <c r="L70" i="11"/>
  <c r="J72" i="11"/>
  <c r="K72" i="11"/>
  <c r="I72" i="11"/>
  <c r="L72" i="11"/>
  <c r="J68" i="11"/>
  <c r="K68" i="11"/>
  <c r="I68" i="11"/>
  <c r="L68" i="11"/>
  <c r="J66" i="11"/>
  <c r="K66" i="11"/>
  <c r="I66" i="11"/>
  <c r="L66" i="11"/>
  <c r="J64" i="11"/>
  <c r="K64" i="11"/>
  <c r="I64" i="11"/>
  <c r="L64" i="11"/>
  <c r="J62" i="11"/>
  <c r="I62" i="11"/>
  <c r="L62" i="11"/>
  <c r="K62" i="11"/>
  <c r="J60" i="11"/>
  <c r="K60" i="11"/>
  <c r="I60" i="11"/>
  <c r="L60" i="11"/>
  <c r="J58" i="11"/>
  <c r="K58" i="11"/>
  <c r="I58" i="11"/>
  <c r="L58" i="11"/>
  <c r="O80" i="11"/>
  <c r="O82" i="11"/>
  <c r="P80" i="11"/>
  <c r="P82" i="11"/>
  <c r="H170" i="11"/>
  <c r="J170" i="11" s="1"/>
  <c r="I44" i="10"/>
  <c r="L12" i="10"/>
  <c r="I12" i="10"/>
  <c r="I55" i="10"/>
  <c r="L64" i="10"/>
  <c r="I56" i="10"/>
  <c r="I32" i="10"/>
  <c r="J44" i="10"/>
  <c r="L44" i="10"/>
  <c r="J41" i="10"/>
  <c r="I64" i="10"/>
  <c r="I24" i="10"/>
  <c r="L13" i="10"/>
  <c r="J13" i="10"/>
  <c r="K13" i="10"/>
  <c r="I13" i="10"/>
  <c r="L25" i="10"/>
  <c r="J25" i="10"/>
  <c r="K25" i="10"/>
  <c r="I25" i="10"/>
  <c r="L17" i="10"/>
  <c r="J17" i="10"/>
  <c r="K17" i="10"/>
  <c r="I17" i="10"/>
  <c r="L21" i="10"/>
  <c r="J21" i="10"/>
  <c r="K21" i="10"/>
  <c r="I21" i="10"/>
  <c r="L68" i="10"/>
  <c r="I68" i="10"/>
  <c r="L29" i="10"/>
  <c r="K29" i="10"/>
  <c r="J29" i="10"/>
  <c r="I29" i="10"/>
  <c r="J43" i="10"/>
  <c r="K43" i="10"/>
  <c r="I42" i="10"/>
  <c r="J42" i="10"/>
  <c r="K42" i="10"/>
  <c r="J68" i="10"/>
  <c r="N72" i="10"/>
  <c r="N73" i="10"/>
  <c r="O74" i="10"/>
  <c r="N76" i="10"/>
  <c r="J63" i="10"/>
  <c r="K63" i="10"/>
  <c r="O73" i="10"/>
  <c r="P74" i="10"/>
  <c r="J67" i="10"/>
  <c r="K67" i="10"/>
  <c r="I62" i="10"/>
  <c r="K62" i="10"/>
  <c r="J62" i="10"/>
  <c r="P73" i="10"/>
  <c r="L57" i="10"/>
  <c r="J57" i="10"/>
  <c r="K57" i="10"/>
  <c r="I57" i="10"/>
  <c r="L61" i="10"/>
  <c r="J61" i="10"/>
  <c r="K61" i="10"/>
  <c r="I61" i="10"/>
  <c r="L53" i="10"/>
  <c r="J53" i="10"/>
  <c r="K53" i="10"/>
  <c r="I53" i="10"/>
  <c r="H150" i="11"/>
  <c r="J150" i="11" s="1"/>
  <c r="H114" i="11"/>
  <c r="J114" i="11" s="1"/>
  <c r="H151" i="11"/>
  <c r="L151" i="11" s="1"/>
  <c r="H115" i="11"/>
  <c r="L115" i="11" s="1"/>
  <c r="H119" i="11"/>
  <c r="L119" i="11" s="1"/>
  <c r="H123" i="11"/>
  <c r="L123" i="11" s="1"/>
  <c r="H127" i="11"/>
  <c r="L127" i="11" s="1"/>
  <c r="H159" i="11"/>
  <c r="L159" i="11" s="1"/>
  <c r="H142" i="11"/>
  <c r="J142" i="11" s="1"/>
  <c r="H178" i="11"/>
  <c r="L178" i="11" s="1"/>
  <c r="H154" i="11"/>
  <c r="L154" i="11" s="1"/>
  <c r="H155" i="11"/>
  <c r="L155" i="11" s="1"/>
  <c r="H166" i="11"/>
  <c r="J166" i="11" s="1"/>
  <c r="H146" i="11"/>
  <c r="J146" i="11" s="1"/>
  <c r="H131" i="11"/>
  <c r="L131" i="11" s="1"/>
  <c r="H143" i="11"/>
  <c r="L143" i="11" s="1"/>
  <c r="H134" i="11"/>
  <c r="J134" i="11" s="1"/>
  <c r="H135" i="11"/>
  <c r="L135" i="11" s="1"/>
  <c r="H83" i="11"/>
  <c r="L83" i="11" s="1"/>
  <c r="H156" i="11"/>
  <c r="J156" i="11" s="1"/>
  <c r="H136" i="11"/>
  <c r="J136" i="11" s="1"/>
  <c r="H144" i="11"/>
  <c r="J144" i="11" s="1"/>
  <c r="H124" i="11"/>
  <c r="J124" i="11" s="1"/>
  <c r="O74" i="9"/>
  <c r="P75" i="9"/>
  <c r="H167" i="11"/>
  <c r="L167" i="11" s="1"/>
  <c r="N13" i="9"/>
  <c r="H177" i="11"/>
  <c r="L177" i="11" s="1"/>
  <c r="H153" i="11"/>
  <c r="L153" i="11" s="1"/>
  <c r="H165" i="11"/>
  <c r="H169" i="11"/>
  <c r="L169" i="11" s="1"/>
  <c r="H141" i="11"/>
  <c r="L141" i="11" s="1"/>
  <c r="H145" i="11"/>
  <c r="L145" i="11" s="1"/>
  <c r="H113" i="11"/>
  <c r="L113" i="11" s="1"/>
  <c r="H125" i="11"/>
  <c r="I125" i="11" s="1"/>
  <c r="H129" i="11"/>
  <c r="L129" i="11" s="1"/>
  <c r="P13" i="9"/>
  <c r="H157" i="11"/>
  <c r="L157" i="11" s="1"/>
  <c r="H117" i="11"/>
  <c r="L117" i="11" s="1"/>
  <c r="K126" i="11"/>
  <c r="F119" i="7"/>
  <c r="E315" i="7"/>
  <c r="H133" i="11"/>
  <c r="L133" i="11" s="1"/>
  <c r="H137" i="11"/>
  <c r="L137" i="11" s="1"/>
  <c r="H149" i="11"/>
  <c r="L149" i="11" s="1"/>
  <c r="H121" i="11"/>
  <c r="L121" i="11" s="1"/>
  <c r="H74" i="10"/>
  <c r="K74" i="10" s="1"/>
  <c r="A179" i="5"/>
  <c r="G183" i="5"/>
  <c r="D179" i="5"/>
  <c r="H72" i="10"/>
  <c r="I72" i="10" s="1"/>
  <c r="H76" i="10"/>
  <c r="I76" i="10" s="1"/>
  <c r="C182" i="5"/>
  <c r="G182" i="5"/>
  <c r="D180" i="5"/>
  <c r="N12" i="2"/>
  <c r="N14" i="2"/>
  <c r="H152" i="11"/>
  <c r="L152" i="11" s="1"/>
  <c r="H164" i="11"/>
  <c r="J164" i="11" s="1"/>
  <c r="H171" i="11"/>
  <c r="K171" i="11" s="1"/>
  <c r="H132" i="11"/>
  <c r="J132" i="11" s="1"/>
  <c r="H139" i="11"/>
  <c r="K139" i="11" s="1"/>
  <c r="H140" i="11"/>
  <c r="J140" i="11" s="1"/>
  <c r="H147" i="11"/>
  <c r="K147" i="11" s="1"/>
  <c r="H148" i="11"/>
  <c r="J148" i="11" s="1"/>
  <c r="H176" i="11"/>
  <c r="H175" i="11"/>
  <c r="J175" i="11" s="1"/>
  <c r="H168" i="11"/>
  <c r="J168" i="11" s="1"/>
  <c r="H179" i="11"/>
  <c r="L179" i="11" s="1"/>
  <c r="H158" i="11"/>
  <c r="J158" i="11" s="1"/>
  <c r="H160" i="11"/>
  <c r="J160" i="11" s="1"/>
  <c r="H162" i="11"/>
  <c r="J162" i="11" s="1"/>
  <c r="H163" i="11"/>
  <c r="L163" i="11" s="1"/>
  <c r="H112" i="11"/>
  <c r="H116" i="11"/>
  <c r="L116" i="11" s="1"/>
  <c r="H120" i="11"/>
  <c r="L120" i="11" s="1"/>
  <c r="H128" i="11"/>
  <c r="H130" i="11"/>
  <c r="I130" i="11" s="1"/>
  <c r="J119" i="11"/>
  <c r="I122" i="11"/>
  <c r="K122" i="11"/>
  <c r="P112" i="11"/>
  <c r="N113" i="11"/>
  <c r="L114" i="11"/>
  <c r="P114" i="11"/>
  <c r="N115" i="11"/>
  <c r="P116" i="11"/>
  <c r="N117" i="11"/>
  <c r="P118" i="11"/>
  <c r="N119" i="11"/>
  <c r="P120" i="11"/>
  <c r="N121" i="11"/>
  <c r="L122" i="11"/>
  <c r="P122" i="11"/>
  <c r="N123" i="11"/>
  <c r="P124" i="11"/>
  <c r="N125" i="11"/>
  <c r="P126" i="11"/>
  <c r="N127" i="11"/>
  <c r="P128" i="11"/>
  <c r="N129" i="11"/>
  <c r="P130" i="11"/>
  <c r="N131" i="11"/>
  <c r="I161" i="11"/>
  <c r="O158" i="11"/>
  <c r="P160" i="11"/>
  <c r="J161" i="11"/>
  <c r="O166" i="11"/>
  <c r="P168" i="11"/>
  <c r="K138" i="11"/>
  <c r="K142" i="11"/>
  <c r="O113" i="11"/>
  <c r="O115" i="11"/>
  <c r="O117" i="11"/>
  <c r="O119" i="11"/>
  <c r="O121" i="11"/>
  <c r="O123" i="11"/>
  <c r="O125" i="11"/>
  <c r="O127" i="11"/>
  <c r="O129" i="11"/>
  <c r="O131" i="11"/>
  <c r="O160" i="11"/>
  <c r="O168" i="11"/>
  <c r="P158" i="11"/>
  <c r="P166" i="11"/>
  <c r="N133" i="11"/>
  <c r="N135" i="11"/>
  <c r="N137" i="11"/>
  <c r="N139" i="11"/>
  <c r="N141" i="11"/>
  <c r="N143" i="11"/>
  <c r="N145" i="11"/>
  <c r="N147" i="11"/>
  <c r="N149" i="11"/>
  <c r="N151" i="11"/>
  <c r="O133" i="11"/>
  <c r="O135" i="11"/>
  <c r="O137" i="11"/>
  <c r="O139" i="11"/>
  <c r="O141" i="11"/>
  <c r="O143" i="11"/>
  <c r="O145" i="11"/>
  <c r="O147" i="11"/>
  <c r="O149" i="11"/>
  <c r="O151" i="11"/>
  <c r="H81" i="11"/>
  <c r="L81" i="11" s="1"/>
  <c r="P153" i="11"/>
  <c r="O153" i="11"/>
  <c r="H82" i="11"/>
  <c r="J82" i="11" s="1"/>
  <c r="P155" i="11"/>
  <c r="O155" i="11"/>
  <c r="N155" i="11"/>
  <c r="P157" i="11"/>
  <c r="O157" i="11"/>
  <c r="N157" i="11"/>
  <c r="P159" i="11"/>
  <c r="O159" i="11"/>
  <c r="N159" i="11"/>
  <c r="P161" i="11"/>
  <c r="O161" i="11"/>
  <c r="N161" i="11"/>
  <c r="P163" i="11"/>
  <c r="O163" i="11"/>
  <c r="N163" i="11"/>
  <c r="P165" i="11"/>
  <c r="O165" i="11"/>
  <c r="N165" i="11"/>
  <c r="P167" i="11"/>
  <c r="O167" i="11"/>
  <c r="N167" i="11"/>
  <c r="P169" i="11"/>
  <c r="O169" i="11"/>
  <c r="N169" i="11"/>
  <c r="P171" i="11"/>
  <c r="O171" i="11"/>
  <c r="N171" i="11"/>
  <c r="I166" i="11"/>
  <c r="I170" i="11"/>
  <c r="O178" i="11"/>
  <c r="N175" i="11"/>
  <c r="P176" i="11"/>
  <c r="N177" i="11"/>
  <c r="P178" i="11"/>
  <c r="N179" i="11"/>
  <c r="O175" i="11"/>
  <c r="O177" i="11"/>
  <c r="O179" i="11"/>
  <c r="H80" i="11"/>
  <c r="I80" i="11" s="1"/>
  <c r="N83" i="11"/>
  <c r="O81" i="11"/>
  <c r="O83" i="11"/>
  <c r="N81" i="11"/>
  <c r="H10" i="11"/>
  <c r="J10" i="11" s="1"/>
  <c r="H11" i="11"/>
  <c r="L11" i="11" s="1"/>
  <c r="P12" i="11"/>
  <c r="O12" i="11"/>
  <c r="O10" i="11"/>
  <c r="K12" i="11"/>
  <c r="P10" i="11"/>
  <c r="N11" i="11"/>
  <c r="L12" i="11"/>
  <c r="O11" i="11"/>
  <c r="I12" i="11"/>
  <c r="H73" i="10"/>
  <c r="L73" i="10" s="1"/>
  <c r="L75" i="10"/>
  <c r="K75" i="10"/>
  <c r="J75" i="10"/>
  <c r="I75" i="10"/>
  <c r="O72" i="10"/>
  <c r="Q74" i="10"/>
  <c r="N75" i="10"/>
  <c r="O76" i="10"/>
  <c r="Q75" i="10"/>
  <c r="P72" i="10"/>
  <c r="O75" i="10"/>
  <c r="P76" i="10"/>
  <c r="E307" i="7"/>
  <c r="E342" i="7"/>
  <c r="E326" i="7"/>
  <c r="D354" i="7"/>
  <c r="E338" i="7"/>
  <c r="E322" i="7"/>
  <c r="D306" i="7"/>
  <c r="F307" i="7"/>
  <c r="D350" i="7"/>
  <c r="E334" i="7"/>
  <c r="F318" i="7"/>
  <c r="F315" i="7"/>
  <c r="E308" i="7"/>
  <c r="E310" i="7"/>
  <c r="D313" i="7"/>
  <c r="A306" i="7"/>
  <c r="E309" i="7"/>
  <c r="F309" i="7"/>
  <c r="D314" i="7"/>
  <c r="F314" i="7"/>
  <c r="A303" i="7"/>
  <c r="D315" i="7"/>
  <c r="A329" i="7"/>
  <c r="A330" i="7"/>
  <c r="A316" i="7"/>
  <c r="E306" i="7"/>
  <c r="F308" i="7"/>
  <c r="D311" i="7"/>
  <c r="A312" i="7"/>
  <c r="A313" i="7"/>
  <c r="E313" i="7"/>
  <c r="E329" i="7"/>
  <c r="E305" i="7"/>
  <c r="D307" i="7"/>
  <c r="A308" i="7"/>
  <c r="D309" i="7"/>
  <c r="A310" i="7"/>
  <c r="A311" i="7"/>
  <c r="F311" i="7"/>
  <c r="E312" i="7"/>
  <c r="F313" i="7"/>
  <c r="E314" i="7"/>
  <c r="A315" i="7"/>
  <c r="F306" i="7"/>
  <c r="F310" i="7"/>
  <c r="F312" i="7"/>
  <c r="D304" i="7"/>
  <c r="D316" i="7"/>
  <c r="A317" i="7"/>
  <c r="D320" i="7"/>
  <c r="A343" i="7"/>
  <c r="D330" i="7"/>
  <c r="F304" i="7"/>
  <c r="E316" i="7"/>
  <c r="D318" i="7"/>
  <c r="E320" i="7"/>
  <c r="A307" i="7"/>
  <c r="A309" i="7"/>
  <c r="E330" i="7"/>
  <c r="A320" i="7"/>
  <c r="A302" i="7"/>
  <c r="D344" i="7"/>
  <c r="D326" i="7"/>
  <c r="E327" i="7"/>
  <c r="F329" i="7"/>
  <c r="E301" i="7"/>
  <c r="F303" i="7"/>
  <c r="D322" i="7"/>
  <c r="A323" i="7"/>
  <c r="D302" i="7"/>
  <c r="D332" i="7"/>
  <c r="A333" i="7"/>
  <c r="F322" i="7"/>
  <c r="E302" i="7"/>
  <c r="E317" i="7"/>
  <c r="A318" i="7"/>
  <c r="E318" i="7"/>
  <c r="F350" i="7"/>
  <c r="F332" i="7"/>
  <c r="F326" i="7"/>
  <c r="E303" i="7"/>
  <c r="A304" i="7"/>
  <c r="F317" i="7"/>
  <c r="E319" i="7"/>
  <c r="E347" i="7"/>
  <c r="A348" i="7"/>
  <c r="E348" i="7"/>
  <c r="D340" i="7"/>
  <c r="A321" i="7"/>
  <c r="D324" i="7"/>
  <c r="A325" i="7"/>
  <c r="F327" i="7"/>
  <c r="F301" i="7"/>
  <c r="F302" i="7"/>
  <c r="F305" i="7"/>
  <c r="F316" i="7"/>
  <c r="F319" i="7"/>
  <c r="D348" i="7"/>
  <c r="F347" i="7"/>
  <c r="F348" i="7"/>
  <c r="F338" i="7"/>
  <c r="F340" i="7"/>
  <c r="F324" i="7"/>
  <c r="A327" i="7"/>
  <c r="A301" i="7"/>
  <c r="A305" i="7"/>
  <c r="A319" i="7"/>
  <c r="A347" i="7"/>
  <c r="E351" i="7"/>
  <c r="A352" i="7"/>
  <c r="D334" i="7"/>
  <c r="A335" i="7"/>
  <c r="D351" i="7"/>
  <c r="D362" i="7"/>
  <c r="F351" i="7"/>
  <c r="D353" i="7"/>
  <c r="E354" i="7"/>
  <c r="E343" i="7"/>
  <c r="A344" i="7"/>
  <c r="E344" i="7"/>
  <c r="F334" i="7"/>
  <c r="D336" i="7"/>
  <c r="A337" i="7"/>
  <c r="E321" i="7"/>
  <c r="E323" i="7"/>
  <c r="E325" i="7"/>
  <c r="D328" i="7"/>
  <c r="A351" i="7"/>
  <c r="A341" i="7"/>
  <c r="F343" i="7"/>
  <c r="E350" i="7"/>
  <c r="A331" i="7"/>
  <c r="F336" i="7"/>
  <c r="D338" i="7"/>
  <c r="A339" i="7"/>
  <c r="F321" i="7"/>
  <c r="F323" i="7"/>
  <c r="F325" i="7"/>
  <c r="F328" i="7"/>
  <c r="A355" i="7"/>
  <c r="E154" i="7"/>
  <c r="A146" i="7"/>
  <c r="F134" i="7"/>
  <c r="A118" i="7"/>
  <c r="D355" i="7"/>
  <c r="D356" i="7"/>
  <c r="D364" i="7"/>
  <c r="A365" i="7"/>
  <c r="E355" i="7"/>
  <c r="D346" i="7"/>
  <c r="A350" i="7"/>
  <c r="E331" i="7"/>
  <c r="E333" i="7"/>
  <c r="E335" i="7"/>
  <c r="E337" i="7"/>
  <c r="E339" i="7"/>
  <c r="A322" i="7"/>
  <c r="A324" i="7"/>
  <c r="A326" i="7"/>
  <c r="A328" i="7"/>
  <c r="B271" i="7"/>
  <c r="A363" i="7"/>
  <c r="E364" i="7"/>
  <c r="F341" i="7"/>
  <c r="F331" i="7"/>
  <c r="F333" i="7"/>
  <c r="F335" i="7"/>
  <c r="F337" i="7"/>
  <c r="F339" i="7"/>
  <c r="D358" i="7"/>
  <c r="F362" i="7"/>
  <c r="A364" i="7"/>
  <c r="F364" i="7"/>
  <c r="F354" i="7"/>
  <c r="F355" i="7"/>
  <c r="D342" i="7"/>
  <c r="E345" i="7"/>
  <c r="A346" i="7"/>
  <c r="E346" i="7"/>
  <c r="E349" i="7"/>
  <c r="A151" i="7"/>
  <c r="F123" i="7"/>
  <c r="A271" i="7"/>
  <c r="F363" i="7"/>
  <c r="E341" i="7"/>
  <c r="A342" i="7"/>
  <c r="F342" i="7"/>
  <c r="F345" i="7"/>
  <c r="F346" i="7"/>
  <c r="F349" i="7"/>
  <c r="A332" i="7"/>
  <c r="A334" i="7"/>
  <c r="A336" i="7"/>
  <c r="A338" i="7"/>
  <c r="A340" i="7"/>
  <c r="A345" i="7"/>
  <c r="A349" i="7"/>
  <c r="A137" i="7"/>
  <c r="E357" i="7"/>
  <c r="A358" i="7"/>
  <c r="E358" i="7"/>
  <c r="A359" i="7"/>
  <c r="A361" i="7"/>
  <c r="F357" i="7"/>
  <c r="F358" i="7"/>
  <c r="D360" i="7"/>
  <c r="F361" i="7"/>
  <c r="E352" i="7"/>
  <c r="A353" i="7"/>
  <c r="E353" i="7"/>
  <c r="A354" i="7"/>
  <c r="A357" i="7"/>
  <c r="F352" i="7"/>
  <c r="E271" i="7"/>
  <c r="A356" i="7"/>
  <c r="E356" i="7"/>
  <c r="E359" i="7"/>
  <c r="A360" i="7"/>
  <c r="E360" i="7"/>
  <c r="E365" i="7"/>
  <c r="D89" i="7"/>
  <c r="E90" i="7"/>
  <c r="A123" i="7"/>
  <c r="F146" i="7"/>
  <c r="G271" i="7"/>
  <c r="F359" i="7"/>
  <c r="A362" i="7"/>
  <c r="F365" i="7"/>
  <c r="E143" i="7"/>
  <c r="E139" i="7"/>
  <c r="E127" i="7"/>
  <c r="A119" i="7"/>
  <c r="C271" i="7"/>
  <c r="B181" i="7"/>
  <c r="B173" i="7"/>
  <c r="E157" i="7"/>
  <c r="A141" i="7"/>
  <c r="D117" i="7"/>
  <c r="A158" i="7"/>
  <c r="E126" i="7"/>
  <c r="E122" i="7"/>
  <c r="C118" i="7"/>
  <c r="D361" i="7"/>
  <c r="D363" i="7"/>
  <c r="G267" i="7"/>
  <c r="C267" i="7"/>
  <c r="C269" i="7"/>
  <c r="C270" i="7"/>
  <c r="E270" i="7"/>
  <c r="A269" i="7"/>
  <c r="E269" i="7"/>
  <c r="A270" i="7"/>
  <c r="G270" i="7"/>
  <c r="D269" i="7"/>
  <c r="C268" i="7"/>
  <c r="B269" i="7"/>
  <c r="B270" i="7"/>
  <c r="D268" i="7"/>
  <c r="G268" i="7"/>
  <c r="B267" i="7"/>
  <c r="D122" i="7"/>
  <c r="D267" i="7"/>
  <c r="A268" i="7"/>
  <c r="E268" i="7"/>
  <c r="C152" i="7"/>
  <c r="F140" i="7"/>
  <c r="E132" i="7"/>
  <c r="A124" i="7"/>
  <c r="F120" i="7"/>
  <c r="A267" i="7"/>
  <c r="E180" i="7"/>
  <c r="E118" i="7"/>
  <c r="A122" i="7"/>
  <c r="A117" i="7"/>
  <c r="A126" i="7"/>
  <c r="A120" i="7"/>
  <c r="F124" i="7"/>
  <c r="C126" i="7"/>
  <c r="C169" i="7"/>
  <c r="F148" i="7"/>
  <c r="D131" i="7"/>
  <c r="D136" i="7"/>
  <c r="C138" i="7"/>
  <c r="E142" i="7"/>
  <c r="A144" i="7"/>
  <c r="E146" i="7"/>
  <c r="F118" i="7"/>
  <c r="E119" i="7"/>
  <c r="F121" i="7"/>
  <c r="F122" i="7"/>
  <c r="E123" i="7"/>
  <c r="F125" i="7"/>
  <c r="D126" i="7"/>
  <c r="D133" i="7"/>
  <c r="D135" i="7"/>
  <c r="C146" i="7"/>
  <c r="F126" i="7"/>
  <c r="E170" i="7"/>
  <c r="E147" i="7"/>
  <c r="B149" i="7"/>
  <c r="F158" i="7"/>
  <c r="F164" i="7"/>
  <c r="C128" i="7"/>
  <c r="F130" i="7"/>
  <c r="B177" i="7"/>
  <c r="F156" i="7"/>
  <c r="A161" i="7"/>
  <c r="A163" i="7"/>
  <c r="D127" i="7"/>
  <c r="D128" i="7"/>
  <c r="F132" i="7"/>
  <c r="A133" i="7"/>
  <c r="D139" i="7"/>
  <c r="C142" i="7"/>
  <c r="A143" i="7"/>
  <c r="E145" i="7"/>
  <c r="E117" i="7"/>
  <c r="C120" i="7"/>
  <c r="D121" i="7"/>
  <c r="C124" i="7"/>
  <c r="D125" i="7"/>
  <c r="C134" i="7"/>
  <c r="A135" i="7"/>
  <c r="A136" i="7"/>
  <c r="E141" i="7"/>
  <c r="D120" i="7"/>
  <c r="A121" i="7"/>
  <c r="D124" i="7"/>
  <c r="A125" i="7"/>
  <c r="E150" i="7"/>
  <c r="E153" i="7"/>
  <c r="E155" i="7"/>
  <c r="E166" i="7"/>
  <c r="E129" i="7"/>
  <c r="E131" i="7"/>
  <c r="E133" i="7"/>
  <c r="E134" i="7"/>
  <c r="E135" i="7"/>
  <c r="F138" i="7"/>
  <c r="E140" i="7"/>
  <c r="D141" i="7"/>
  <c r="F142" i="7"/>
  <c r="D143" i="7"/>
  <c r="D144" i="7"/>
  <c r="B146" i="7"/>
  <c r="D118" i="7"/>
  <c r="D119" i="7"/>
  <c r="E120" i="7"/>
  <c r="E121" i="7"/>
  <c r="C122" i="7"/>
  <c r="D123" i="7"/>
  <c r="E124" i="7"/>
  <c r="E125" i="7"/>
  <c r="E156" i="7"/>
  <c r="A159" i="7"/>
  <c r="E128" i="7"/>
  <c r="A129" i="7"/>
  <c r="A130" i="7"/>
  <c r="D130" i="7"/>
  <c r="A145" i="7"/>
  <c r="B117" i="7"/>
  <c r="F117" i="7"/>
  <c r="B121" i="7"/>
  <c r="B123" i="7"/>
  <c r="B125" i="7"/>
  <c r="A147" i="7"/>
  <c r="D160" i="7"/>
  <c r="E92" i="7"/>
  <c r="F169" i="7"/>
  <c r="D150" i="7"/>
  <c r="A152" i="7"/>
  <c r="A156" i="7"/>
  <c r="A157" i="7"/>
  <c r="C160" i="7"/>
  <c r="E161" i="7"/>
  <c r="D166" i="7"/>
  <c r="C130" i="7"/>
  <c r="A131" i="7"/>
  <c r="A132" i="7"/>
  <c r="D132" i="7"/>
  <c r="E136" i="7"/>
  <c r="E137" i="7"/>
  <c r="A139" i="7"/>
  <c r="A140" i="7"/>
  <c r="D140" i="7"/>
  <c r="E144" i="7"/>
  <c r="C117" i="7"/>
  <c r="C119" i="7"/>
  <c r="C121" i="7"/>
  <c r="C123" i="7"/>
  <c r="C125" i="7"/>
  <c r="A166" i="7"/>
  <c r="A127" i="7"/>
  <c r="C136" i="7"/>
  <c r="A138" i="7"/>
  <c r="D138" i="7"/>
  <c r="C144" i="7"/>
  <c r="C179" i="7"/>
  <c r="A162" i="7"/>
  <c r="C167" i="7"/>
  <c r="A170" i="7"/>
  <c r="A172" i="7"/>
  <c r="D176" i="7"/>
  <c r="D178" i="7"/>
  <c r="A181" i="7"/>
  <c r="F150" i="7"/>
  <c r="D154" i="7"/>
  <c r="D156" i="7"/>
  <c r="B157" i="7"/>
  <c r="E160" i="7"/>
  <c r="F163" i="7"/>
  <c r="E165" i="7"/>
  <c r="F166" i="7"/>
  <c r="A128" i="7"/>
  <c r="F128" i="7"/>
  <c r="D129" i="7"/>
  <c r="E130" i="7"/>
  <c r="C132" i="7"/>
  <c r="A134" i="7"/>
  <c r="D134" i="7"/>
  <c r="F136" i="7"/>
  <c r="D137" i="7"/>
  <c r="E138" i="7"/>
  <c r="C140" i="7"/>
  <c r="A142" i="7"/>
  <c r="D142" i="7"/>
  <c r="F144" i="7"/>
  <c r="D145" i="7"/>
  <c r="D146" i="7"/>
  <c r="B118" i="7"/>
  <c r="B120" i="7"/>
  <c r="B122" i="7"/>
  <c r="B124" i="7"/>
  <c r="B126" i="7"/>
  <c r="D168" i="7"/>
  <c r="B169" i="7"/>
  <c r="D170" i="7"/>
  <c r="B175" i="7"/>
  <c r="A176" i="7"/>
  <c r="E181" i="7"/>
  <c r="C148" i="7"/>
  <c r="E151" i="7"/>
  <c r="D152" i="7"/>
  <c r="A153" i="7"/>
  <c r="A154" i="7"/>
  <c r="F154" i="7"/>
  <c r="C158" i="7"/>
  <c r="A160" i="7"/>
  <c r="F160" i="7"/>
  <c r="B161" i="7"/>
  <c r="D162" i="7"/>
  <c r="C164" i="7"/>
  <c r="D165" i="7"/>
  <c r="B127" i="7"/>
  <c r="F127" i="7"/>
  <c r="B129" i="7"/>
  <c r="F129" i="7"/>
  <c r="B131" i="7"/>
  <c r="F131" i="7"/>
  <c r="B133" i="7"/>
  <c r="F133" i="7"/>
  <c r="B135" i="7"/>
  <c r="F135" i="7"/>
  <c r="B137" i="7"/>
  <c r="F137" i="7"/>
  <c r="B139" i="7"/>
  <c r="F139" i="7"/>
  <c r="B141" i="7"/>
  <c r="F141" i="7"/>
  <c r="B143" i="7"/>
  <c r="F143" i="7"/>
  <c r="B145" i="7"/>
  <c r="F145" i="7"/>
  <c r="A148" i="7"/>
  <c r="C162" i="7"/>
  <c r="A164" i="7"/>
  <c r="C177" i="7"/>
  <c r="A178" i="7"/>
  <c r="E152" i="7"/>
  <c r="C154" i="7"/>
  <c r="D164" i="7"/>
  <c r="A165" i="7"/>
  <c r="C129" i="7"/>
  <c r="C131" i="7"/>
  <c r="C133" i="7"/>
  <c r="C135" i="7"/>
  <c r="C137" i="7"/>
  <c r="C139" i="7"/>
  <c r="C141" i="7"/>
  <c r="C143" i="7"/>
  <c r="C145" i="7"/>
  <c r="F181" i="7"/>
  <c r="D148" i="7"/>
  <c r="A149" i="7"/>
  <c r="A150" i="7"/>
  <c r="D158" i="7"/>
  <c r="E162" i="7"/>
  <c r="C127" i="7"/>
  <c r="B91" i="7"/>
  <c r="E172" i="7"/>
  <c r="E176" i="7"/>
  <c r="F177" i="7"/>
  <c r="E178" i="7"/>
  <c r="C181" i="7"/>
  <c r="E148" i="7"/>
  <c r="E149" i="7"/>
  <c r="C150" i="7"/>
  <c r="F152" i="7"/>
  <c r="B153" i="7"/>
  <c r="A155" i="7"/>
  <c r="C156" i="7"/>
  <c r="E158" i="7"/>
  <c r="E159" i="7"/>
  <c r="F162" i="7"/>
  <c r="E164" i="7"/>
  <c r="C166" i="7"/>
  <c r="B128" i="7"/>
  <c r="B130" i="7"/>
  <c r="B132" i="7"/>
  <c r="B134" i="7"/>
  <c r="B136" i="7"/>
  <c r="B138" i="7"/>
  <c r="B140" i="7"/>
  <c r="B142" i="7"/>
  <c r="B144" i="7"/>
  <c r="E171" i="7"/>
  <c r="F171" i="7"/>
  <c r="B171" i="7"/>
  <c r="F175" i="7"/>
  <c r="B147" i="7"/>
  <c r="D147" i="7"/>
  <c r="C147" i="7"/>
  <c r="F149" i="7"/>
  <c r="B151" i="7"/>
  <c r="D151" i="7"/>
  <c r="C151" i="7"/>
  <c r="F153" i="7"/>
  <c r="B155" i="7"/>
  <c r="D155" i="7"/>
  <c r="C155" i="7"/>
  <c r="F157" i="7"/>
  <c r="B159" i="7"/>
  <c r="D159" i="7"/>
  <c r="C159" i="7"/>
  <c r="F161" i="7"/>
  <c r="B163" i="7"/>
  <c r="D163" i="7"/>
  <c r="C163" i="7"/>
  <c r="E174" i="7"/>
  <c r="A174" i="7"/>
  <c r="E167" i="7"/>
  <c r="F167" i="7"/>
  <c r="C171" i="7"/>
  <c r="E173" i="7"/>
  <c r="F173" i="7"/>
  <c r="C173" i="7"/>
  <c r="E179" i="7"/>
  <c r="F179" i="7"/>
  <c r="E163" i="7"/>
  <c r="B167" i="7"/>
  <c r="D174" i="7"/>
  <c r="B179" i="7"/>
  <c r="A180" i="7"/>
  <c r="F147" i="7"/>
  <c r="D149" i="7"/>
  <c r="C149" i="7"/>
  <c r="F151" i="7"/>
  <c r="D153" i="7"/>
  <c r="C153" i="7"/>
  <c r="F155" i="7"/>
  <c r="D157" i="7"/>
  <c r="C157" i="7"/>
  <c r="F159" i="7"/>
  <c r="D161" i="7"/>
  <c r="C161" i="7"/>
  <c r="F165" i="7"/>
  <c r="B165" i="7"/>
  <c r="B90" i="7"/>
  <c r="E175" i="7"/>
  <c r="C165" i="7"/>
  <c r="E169" i="7"/>
  <c r="D172" i="7"/>
  <c r="C175" i="7"/>
  <c r="E177" i="7"/>
  <c r="D180" i="7"/>
  <c r="D181" i="7"/>
  <c r="B148" i="7"/>
  <c r="B150" i="7"/>
  <c r="B152" i="7"/>
  <c r="B154" i="7"/>
  <c r="B156" i="7"/>
  <c r="B158" i="7"/>
  <c r="B160" i="7"/>
  <c r="B162" i="7"/>
  <c r="B164" i="7"/>
  <c r="B166" i="7"/>
  <c r="G91" i="7"/>
  <c r="D167" i="7"/>
  <c r="B168" i="7"/>
  <c r="F168" i="7"/>
  <c r="D169" i="7"/>
  <c r="B170" i="7"/>
  <c r="F170" i="7"/>
  <c r="D171" i="7"/>
  <c r="B172" i="7"/>
  <c r="F172" i="7"/>
  <c r="D173" i="7"/>
  <c r="B174" i="7"/>
  <c r="F174" i="7"/>
  <c r="D175" i="7"/>
  <c r="B176" i="7"/>
  <c r="F176" i="7"/>
  <c r="D177" i="7"/>
  <c r="B178" i="7"/>
  <c r="F178" i="7"/>
  <c r="D179" i="7"/>
  <c r="B180" i="7"/>
  <c r="F180" i="7"/>
  <c r="A168" i="7"/>
  <c r="E168" i="7"/>
  <c r="A167" i="7"/>
  <c r="C168" i="7"/>
  <c r="A169" i="7"/>
  <c r="C170" i="7"/>
  <c r="A171" i="7"/>
  <c r="C172" i="7"/>
  <c r="A173" i="7"/>
  <c r="C174" i="7"/>
  <c r="A175" i="7"/>
  <c r="C176" i="7"/>
  <c r="A177" i="7"/>
  <c r="C178" i="7"/>
  <c r="A179" i="7"/>
  <c r="C180" i="7"/>
  <c r="A92" i="7"/>
  <c r="A88" i="7"/>
  <c r="C91" i="7"/>
  <c r="F91" i="7" s="1"/>
  <c r="D92" i="7"/>
  <c r="B88" i="7"/>
  <c r="A89" i="7"/>
  <c r="D88" i="7"/>
  <c r="E88" i="7"/>
  <c r="E89" i="7"/>
  <c r="G88" i="7"/>
  <c r="B89" i="7"/>
  <c r="G92" i="7"/>
  <c r="C90" i="7"/>
  <c r="F90" i="7" s="1"/>
  <c r="G90" i="7"/>
  <c r="C89" i="7"/>
  <c r="F89" i="7" s="1"/>
  <c r="D90" i="7"/>
  <c r="A91" i="7"/>
  <c r="E91" i="7"/>
  <c r="B92" i="7"/>
  <c r="D91" i="7"/>
  <c r="G89" i="7"/>
  <c r="C88" i="7"/>
  <c r="F88" i="7" s="1"/>
  <c r="A90" i="7"/>
  <c r="C92" i="7"/>
  <c r="F92" i="7" s="1"/>
  <c r="O173" i="9"/>
  <c r="O175" i="9"/>
  <c r="O177" i="9"/>
  <c r="O179" i="9"/>
  <c r="O181" i="9"/>
  <c r="P163" i="9"/>
  <c r="N164" i="9"/>
  <c r="P165" i="9"/>
  <c r="N166" i="9"/>
  <c r="P167" i="9"/>
  <c r="N168" i="9"/>
  <c r="P169" i="9"/>
  <c r="N170" i="9"/>
  <c r="P171" i="9"/>
  <c r="N172" i="9"/>
  <c r="P173" i="9"/>
  <c r="P175" i="9"/>
  <c r="P177" i="9"/>
  <c r="P179" i="9"/>
  <c r="P181" i="9"/>
  <c r="O164" i="9"/>
  <c r="O166" i="9"/>
  <c r="O168" i="9"/>
  <c r="O170" i="9"/>
  <c r="O172" i="9"/>
  <c r="O133" i="9"/>
  <c r="O135" i="9"/>
  <c r="O117" i="9"/>
  <c r="O174" i="9"/>
  <c r="O176" i="9"/>
  <c r="O178" i="9"/>
  <c r="O180" i="9"/>
  <c r="O182" i="9"/>
  <c r="L173" i="9"/>
  <c r="N174" i="9"/>
  <c r="L175" i="9"/>
  <c r="N176" i="9"/>
  <c r="L177" i="9"/>
  <c r="N178" i="9"/>
  <c r="L179" i="9"/>
  <c r="N180" i="9"/>
  <c r="L181" i="9"/>
  <c r="N182" i="9"/>
  <c r="O143" i="9"/>
  <c r="O123" i="9"/>
  <c r="O125" i="9"/>
  <c r="O109" i="9"/>
  <c r="O113" i="9"/>
  <c r="O186" i="9"/>
  <c r="P141" i="9"/>
  <c r="P143" i="9"/>
  <c r="O119" i="9"/>
  <c r="O107" i="9"/>
  <c r="O115" i="9"/>
  <c r="N183" i="9"/>
  <c r="L184" i="9"/>
  <c r="P184" i="9"/>
  <c r="N185" i="9"/>
  <c r="L186" i="9"/>
  <c r="P186" i="9"/>
  <c r="N187" i="9"/>
  <c r="O183" i="9"/>
  <c r="O185" i="9"/>
  <c r="O187" i="9"/>
  <c r="O127" i="9"/>
  <c r="O111" i="9"/>
  <c r="O129" i="9"/>
  <c r="O121" i="9"/>
  <c r="P107" i="9"/>
  <c r="N108" i="9"/>
  <c r="P109" i="9"/>
  <c r="N110" i="9"/>
  <c r="P111" i="9"/>
  <c r="N112" i="9"/>
  <c r="P113" i="9"/>
  <c r="N114" i="9"/>
  <c r="P115" i="9"/>
  <c r="N116" i="9"/>
  <c r="O108" i="9"/>
  <c r="O110" i="9"/>
  <c r="O112" i="9"/>
  <c r="O114" i="9"/>
  <c r="O116" i="9"/>
  <c r="O131" i="9"/>
  <c r="P117" i="9"/>
  <c r="N118" i="9"/>
  <c r="P119" i="9"/>
  <c r="N120" i="9"/>
  <c r="P121" i="9"/>
  <c r="N122" i="9"/>
  <c r="P123" i="9"/>
  <c r="N124" i="9"/>
  <c r="P125" i="9"/>
  <c r="N126" i="9"/>
  <c r="O118" i="9"/>
  <c r="O120" i="9"/>
  <c r="O122" i="9"/>
  <c r="O124" i="9"/>
  <c r="O126" i="9"/>
  <c r="O145" i="9"/>
  <c r="P127" i="9"/>
  <c r="N128" i="9"/>
  <c r="P129" i="9"/>
  <c r="N130" i="9"/>
  <c r="P131" i="9"/>
  <c r="N132" i="9"/>
  <c r="P133" i="9"/>
  <c r="N134" i="9"/>
  <c r="P135" i="9"/>
  <c r="N136" i="9"/>
  <c r="O137" i="9"/>
  <c r="O139" i="9"/>
  <c r="O141" i="9"/>
  <c r="P145" i="9"/>
  <c r="O128" i="9"/>
  <c r="O130" i="9"/>
  <c r="O132" i="9"/>
  <c r="O134" i="9"/>
  <c r="O136" i="9"/>
  <c r="P137" i="9"/>
  <c r="P139" i="9"/>
  <c r="O138" i="9"/>
  <c r="O140" i="9"/>
  <c r="O142" i="9"/>
  <c r="O144" i="9"/>
  <c r="O146" i="9"/>
  <c r="L137" i="9"/>
  <c r="N138" i="9"/>
  <c r="L139" i="9"/>
  <c r="N140" i="9"/>
  <c r="L141" i="9"/>
  <c r="N142" i="9"/>
  <c r="L143" i="9"/>
  <c r="N144" i="9"/>
  <c r="L145" i="9"/>
  <c r="N146" i="9"/>
  <c r="N12" i="9"/>
  <c r="L74" i="9"/>
  <c r="P74" i="9"/>
  <c r="N76" i="9"/>
  <c r="O12" i="9"/>
  <c r="L13" i="9"/>
  <c r="N75" i="9"/>
  <c r="O76" i="9"/>
  <c r="A181" i="5"/>
  <c r="C180" i="5"/>
  <c r="D183" i="5"/>
  <c r="G179" i="5"/>
  <c r="E181" i="5"/>
  <c r="A183" i="5"/>
  <c r="E183" i="5"/>
  <c r="C179" i="5"/>
  <c r="A180" i="5"/>
  <c r="E180" i="5"/>
  <c r="A182" i="5"/>
  <c r="E182" i="5"/>
  <c r="B179" i="5"/>
  <c r="B183" i="5"/>
  <c r="B180" i="5"/>
  <c r="B182" i="5"/>
  <c r="B181" i="5"/>
  <c r="G181" i="5"/>
  <c r="C181" i="5"/>
  <c r="N10" i="2"/>
  <c r="N16" i="2"/>
  <c r="N11" i="2"/>
  <c r="N15" i="2"/>
  <c r="N13" i="2"/>
  <c r="N17" i="2"/>
  <c r="O10" i="2"/>
  <c r="O11" i="2"/>
  <c r="O12" i="2"/>
  <c r="O13" i="2"/>
  <c r="O14" i="2"/>
  <c r="O15" i="2"/>
  <c r="O16" i="2"/>
  <c r="O17" i="2"/>
  <c r="P10" i="2"/>
  <c r="P11" i="2"/>
  <c r="P12" i="2"/>
  <c r="P13" i="2"/>
  <c r="P14" i="2"/>
  <c r="P15" i="2"/>
  <c r="P16" i="2"/>
  <c r="P17" i="2"/>
  <c r="N18" i="2"/>
  <c r="O18" i="2"/>
  <c r="P18" i="2"/>
  <c r="C8" i="11"/>
  <c r="E8" i="11" s="1"/>
  <c r="B8" i="11"/>
  <c r="A8" i="11"/>
  <c r="D194" i="11"/>
  <c r="C194" i="11"/>
  <c r="E194" i="11" s="1"/>
  <c r="M193" i="11"/>
  <c r="N193" i="11" s="1"/>
  <c r="H193" i="11"/>
  <c r="L193" i="11" s="1"/>
  <c r="M192" i="11"/>
  <c r="H192" i="11"/>
  <c r="L192" i="11" s="1"/>
  <c r="M191" i="11"/>
  <c r="N191" i="11" s="1"/>
  <c r="H191" i="11"/>
  <c r="L191" i="11" s="1"/>
  <c r="M190" i="11"/>
  <c r="N190" i="11" s="1"/>
  <c r="H190" i="11"/>
  <c r="L190" i="11" s="1"/>
  <c r="M189" i="11"/>
  <c r="N189" i="11" s="1"/>
  <c r="H189" i="11"/>
  <c r="M188" i="11"/>
  <c r="N188" i="11" s="1"/>
  <c r="H188" i="11"/>
  <c r="L188" i="11" s="1"/>
  <c r="M187" i="11"/>
  <c r="N187" i="11" s="1"/>
  <c r="H187" i="11"/>
  <c r="L187" i="11" s="1"/>
  <c r="M186" i="11"/>
  <c r="N186" i="11" s="1"/>
  <c r="H186" i="11"/>
  <c r="L186" i="11" s="1"/>
  <c r="M185" i="11"/>
  <c r="N185" i="11" s="1"/>
  <c r="H185" i="11"/>
  <c r="M184" i="11"/>
  <c r="N184" i="11" s="1"/>
  <c r="H184" i="11"/>
  <c r="L184" i="11" s="1"/>
  <c r="M183" i="11"/>
  <c r="N183" i="11" s="1"/>
  <c r="H183" i="11"/>
  <c r="L183" i="11" s="1"/>
  <c r="M182" i="11"/>
  <c r="N182" i="11" s="1"/>
  <c r="H182" i="11"/>
  <c r="L182" i="11" s="1"/>
  <c r="M181" i="11"/>
  <c r="N181" i="11" s="1"/>
  <c r="H181" i="11"/>
  <c r="M180" i="11"/>
  <c r="N180" i="11" s="1"/>
  <c r="H180" i="11"/>
  <c r="L180" i="11" s="1"/>
  <c r="M174" i="11"/>
  <c r="N174" i="11" s="1"/>
  <c r="H174" i="11"/>
  <c r="L174" i="11" s="1"/>
  <c r="M173" i="11"/>
  <c r="N173" i="11" s="1"/>
  <c r="H173" i="11"/>
  <c r="L173" i="11" s="1"/>
  <c r="M172" i="11"/>
  <c r="N172" i="11" s="1"/>
  <c r="H172" i="11"/>
  <c r="L172" i="11" s="1"/>
  <c r="M111" i="11"/>
  <c r="N111" i="11" s="1"/>
  <c r="H111" i="11"/>
  <c r="L111" i="11" s="1"/>
  <c r="M110" i="11"/>
  <c r="N110" i="11" s="1"/>
  <c r="H110" i="11"/>
  <c r="L110" i="11" s="1"/>
  <c r="M109" i="11"/>
  <c r="N109" i="11" s="1"/>
  <c r="H109" i="11"/>
  <c r="L109" i="11" s="1"/>
  <c r="M108" i="11"/>
  <c r="N108" i="11" s="1"/>
  <c r="H108" i="11"/>
  <c r="L108" i="11" s="1"/>
  <c r="M107" i="11"/>
  <c r="N107" i="11" s="1"/>
  <c r="H107" i="11"/>
  <c r="L107" i="11" s="1"/>
  <c r="M106" i="11"/>
  <c r="N106" i="11" s="1"/>
  <c r="H106" i="11"/>
  <c r="L106" i="11" s="1"/>
  <c r="M105" i="11"/>
  <c r="N105" i="11" s="1"/>
  <c r="H105" i="11"/>
  <c r="L105" i="11" s="1"/>
  <c r="M104" i="11"/>
  <c r="N104" i="11" s="1"/>
  <c r="H104" i="11"/>
  <c r="L104" i="11" s="1"/>
  <c r="M97" i="11"/>
  <c r="N97" i="11" s="1"/>
  <c r="M96" i="11"/>
  <c r="P96" i="11" s="1"/>
  <c r="M95" i="11"/>
  <c r="N95" i="11" s="1"/>
  <c r="M94" i="11"/>
  <c r="O94" i="11" s="1"/>
  <c r="M93" i="11"/>
  <c r="N93" i="11" s="1"/>
  <c r="M92" i="11"/>
  <c r="P92" i="11" s="1"/>
  <c r="M91" i="11"/>
  <c r="N91" i="11" s="1"/>
  <c r="M90" i="11"/>
  <c r="P90" i="11" s="1"/>
  <c r="M89" i="11"/>
  <c r="N89" i="11" s="1"/>
  <c r="M88" i="11"/>
  <c r="P88" i="11" s="1"/>
  <c r="M87" i="11"/>
  <c r="N87" i="11" s="1"/>
  <c r="M86" i="11"/>
  <c r="P86" i="11" s="1"/>
  <c r="M85" i="11"/>
  <c r="P85" i="11" s="1"/>
  <c r="M84" i="11"/>
  <c r="O84" i="11" s="1"/>
  <c r="M79" i="11"/>
  <c r="N79" i="11" s="1"/>
  <c r="M78" i="11"/>
  <c r="O78" i="11" s="1"/>
  <c r="M77" i="11"/>
  <c r="P77" i="11" s="1"/>
  <c r="M76" i="11"/>
  <c r="O76" i="11" s="1"/>
  <c r="M75" i="11"/>
  <c r="N75" i="11" s="1"/>
  <c r="M74" i="11"/>
  <c r="O74" i="11" s="1"/>
  <c r="M13" i="11"/>
  <c r="P13" i="11" s="1"/>
  <c r="M9" i="11"/>
  <c r="O9" i="11" s="1"/>
  <c r="M8" i="11"/>
  <c r="P8" i="11" s="1"/>
  <c r="H97" i="10"/>
  <c r="J97" i="10" s="1"/>
  <c r="H89" i="10"/>
  <c r="J89" i="10" s="1"/>
  <c r="H81" i="10"/>
  <c r="J81" i="10" s="1"/>
  <c r="H77" i="10"/>
  <c r="J77" i="10" s="1"/>
  <c r="C8" i="10"/>
  <c r="B8" i="10"/>
  <c r="A8" i="10"/>
  <c r="M97" i="10"/>
  <c r="N97" i="10" s="1"/>
  <c r="M96" i="10"/>
  <c r="N96" i="10" s="1"/>
  <c r="M95" i="10"/>
  <c r="N95" i="10" s="1"/>
  <c r="M94" i="10"/>
  <c r="N94" i="10" s="1"/>
  <c r="M93" i="10"/>
  <c r="N93" i="10" s="1"/>
  <c r="M92" i="10"/>
  <c r="N92" i="10" s="1"/>
  <c r="M91" i="10"/>
  <c r="N91" i="10" s="1"/>
  <c r="M90" i="10"/>
  <c r="N90" i="10" s="1"/>
  <c r="H90" i="10"/>
  <c r="J90" i="10" s="1"/>
  <c r="M89" i="10"/>
  <c r="N89" i="10" s="1"/>
  <c r="M88" i="10"/>
  <c r="N88" i="10" s="1"/>
  <c r="M87" i="10"/>
  <c r="N87" i="10" s="1"/>
  <c r="M86" i="10"/>
  <c r="N86" i="10" s="1"/>
  <c r="M85" i="10"/>
  <c r="N85" i="10" s="1"/>
  <c r="M84" i="10"/>
  <c r="Q84" i="10" s="1"/>
  <c r="M83" i="10"/>
  <c r="Q83" i="10" s="1"/>
  <c r="M82" i="10"/>
  <c r="Q82" i="10" s="1"/>
  <c r="M81" i="10"/>
  <c r="Q81" i="10" s="1"/>
  <c r="M80" i="10"/>
  <c r="Q80" i="10" s="1"/>
  <c r="M79" i="10"/>
  <c r="Q79" i="10" s="1"/>
  <c r="M78" i="10"/>
  <c r="Q78" i="10" s="1"/>
  <c r="M77" i="10"/>
  <c r="Q77" i="10" s="1"/>
  <c r="M71" i="10"/>
  <c r="Q71" i="10" s="1"/>
  <c r="M10" i="10"/>
  <c r="Q10" i="10" s="1"/>
  <c r="M9" i="10"/>
  <c r="Q9" i="10" s="1"/>
  <c r="M8" i="10"/>
  <c r="Q8" i="10" s="1"/>
  <c r="G291" i="7"/>
  <c r="E291" i="7"/>
  <c r="D291" i="7"/>
  <c r="C291" i="7"/>
  <c r="B291" i="7"/>
  <c r="A291" i="7"/>
  <c r="G290" i="7"/>
  <c r="E290" i="7"/>
  <c r="D290" i="7"/>
  <c r="C290" i="7"/>
  <c r="B290" i="7"/>
  <c r="A290" i="7"/>
  <c r="G289" i="7"/>
  <c r="E289" i="7"/>
  <c r="D289" i="7"/>
  <c r="C289" i="7"/>
  <c r="B289" i="7"/>
  <c r="A289" i="7"/>
  <c r="G288" i="7"/>
  <c r="E288" i="7"/>
  <c r="D288" i="7"/>
  <c r="C288" i="7"/>
  <c r="B288" i="7"/>
  <c r="A288" i="7"/>
  <c r="G287" i="7"/>
  <c r="E287" i="7"/>
  <c r="D287" i="7"/>
  <c r="C287" i="7"/>
  <c r="B287" i="7"/>
  <c r="A287" i="7"/>
  <c r="G286" i="7"/>
  <c r="E286" i="7"/>
  <c r="D286" i="7"/>
  <c r="C286" i="7"/>
  <c r="B286" i="7"/>
  <c r="A286" i="7"/>
  <c r="G285" i="7"/>
  <c r="E285" i="7"/>
  <c r="D285" i="7"/>
  <c r="C285" i="7"/>
  <c r="B285" i="7"/>
  <c r="A285" i="7"/>
  <c r="G284" i="7"/>
  <c r="E284" i="7"/>
  <c r="D284" i="7"/>
  <c r="C284" i="7"/>
  <c r="B284" i="7"/>
  <c r="A284" i="7"/>
  <c r="G283" i="7"/>
  <c r="E283" i="7"/>
  <c r="D283" i="7"/>
  <c r="C283" i="7"/>
  <c r="B283" i="7"/>
  <c r="A283" i="7"/>
  <c r="G282" i="7"/>
  <c r="E282" i="7"/>
  <c r="D282" i="7"/>
  <c r="C282" i="7"/>
  <c r="B282" i="7"/>
  <c r="A282" i="7"/>
  <c r="G281" i="7"/>
  <c r="E281" i="7"/>
  <c r="D281" i="7"/>
  <c r="C281" i="7"/>
  <c r="B281" i="7"/>
  <c r="A281" i="7"/>
  <c r="G280" i="7"/>
  <c r="E280" i="7"/>
  <c r="D280" i="7"/>
  <c r="C280" i="7"/>
  <c r="B280" i="7"/>
  <c r="A280" i="7"/>
  <c r="G279" i="7"/>
  <c r="E279" i="7"/>
  <c r="D279" i="7"/>
  <c r="C279" i="7"/>
  <c r="B279" i="7"/>
  <c r="A279" i="7"/>
  <c r="G278" i="7"/>
  <c r="E278" i="7"/>
  <c r="D278" i="7"/>
  <c r="C278" i="7"/>
  <c r="B278" i="7"/>
  <c r="A278" i="7"/>
  <c r="G277" i="7"/>
  <c r="E277" i="7"/>
  <c r="D277" i="7"/>
  <c r="C277" i="7"/>
  <c r="B277" i="7"/>
  <c r="A277" i="7"/>
  <c r="G276" i="7"/>
  <c r="E276" i="7"/>
  <c r="D276" i="7"/>
  <c r="C276" i="7"/>
  <c r="B276" i="7"/>
  <c r="A276" i="7"/>
  <c r="J108" i="7"/>
  <c r="K108" i="7" s="1"/>
  <c r="E108" i="7" s="1"/>
  <c r="F3" i="7"/>
  <c r="D3" i="7"/>
  <c r="B3" i="7"/>
  <c r="D194" i="9"/>
  <c r="C194" i="9"/>
  <c r="M193" i="9"/>
  <c r="O193" i="9" s="1"/>
  <c r="H193" i="9"/>
  <c r="E193" i="9"/>
  <c r="M192" i="9"/>
  <c r="P192" i="9" s="1"/>
  <c r="H192" i="9"/>
  <c r="E192" i="9"/>
  <c r="M191" i="9"/>
  <c r="O191" i="9" s="1"/>
  <c r="H191" i="9"/>
  <c r="E191" i="9"/>
  <c r="M190" i="9"/>
  <c r="P190" i="9" s="1"/>
  <c r="H190" i="9"/>
  <c r="E190" i="9"/>
  <c r="M189" i="9"/>
  <c r="O189" i="9" s="1"/>
  <c r="H189" i="9"/>
  <c r="E189" i="9"/>
  <c r="M188" i="9"/>
  <c r="P188" i="9" s="1"/>
  <c r="H188" i="9"/>
  <c r="L188" i="9" s="1"/>
  <c r="E188" i="9"/>
  <c r="M162" i="9"/>
  <c r="O162" i="9" s="1"/>
  <c r="H162" i="9"/>
  <c r="L162" i="9" s="1"/>
  <c r="E162" i="9"/>
  <c r="M161" i="9"/>
  <c r="P161" i="9" s="1"/>
  <c r="H161" i="9"/>
  <c r="L161" i="9" s="1"/>
  <c r="E161" i="9"/>
  <c r="M160" i="9"/>
  <c r="O160" i="9" s="1"/>
  <c r="H160" i="9"/>
  <c r="E160" i="9"/>
  <c r="M159" i="9"/>
  <c r="P159" i="9" s="1"/>
  <c r="H159" i="9"/>
  <c r="L159" i="9" s="1"/>
  <c r="E159" i="9"/>
  <c r="M158" i="9"/>
  <c r="O158" i="9" s="1"/>
  <c r="H158" i="9"/>
  <c r="L158" i="9" s="1"/>
  <c r="E158" i="9"/>
  <c r="M157" i="9"/>
  <c r="P157" i="9" s="1"/>
  <c r="H157" i="9"/>
  <c r="L157" i="9" s="1"/>
  <c r="E157" i="9"/>
  <c r="M156" i="9"/>
  <c r="O156" i="9" s="1"/>
  <c r="H156" i="9"/>
  <c r="E156" i="9"/>
  <c r="M155" i="9"/>
  <c r="P155" i="9" s="1"/>
  <c r="H155" i="9"/>
  <c r="L155" i="9" s="1"/>
  <c r="E155" i="9"/>
  <c r="M154" i="9"/>
  <c r="O154" i="9" s="1"/>
  <c r="H154" i="9"/>
  <c r="L154" i="9" s="1"/>
  <c r="E154" i="9"/>
  <c r="M153" i="9"/>
  <c r="P153" i="9" s="1"/>
  <c r="H153" i="9"/>
  <c r="L153" i="9" s="1"/>
  <c r="E153" i="9"/>
  <c r="M152" i="9"/>
  <c r="O152" i="9" s="1"/>
  <c r="H152" i="9"/>
  <c r="E152" i="9"/>
  <c r="M151" i="9"/>
  <c r="P151" i="9" s="1"/>
  <c r="H151" i="9"/>
  <c r="L151" i="9" s="1"/>
  <c r="E151" i="9"/>
  <c r="M150" i="9"/>
  <c r="O150" i="9" s="1"/>
  <c r="H150" i="9"/>
  <c r="L150" i="9" s="1"/>
  <c r="E150" i="9"/>
  <c r="M149" i="9"/>
  <c r="P149" i="9" s="1"/>
  <c r="H149" i="9"/>
  <c r="L149" i="9" s="1"/>
  <c r="E149" i="9"/>
  <c r="M148" i="9"/>
  <c r="H148" i="9"/>
  <c r="E148" i="9"/>
  <c r="M147" i="9"/>
  <c r="P147" i="9" s="1"/>
  <c r="H147" i="9"/>
  <c r="L147" i="9" s="1"/>
  <c r="E147" i="9"/>
  <c r="M106" i="9"/>
  <c r="H106" i="9"/>
  <c r="L106" i="9" s="1"/>
  <c r="E106" i="9"/>
  <c r="M105" i="9"/>
  <c r="P105" i="9" s="1"/>
  <c r="H105" i="9"/>
  <c r="L105" i="9" s="1"/>
  <c r="E105" i="9"/>
  <c r="M104" i="9"/>
  <c r="H104" i="9"/>
  <c r="E104" i="9"/>
  <c r="D98" i="9"/>
  <c r="C98" i="9"/>
  <c r="M97" i="9"/>
  <c r="P97" i="9" s="1"/>
  <c r="H97" i="9"/>
  <c r="L97" i="9" s="1"/>
  <c r="E97" i="9"/>
  <c r="M96" i="9"/>
  <c r="H96" i="9"/>
  <c r="L96" i="9" s="1"/>
  <c r="E96" i="9"/>
  <c r="M95" i="9"/>
  <c r="P95" i="9" s="1"/>
  <c r="H95" i="9"/>
  <c r="L95" i="9" s="1"/>
  <c r="E95" i="9"/>
  <c r="M94" i="9"/>
  <c r="P94" i="9" s="1"/>
  <c r="H94" i="9"/>
  <c r="E94" i="9"/>
  <c r="M93" i="9"/>
  <c r="P93" i="9" s="1"/>
  <c r="H93" i="9"/>
  <c r="L93" i="9" s="1"/>
  <c r="E93" i="9"/>
  <c r="M92" i="9"/>
  <c r="H92" i="9"/>
  <c r="L92" i="9" s="1"/>
  <c r="E92" i="9"/>
  <c r="M91" i="9"/>
  <c r="P91" i="9" s="1"/>
  <c r="H91" i="9"/>
  <c r="L91" i="9" s="1"/>
  <c r="E91" i="9"/>
  <c r="M90" i="9"/>
  <c r="O90" i="9" s="1"/>
  <c r="H90" i="9"/>
  <c r="E90" i="9"/>
  <c r="M89" i="9"/>
  <c r="P89" i="9" s="1"/>
  <c r="H89" i="9"/>
  <c r="L89" i="9" s="1"/>
  <c r="E89" i="9"/>
  <c r="M88" i="9"/>
  <c r="O88" i="9" s="1"/>
  <c r="H88" i="9"/>
  <c r="E88" i="9"/>
  <c r="M87" i="9"/>
  <c r="N87" i="9" s="1"/>
  <c r="H87" i="9"/>
  <c r="E87" i="9"/>
  <c r="M86" i="9"/>
  <c r="O86" i="9" s="1"/>
  <c r="H86" i="9"/>
  <c r="E86" i="9"/>
  <c r="M85" i="9"/>
  <c r="P85" i="9" s="1"/>
  <c r="H85" i="9"/>
  <c r="L85" i="9" s="1"/>
  <c r="E85" i="9"/>
  <c r="M84" i="9"/>
  <c r="O84" i="9" s="1"/>
  <c r="H84" i="9"/>
  <c r="E84" i="9"/>
  <c r="M83" i="9"/>
  <c r="N83" i="9" s="1"/>
  <c r="H83" i="9"/>
  <c r="E83" i="9"/>
  <c r="M82" i="9"/>
  <c r="P82" i="9" s="1"/>
  <c r="H82" i="9"/>
  <c r="E82" i="9"/>
  <c r="M81" i="9"/>
  <c r="P81" i="9" s="1"/>
  <c r="H81" i="9"/>
  <c r="L81" i="9" s="1"/>
  <c r="E81" i="9"/>
  <c r="M80" i="9"/>
  <c r="O80" i="9" s="1"/>
  <c r="H80" i="9"/>
  <c r="E80" i="9"/>
  <c r="M79" i="9"/>
  <c r="N79" i="9" s="1"/>
  <c r="H79" i="9"/>
  <c r="E79" i="9"/>
  <c r="M78" i="9"/>
  <c r="P78" i="9" s="1"/>
  <c r="H78" i="9"/>
  <c r="L78" i="9" s="1"/>
  <c r="E78" i="9"/>
  <c r="M77" i="9"/>
  <c r="O77" i="9" s="1"/>
  <c r="H77" i="9"/>
  <c r="E77" i="9"/>
  <c r="M11" i="9"/>
  <c r="N11" i="9" s="1"/>
  <c r="H11" i="9"/>
  <c r="E11" i="9"/>
  <c r="M10" i="9"/>
  <c r="O10" i="9" s="1"/>
  <c r="H10" i="9"/>
  <c r="E10" i="9"/>
  <c r="M9" i="9"/>
  <c r="P9" i="9" s="1"/>
  <c r="H9" i="9"/>
  <c r="L9" i="9" s="1"/>
  <c r="F9" i="9"/>
  <c r="E9" i="9"/>
  <c r="M8" i="9"/>
  <c r="O8" i="9" s="1"/>
  <c r="H8" i="9"/>
  <c r="F8" i="9"/>
  <c r="E8" i="9"/>
  <c r="L138" i="11" l="1"/>
  <c r="I74" i="10"/>
  <c r="I138" i="11"/>
  <c r="K155" i="11"/>
  <c r="I118" i="11"/>
  <c r="L150" i="11"/>
  <c r="K161" i="11"/>
  <c r="J126" i="11"/>
  <c r="I134" i="11"/>
  <c r="J123" i="11"/>
  <c r="J133" i="11"/>
  <c r="K150" i="11"/>
  <c r="I126" i="11"/>
  <c r="L124" i="11"/>
  <c r="K151" i="11"/>
  <c r="K118" i="11"/>
  <c r="J154" i="11"/>
  <c r="L118" i="11"/>
  <c r="I127" i="11"/>
  <c r="I124" i="11"/>
  <c r="L170" i="11"/>
  <c r="L158" i="11"/>
  <c r="K123" i="11"/>
  <c r="K170" i="11"/>
  <c r="K127" i="11"/>
  <c r="I114" i="11"/>
  <c r="I151" i="11"/>
  <c r="K114" i="11"/>
  <c r="I158" i="11"/>
  <c r="I150" i="11"/>
  <c r="L142" i="11"/>
  <c r="J127" i="11"/>
  <c r="I119" i="11"/>
  <c r="J151" i="11"/>
  <c r="J135" i="11"/>
  <c r="K156" i="11"/>
  <c r="J153" i="11"/>
  <c r="P10" i="10"/>
  <c r="O81" i="10"/>
  <c r="P79" i="10"/>
  <c r="P96" i="10"/>
  <c r="O10" i="10"/>
  <c r="O77" i="10"/>
  <c r="K72" i="10"/>
  <c r="O83" i="10"/>
  <c r="P85" i="10"/>
  <c r="P88" i="10"/>
  <c r="J74" i="10"/>
  <c r="L74" i="10"/>
  <c r="O8" i="10"/>
  <c r="O79" i="10"/>
  <c r="P83" i="10"/>
  <c r="J72" i="10"/>
  <c r="P71" i="10"/>
  <c r="P80" i="10"/>
  <c r="P84" i="10"/>
  <c r="O92" i="10"/>
  <c r="P97" i="10"/>
  <c r="P92" i="10"/>
  <c r="I152" i="11"/>
  <c r="K152" i="11"/>
  <c r="J169" i="11"/>
  <c r="I121" i="11"/>
  <c r="K124" i="11"/>
  <c r="J115" i="11"/>
  <c r="I143" i="11"/>
  <c r="J152" i="11"/>
  <c r="J159" i="11"/>
  <c r="K143" i="11"/>
  <c r="I159" i="11"/>
  <c r="I169" i="11"/>
  <c r="J125" i="11"/>
  <c r="J121" i="11"/>
  <c r="K115" i="11"/>
  <c r="K159" i="11"/>
  <c r="J155" i="11"/>
  <c r="K157" i="11"/>
  <c r="K169" i="11"/>
  <c r="J157" i="11"/>
  <c r="I115" i="11"/>
  <c r="K121" i="11"/>
  <c r="I157" i="11"/>
  <c r="J143" i="11"/>
  <c r="I155" i="11"/>
  <c r="I123" i="11"/>
  <c r="J177" i="11"/>
  <c r="I178" i="11"/>
  <c r="I142" i="11"/>
  <c r="L134" i="11"/>
  <c r="K133" i="11"/>
  <c r="I117" i="11"/>
  <c r="L166" i="11"/>
  <c r="I156" i="11"/>
  <c r="K166" i="11"/>
  <c r="K119" i="11"/>
  <c r="I135" i="11"/>
  <c r="I131" i="11"/>
  <c r="I83" i="11"/>
  <c r="K154" i="11"/>
  <c r="I154" i="11"/>
  <c r="K178" i="11"/>
  <c r="J178" i="11"/>
  <c r="K131" i="11"/>
  <c r="K146" i="11"/>
  <c r="I146" i="11"/>
  <c r="L146" i="11"/>
  <c r="K144" i="11"/>
  <c r="J131" i="11"/>
  <c r="K83" i="11"/>
  <c r="K175" i="11"/>
  <c r="I144" i="11"/>
  <c r="I140" i="11"/>
  <c r="K163" i="11"/>
  <c r="K167" i="11"/>
  <c r="J83" i="11"/>
  <c r="K179" i="11"/>
  <c r="I179" i="11"/>
  <c r="K135" i="11"/>
  <c r="I137" i="11"/>
  <c r="N81" i="9"/>
  <c r="P90" i="9"/>
  <c r="J179" i="11"/>
  <c r="L144" i="11"/>
  <c r="L140" i="11"/>
  <c r="J167" i="11"/>
  <c r="K140" i="11"/>
  <c r="K134" i="11"/>
  <c r="I167" i="11"/>
  <c r="I116" i="11"/>
  <c r="J137" i="11"/>
  <c r="J117" i="11"/>
  <c r="I133" i="11"/>
  <c r="J81" i="11"/>
  <c r="L136" i="11"/>
  <c r="J129" i="11"/>
  <c r="K177" i="11"/>
  <c r="L156" i="11"/>
  <c r="I136" i="11"/>
  <c r="K141" i="11"/>
  <c r="K136" i="11"/>
  <c r="I129" i="11"/>
  <c r="J163" i="11"/>
  <c r="I163" i="11"/>
  <c r="I177" i="11"/>
  <c r="L165" i="11"/>
  <c r="K165" i="11"/>
  <c r="K162" i="11"/>
  <c r="J149" i="11"/>
  <c r="I149" i="11"/>
  <c r="I113" i="11"/>
  <c r="K149" i="11"/>
  <c r="O94" i="9"/>
  <c r="N8" i="9"/>
  <c r="I81" i="11"/>
  <c r="I164" i="11"/>
  <c r="K160" i="11"/>
  <c r="L148" i="11"/>
  <c r="L132" i="11"/>
  <c r="K129" i="11"/>
  <c r="K145" i="11"/>
  <c r="K137" i="11"/>
  <c r="K153" i="11"/>
  <c r="J145" i="11"/>
  <c r="I145" i="11"/>
  <c r="I153" i="11"/>
  <c r="J165" i="11"/>
  <c r="K81" i="11"/>
  <c r="K168" i="11"/>
  <c r="K158" i="11"/>
  <c r="K117" i="11"/>
  <c r="K113" i="11"/>
  <c r="J141" i="11"/>
  <c r="J113" i="11"/>
  <c r="I141" i="11"/>
  <c r="I165" i="11"/>
  <c r="L125" i="11"/>
  <c r="K125" i="11"/>
  <c r="K76" i="10"/>
  <c r="J76" i="10"/>
  <c r="L72" i="10"/>
  <c r="L76" i="10"/>
  <c r="L128" i="11"/>
  <c r="K128" i="11"/>
  <c r="J128" i="11"/>
  <c r="I128" i="11"/>
  <c r="J112" i="11"/>
  <c r="K112" i="11"/>
  <c r="L176" i="11"/>
  <c r="J176" i="11"/>
  <c r="I176" i="11"/>
  <c r="K176" i="11"/>
  <c r="L139" i="11"/>
  <c r="I139" i="11"/>
  <c r="J139" i="11"/>
  <c r="I162" i="11"/>
  <c r="L164" i="11"/>
  <c r="L112" i="11"/>
  <c r="L162" i="11"/>
  <c r="J120" i="11"/>
  <c r="K120" i="11"/>
  <c r="L147" i="11"/>
  <c r="I147" i="11"/>
  <c r="J147" i="11"/>
  <c r="L171" i="11"/>
  <c r="I171" i="11"/>
  <c r="J171" i="11"/>
  <c r="I168" i="11"/>
  <c r="L168" i="11"/>
  <c r="L160" i="11"/>
  <c r="I160" i="11"/>
  <c r="I148" i="11"/>
  <c r="I132" i="11"/>
  <c r="K164" i="11"/>
  <c r="K148" i="11"/>
  <c r="K132" i="11"/>
  <c r="I120" i="11"/>
  <c r="I112" i="11"/>
  <c r="L130" i="11"/>
  <c r="K130" i="11"/>
  <c r="J130" i="11"/>
  <c r="J116" i="11"/>
  <c r="K116" i="11"/>
  <c r="L175" i="11"/>
  <c r="I175" i="11"/>
  <c r="J109" i="11"/>
  <c r="P174" i="11"/>
  <c r="P187" i="11"/>
  <c r="I82" i="11"/>
  <c r="L80" i="11"/>
  <c r="I11" i="11"/>
  <c r="L82" i="11"/>
  <c r="K82" i="11"/>
  <c r="K188" i="11"/>
  <c r="I184" i="11"/>
  <c r="K10" i="11"/>
  <c r="J80" i="11"/>
  <c r="K80" i="11"/>
  <c r="J11" i="11"/>
  <c r="I105" i="11"/>
  <c r="O106" i="11"/>
  <c r="O108" i="11"/>
  <c r="I111" i="11"/>
  <c r="O181" i="11"/>
  <c r="J111" i="11"/>
  <c r="J186" i="11"/>
  <c r="I188" i="11"/>
  <c r="I10" i="11"/>
  <c r="O172" i="11"/>
  <c r="I186" i="11"/>
  <c r="P104" i="11"/>
  <c r="I107" i="11"/>
  <c r="I109" i="11"/>
  <c r="K111" i="11"/>
  <c r="I173" i="11"/>
  <c r="O187" i="11"/>
  <c r="J188" i="11"/>
  <c r="K11" i="11"/>
  <c r="J105" i="11"/>
  <c r="J107" i="11"/>
  <c r="P108" i="11"/>
  <c r="K109" i="11"/>
  <c r="J173" i="11"/>
  <c r="I180" i="11"/>
  <c r="I182" i="11"/>
  <c r="O183" i="11"/>
  <c r="J184" i="11"/>
  <c r="K186" i="11"/>
  <c r="I190" i="11"/>
  <c r="I192" i="11"/>
  <c r="K193" i="11"/>
  <c r="K105" i="11"/>
  <c r="K107" i="11"/>
  <c r="K173" i="11"/>
  <c r="J180" i="11"/>
  <c r="J182" i="11"/>
  <c r="P183" i="11"/>
  <c r="K184" i="11"/>
  <c r="J190" i="11"/>
  <c r="J192" i="11"/>
  <c r="L10" i="11"/>
  <c r="K180" i="11"/>
  <c r="K182" i="11"/>
  <c r="K190" i="11"/>
  <c r="O77" i="11"/>
  <c r="P94" i="11"/>
  <c r="P78" i="11"/>
  <c r="N85" i="11"/>
  <c r="N90" i="11"/>
  <c r="O8" i="11"/>
  <c r="O13" i="11"/>
  <c r="N76" i="11"/>
  <c r="N78" i="11"/>
  <c r="O90" i="11"/>
  <c r="N94" i="11"/>
  <c r="P84" i="11"/>
  <c r="I73" i="10"/>
  <c r="J73" i="10"/>
  <c r="K73" i="10"/>
  <c r="O9" i="10"/>
  <c r="O78" i="10"/>
  <c r="O82" i="10"/>
  <c r="P9" i="10"/>
  <c r="P78" i="10"/>
  <c r="P82" i="10"/>
  <c r="P8" i="10"/>
  <c r="O71" i="10"/>
  <c r="P77" i="10"/>
  <c r="O80" i="10"/>
  <c r="P81" i="10"/>
  <c r="O84" i="10"/>
  <c r="O88" i="10"/>
  <c r="P89" i="10"/>
  <c r="P93" i="10"/>
  <c r="O96" i="10"/>
  <c r="I192" i="9"/>
  <c r="I190" i="9"/>
  <c r="E194" i="9"/>
  <c r="C100" i="9" s="1"/>
  <c r="F74" i="9" s="1"/>
  <c r="I146" i="9"/>
  <c r="J146" i="9" s="1"/>
  <c r="I130" i="9"/>
  <c r="J130" i="9" s="1"/>
  <c r="I142" i="9"/>
  <c r="J142" i="9" s="1"/>
  <c r="I111" i="9"/>
  <c r="J111" i="9" s="1"/>
  <c r="I124" i="9"/>
  <c r="J124" i="9" s="1"/>
  <c r="I119" i="9"/>
  <c r="J119" i="9" s="1"/>
  <c r="I185" i="9"/>
  <c r="J185" i="9" s="1"/>
  <c r="I144" i="9"/>
  <c r="J144" i="9" s="1"/>
  <c r="I109" i="9"/>
  <c r="J109" i="9" s="1"/>
  <c r="I127" i="9"/>
  <c r="J127" i="9" s="1"/>
  <c r="I182" i="9"/>
  <c r="J182" i="9" s="1"/>
  <c r="I178" i="9"/>
  <c r="J178" i="9" s="1"/>
  <c r="I174" i="9"/>
  <c r="J174" i="9" s="1"/>
  <c r="I169" i="9"/>
  <c r="J169" i="9" s="1"/>
  <c r="I172" i="9"/>
  <c r="J172" i="9" s="1"/>
  <c r="I143" i="9"/>
  <c r="J143" i="9" s="1"/>
  <c r="I139" i="9"/>
  <c r="J139" i="9" s="1"/>
  <c r="I140" i="9"/>
  <c r="J140" i="9" s="1"/>
  <c r="I110" i="9"/>
  <c r="J110" i="9" s="1"/>
  <c r="I115" i="9"/>
  <c r="J115" i="9" s="1"/>
  <c r="I107" i="9"/>
  <c r="J107" i="9" s="1"/>
  <c r="I118" i="9"/>
  <c r="J118" i="9" s="1"/>
  <c r="I184" i="9"/>
  <c r="J184" i="9" s="1"/>
  <c r="I123" i="9"/>
  <c r="J123" i="9" s="1"/>
  <c r="I181" i="9"/>
  <c r="J181" i="9" s="1"/>
  <c r="I177" i="9"/>
  <c r="J177" i="9" s="1"/>
  <c r="I173" i="9"/>
  <c r="J173" i="9" s="1"/>
  <c r="I108" i="9"/>
  <c r="J108" i="9" s="1"/>
  <c r="I167" i="9"/>
  <c r="J167" i="9" s="1"/>
  <c r="I170" i="9"/>
  <c r="J170" i="9" s="1"/>
  <c r="I148" i="9"/>
  <c r="I145" i="9"/>
  <c r="J145" i="9" s="1"/>
  <c r="I135" i="9"/>
  <c r="J135" i="9" s="1"/>
  <c r="I121" i="9"/>
  <c r="J121" i="9" s="1"/>
  <c r="I129" i="9"/>
  <c r="J129" i="9" s="1"/>
  <c r="I117" i="9"/>
  <c r="J117" i="9" s="1"/>
  <c r="I113" i="9"/>
  <c r="J113" i="9" s="1"/>
  <c r="I114" i="9"/>
  <c r="J114" i="9" s="1"/>
  <c r="I126" i="9"/>
  <c r="J126" i="9" s="1"/>
  <c r="I122" i="9"/>
  <c r="J122" i="9" s="1"/>
  <c r="I187" i="9"/>
  <c r="J187" i="9" s="1"/>
  <c r="I186" i="9"/>
  <c r="J186" i="9" s="1"/>
  <c r="I133" i="9"/>
  <c r="J133" i="9" s="1"/>
  <c r="I180" i="9"/>
  <c r="J180" i="9" s="1"/>
  <c r="I176" i="9"/>
  <c r="J176" i="9" s="1"/>
  <c r="I165" i="9"/>
  <c r="J165" i="9" s="1"/>
  <c r="I183" i="9"/>
  <c r="J183" i="9" s="1"/>
  <c r="I164" i="9"/>
  <c r="J164" i="9" s="1"/>
  <c r="I168" i="9"/>
  <c r="J168" i="9" s="1"/>
  <c r="I141" i="9"/>
  <c r="J141" i="9" s="1"/>
  <c r="I137" i="9"/>
  <c r="J137" i="9" s="1"/>
  <c r="I138" i="9"/>
  <c r="J138" i="9" s="1"/>
  <c r="I134" i="9"/>
  <c r="J134" i="9" s="1"/>
  <c r="I131" i="9"/>
  <c r="J131" i="9" s="1"/>
  <c r="I120" i="9"/>
  <c r="J120" i="9" s="1"/>
  <c r="I128" i="9"/>
  <c r="J128" i="9" s="1"/>
  <c r="I125" i="9"/>
  <c r="J125" i="9" s="1"/>
  <c r="I136" i="9"/>
  <c r="J136" i="9" s="1"/>
  <c r="I112" i="9"/>
  <c r="J112" i="9" s="1"/>
  <c r="I179" i="9"/>
  <c r="J179" i="9" s="1"/>
  <c r="I175" i="9"/>
  <c r="J175" i="9" s="1"/>
  <c r="I132" i="9"/>
  <c r="J132" i="9" s="1"/>
  <c r="I171" i="9"/>
  <c r="J171" i="9" s="1"/>
  <c r="I163" i="9"/>
  <c r="J163" i="9" s="1"/>
  <c r="I166" i="9"/>
  <c r="J166" i="9" s="1"/>
  <c r="I116" i="9"/>
  <c r="J116" i="9" s="1"/>
  <c r="I104" i="9"/>
  <c r="F81" i="9"/>
  <c r="F86" i="9"/>
  <c r="I157" i="9"/>
  <c r="H79" i="11"/>
  <c r="L79" i="11" s="1"/>
  <c r="J157" i="9"/>
  <c r="H9" i="11"/>
  <c r="L9" i="11" s="1"/>
  <c r="H95" i="11"/>
  <c r="L95" i="11" s="1"/>
  <c r="H97" i="11"/>
  <c r="L97" i="11" s="1"/>
  <c r="F85" i="9"/>
  <c r="F76" i="9"/>
  <c r="F10" i="9"/>
  <c r="F88" i="9"/>
  <c r="F93" i="9"/>
  <c r="O157" i="9"/>
  <c r="H75" i="11"/>
  <c r="L75" i="11" s="1"/>
  <c r="H91" i="11"/>
  <c r="L91" i="11" s="1"/>
  <c r="F11" i="9"/>
  <c r="F89" i="9"/>
  <c r="A108" i="7"/>
  <c r="F78" i="9"/>
  <c r="F83" i="9"/>
  <c r="F97" i="9"/>
  <c r="H87" i="11"/>
  <c r="L87" i="11" s="1"/>
  <c r="H89" i="11"/>
  <c r="L89" i="11" s="1"/>
  <c r="I13" i="9"/>
  <c r="J13" i="9" s="1"/>
  <c r="I79" i="9"/>
  <c r="J79" i="9" s="1"/>
  <c r="H93" i="11"/>
  <c r="L93" i="11" s="1"/>
  <c r="I74" i="9"/>
  <c r="J74" i="9" s="1"/>
  <c r="H76" i="11"/>
  <c r="L76" i="11" s="1"/>
  <c r="H84" i="11"/>
  <c r="L84" i="11" s="1"/>
  <c r="H96" i="11"/>
  <c r="L96" i="11" s="1"/>
  <c r="I76" i="9"/>
  <c r="J76" i="9" s="1"/>
  <c r="I12" i="9"/>
  <c r="J12" i="9" s="1"/>
  <c r="I86" i="9"/>
  <c r="I90" i="9"/>
  <c r="H74" i="11"/>
  <c r="L74" i="11" s="1"/>
  <c r="H78" i="11"/>
  <c r="H86" i="11"/>
  <c r="I75" i="9"/>
  <c r="J75" i="9" s="1"/>
  <c r="I82" i="9"/>
  <c r="H13" i="11"/>
  <c r="L13" i="11" s="1"/>
  <c r="H90" i="11"/>
  <c r="L90" i="11" s="1"/>
  <c r="H94" i="11"/>
  <c r="L94" i="11" s="1"/>
  <c r="F8" i="11"/>
  <c r="O87" i="9"/>
  <c r="E98" i="9"/>
  <c r="H8" i="11"/>
  <c r="L8" i="11" s="1"/>
  <c r="H77" i="11"/>
  <c r="P8" i="9"/>
  <c r="N94" i="9"/>
  <c r="H85" i="11"/>
  <c r="L85" i="11" s="1"/>
  <c r="L86" i="9"/>
  <c r="I10" i="9"/>
  <c r="J10" i="9" s="1"/>
  <c r="L84" i="9"/>
  <c r="I84" i="9"/>
  <c r="H78" i="10"/>
  <c r="J78" i="10" s="1"/>
  <c r="H85" i="10"/>
  <c r="J85" i="10" s="1"/>
  <c r="H93" i="10"/>
  <c r="J93" i="10" s="1"/>
  <c r="H84" i="10"/>
  <c r="I84" i="10" s="1"/>
  <c r="H10" i="10"/>
  <c r="J10" i="10" s="1"/>
  <c r="H79" i="10"/>
  <c r="J79" i="10" s="1"/>
  <c r="H83" i="10"/>
  <c r="J83" i="10" s="1"/>
  <c r="H91" i="10"/>
  <c r="J91" i="10" s="1"/>
  <c r="H95" i="10"/>
  <c r="J95" i="10" s="1"/>
  <c r="H96" i="10"/>
  <c r="K96" i="10" s="1"/>
  <c r="H8" i="10"/>
  <c r="J8" i="10" s="1"/>
  <c r="H9" i="10"/>
  <c r="J9" i="10" s="1"/>
  <c r="H86" i="10"/>
  <c r="J86" i="10" s="1"/>
  <c r="H82" i="10"/>
  <c r="J82" i="10" s="1"/>
  <c r="H92" i="10"/>
  <c r="J92" i="10" s="1"/>
  <c r="H94" i="10"/>
  <c r="J94" i="10" s="1"/>
  <c r="H87" i="10"/>
  <c r="J87" i="10" s="1"/>
  <c r="E8" i="10"/>
  <c r="F8" i="10"/>
  <c r="P106" i="11"/>
  <c r="O110" i="11"/>
  <c r="P172" i="11"/>
  <c r="P181" i="11"/>
  <c r="O185" i="11"/>
  <c r="O191" i="11"/>
  <c r="O104" i="11"/>
  <c r="P110" i="11"/>
  <c r="O174" i="11"/>
  <c r="P185" i="11"/>
  <c r="O189" i="11"/>
  <c r="P191" i="11"/>
  <c r="O193" i="11"/>
  <c r="P189" i="11"/>
  <c r="P193" i="11"/>
  <c r="H88" i="11"/>
  <c r="H92" i="11"/>
  <c r="C98" i="11"/>
  <c r="E98" i="11" s="1"/>
  <c r="N9" i="11"/>
  <c r="O79" i="11"/>
  <c r="N86" i="11"/>
  <c r="P87" i="11"/>
  <c r="P9" i="11"/>
  <c r="P74" i="11"/>
  <c r="P79" i="11"/>
  <c r="O86" i="11"/>
  <c r="O91" i="11"/>
  <c r="O95" i="11"/>
  <c r="N74" i="11"/>
  <c r="P91" i="11"/>
  <c r="P95" i="11"/>
  <c r="P75" i="11"/>
  <c r="J104" i="11"/>
  <c r="I104" i="11"/>
  <c r="J108" i="11"/>
  <c r="I108" i="11"/>
  <c r="J172" i="11"/>
  <c r="I172" i="11"/>
  <c r="J181" i="11"/>
  <c r="I181" i="11"/>
  <c r="J185" i="11"/>
  <c r="I185" i="11"/>
  <c r="J189" i="11"/>
  <c r="I189" i="11"/>
  <c r="P192" i="11"/>
  <c r="O192" i="11"/>
  <c r="N8" i="11"/>
  <c r="N13" i="11"/>
  <c r="P76" i="11"/>
  <c r="N77" i="11"/>
  <c r="N84" i="11"/>
  <c r="O87" i="11"/>
  <c r="O88" i="11"/>
  <c r="N88" i="11"/>
  <c r="P89" i="11"/>
  <c r="O89" i="11"/>
  <c r="O92" i="11"/>
  <c r="N92" i="11"/>
  <c r="P93" i="11"/>
  <c r="O93" i="11"/>
  <c r="O96" i="11"/>
  <c r="N96" i="11"/>
  <c r="P97" i="11"/>
  <c r="O97" i="11"/>
  <c r="K104" i="11"/>
  <c r="P107" i="11"/>
  <c r="O107" i="11"/>
  <c r="K108" i="11"/>
  <c r="P111" i="11"/>
  <c r="O111" i="11"/>
  <c r="K172" i="11"/>
  <c r="P180" i="11"/>
  <c r="O180" i="11"/>
  <c r="K181" i="11"/>
  <c r="P184" i="11"/>
  <c r="O184" i="11"/>
  <c r="K185" i="11"/>
  <c r="P188" i="11"/>
  <c r="O188" i="11"/>
  <c r="K189" i="11"/>
  <c r="N192" i="11"/>
  <c r="L181" i="11"/>
  <c r="J183" i="11"/>
  <c r="I183" i="11"/>
  <c r="L185" i="11"/>
  <c r="J187" i="11"/>
  <c r="I187" i="11"/>
  <c r="L189" i="11"/>
  <c r="J191" i="11"/>
  <c r="I191" i="11"/>
  <c r="J106" i="11"/>
  <c r="I106" i="11"/>
  <c r="J110" i="11"/>
  <c r="I110" i="11"/>
  <c r="J174" i="11"/>
  <c r="I174" i="11"/>
  <c r="O75" i="11"/>
  <c r="O85" i="11"/>
  <c r="P105" i="11"/>
  <c r="O105" i="11"/>
  <c r="K106" i="11"/>
  <c r="P109" i="11"/>
  <c r="O109" i="11"/>
  <c r="K110" i="11"/>
  <c r="P173" i="11"/>
  <c r="O173" i="11"/>
  <c r="K174" i="11"/>
  <c r="P182" i="11"/>
  <c r="O182" i="11"/>
  <c r="K183" i="11"/>
  <c r="P186" i="11"/>
  <c r="O186" i="11"/>
  <c r="K187" i="11"/>
  <c r="P190" i="11"/>
  <c r="O190" i="11"/>
  <c r="K191" i="11"/>
  <c r="J193" i="11"/>
  <c r="I193" i="11"/>
  <c r="K192" i="11"/>
  <c r="K89" i="10"/>
  <c r="H71" i="10"/>
  <c r="L71" i="10" s="1"/>
  <c r="K77" i="10"/>
  <c r="H80" i="10"/>
  <c r="K81" i="10"/>
  <c r="C98" i="10"/>
  <c r="H88" i="10"/>
  <c r="I88" i="10" s="1"/>
  <c r="K90" i="10"/>
  <c r="K97" i="10"/>
  <c r="O87" i="10"/>
  <c r="O91" i="10"/>
  <c r="O86" i="10"/>
  <c r="P87" i="10"/>
  <c r="O90" i="10"/>
  <c r="P91" i="10"/>
  <c r="O94" i="10"/>
  <c r="P95" i="10"/>
  <c r="O95" i="10"/>
  <c r="N8" i="10"/>
  <c r="N9" i="10"/>
  <c r="N10" i="10"/>
  <c r="N71" i="10"/>
  <c r="N77" i="10"/>
  <c r="N78" i="10"/>
  <c r="N79" i="10"/>
  <c r="N80" i="10"/>
  <c r="N81" i="10"/>
  <c r="N82" i="10"/>
  <c r="N83" i="10"/>
  <c r="N84" i="10"/>
  <c r="O85" i="10"/>
  <c r="P86" i="10"/>
  <c r="O89" i="10"/>
  <c r="P90" i="10"/>
  <c r="O93" i="10"/>
  <c r="P94" i="10"/>
  <c r="O97" i="10"/>
  <c r="L89" i="10"/>
  <c r="L90" i="10"/>
  <c r="I77" i="10"/>
  <c r="I81" i="10"/>
  <c r="Q85" i="10"/>
  <c r="Q86" i="10"/>
  <c r="Q87" i="10"/>
  <c r="Q88" i="10"/>
  <c r="I89" i="10"/>
  <c r="Q89" i="10"/>
  <c r="I90" i="10"/>
  <c r="Q90" i="10"/>
  <c r="Q91" i="10"/>
  <c r="Q92" i="10"/>
  <c r="Q93" i="10"/>
  <c r="Q94" i="10"/>
  <c r="Q95" i="10"/>
  <c r="Q96" i="10"/>
  <c r="I97" i="10"/>
  <c r="Q97" i="10"/>
  <c r="L77" i="10"/>
  <c r="L81" i="10"/>
  <c r="L97" i="10"/>
  <c r="J12" i="7"/>
  <c r="K12" i="7" s="1"/>
  <c r="J202" i="7"/>
  <c r="K202" i="7" s="1"/>
  <c r="B202" i="7" s="1"/>
  <c r="D108" i="7"/>
  <c r="C108" i="7"/>
  <c r="F108" i="7"/>
  <c r="B108" i="7"/>
  <c r="J298" i="7"/>
  <c r="K298" i="7" s="1"/>
  <c r="I92" i="9"/>
  <c r="N155" i="9"/>
  <c r="P10" i="9"/>
  <c r="I11" i="9"/>
  <c r="J11" i="9" s="1"/>
  <c r="P77" i="9"/>
  <c r="L87" i="9"/>
  <c r="N90" i="9"/>
  <c r="J92" i="9"/>
  <c r="I96" i="9"/>
  <c r="J96" i="9" s="1"/>
  <c r="I151" i="9"/>
  <c r="N151" i="9"/>
  <c r="I153" i="9"/>
  <c r="J153" i="9" s="1"/>
  <c r="N153" i="9"/>
  <c r="I155" i="9"/>
  <c r="O155" i="9"/>
  <c r="O192" i="9"/>
  <c r="N77" i="9"/>
  <c r="P86" i="9"/>
  <c r="I87" i="9"/>
  <c r="J87" i="9" s="1"/>
  <c r="N192" i="9"/>
  <c r="I81" i="9"/>
  <c r="J81" i="9" s="1"/>
  <c r="P150" i="9"/>
  <c r="J151" i="9"/>
  <c r="O151" i="9"/>
  <c r="P152" i="9"/>
  <c r="O153" i="9"/>
  <c r="J155" i="9"/>
  <c r="N157" i="9"/>
  <c r="N82" i="9"/>
  <c r="P88" i="9"/>
  <c r="I89" i="9"/>
  <c r="J89" i="9" s="1"/>
  <c r="N89" i="9"/>
  <c r="I93" i="9"/>
  <c r="J93" i="9" s="1"/>
  <c r="N93" i="9"/>
  <c r="N105" i="9"/>
  <c r="I106" i="9"/>
  <c r="P154" i="9"/>
  <c r="P156" i="9"/>
  <c r="N161" i="9"/>
  <c r="J192" i="9"/>
  <c r="P193" i="9"/>
  <c r="N10" i="9"/>
  <c r="O79" i="9"/>
  <c r="O82" i="9"/>
  <c r="N84" i="9"/>
  <c r="I85" i="9"/>
  <c r="O85" i="9"/>
  <c r="J86" i="9"/>
  <c r="N86" i="9"/>
  <c r="O89" i="9"/>
  <c r="O93" i="9"/>
  <c r="I97" i="9"/>
  <c r="N97" i="9"/>
  <c r="O105" i="9"/>
  <c r="I147" i="9"/>
  <c r="J147" i="9" s="1"/>
  <c r="N147" i="9"/>
  <c r="I149" i="9"/>
  <c r="N149" i="9"/>
  <c r="P158" i="9"/>
  <c r="O159" i="9"/>
  <c r="P160" i="9"/>
  <c r="O161" i="9"/>
  <c r="I188" i="9"/>
  <c r="J188" i="9" s="1"/>
  <c r="N188" i="9"/>
  <c r="J190" i="9"/>
  <c r="O190" i="9"/>
  <c r="P191" i="9"/>
  <c r="I9" i="9"/>
  <c r="J9" i="9" s="1"/>
  <c r="I78" i="9"/>
  <c r="J78" i="9" s="1"/>
  <c r="I105" i="9"/>
  <c r="J105" i="9" s="1"/>
  <c r="I159" i="9"/>
  <c r="J159" i="9" s="1"/>
  <c r="N159" i="9"/>
  <c r="I161" i="9"/>
  <c r="J161" i="9" s="1"/>
  <c r="N190" i="9"/>
  <c r="O11" i="9"/>
  <c r="P79" i="9"/>
  <c r="J85" i="9"/>
  <c r="J97" i="9"/>
  <c r="O97" i="9"/>
  <c r="O147" i="9"/>
  <c r="J149" i="9"/>
  <c r="O149" i="9"/>
  <c r="P162" i="9"/>
  <c r="O188" i="9"/>
  <c r="P189" i="9"/>
  <c r="L8" i="9"/>
  <c r="P92" i="9"/>
  <c r="O92" i="9"/>
  <c r="P96" i="9"/>
  <c r="O96" i="9"/>
  <c r="O104" i="9"/>
  <c r="N104" i="9"/>
  <c r="O148" i="9"/>
  <c r="N148" i="9"/>
  <c r="I152" i="9"/>
  <c r="J152" i="9" s="1"/>
  <c r="I160" i="9"/>
  <c r="J160" i="9" s="1"/>
  <c r="I8" i="9"/>
  <c r="J8" i="9" s="1"/>
  <c r="N9" i="9"/>
  <c r="L11" i="9"/>
  <c r="P11" i="9"/>
  <c r="I77" i="9"/>
  <c r="J77" i="9" s="1"/>
  <c r="N78" i="9"/>
  <c r="I80" i="9"/>
  <c r="J80" i="9" s="1"/>
  <c r="K80" i="9" s="1"/>
  <c r="N80" i="9"/>
  <c r="L82" i="9"/>
  <c r="I83" i="9"/>
  <c r="J83" i="9" s="1"/>
  <c r="O83" i="9"/>
  <c r="L88" i="9"/>
  <c r="J90" i="9"/>
  <c r="O91" i="9"/>
  <c r="N91" i="9"/>
  <c r="N92" i="9"/>
  <c r="I94" i="9"/>
  <c r="J94" i="9" s="1"/>
  <c r="O95" i="9"/>
  <c r="N95" i="9"/>
  <c r="N96" i="9"/>
  <c r="J104" i="9"/>
  <c r="P104" i="9"/>
  <c r="J148" i="9"/>
  <c r="P148" i="9"/>
  <c r="L152" i="9"/>
  <c r="I154" i="9"/>
  <c r="J154" i="9" s="1"/>
  <c r="L160" i="9"/>
  <c r="I162" i="9"/>
  <c r="J162" i="9" s="1"/>
  <c r="L77" i="9"/>
  <c r="O9" i="9"/>
  <c r="L79" i="9"/>
  <c r="P83" i="9"/>
  <c r="O106" i="9"/>
  <c r="N106" i="9"/>
  <c r="I156" i="9"/>
  <c r="J156" i="9" s="1"/>
  <c r="I189" i="9"/>
  <c r="J189" i="9" s="1"/>
  <c r="I191" i="9"/>
  <c r="J191" i="9" s="1"/>
  <c r="J193" i="9"/>
  <c r="I193" i="9"/>
  <c r="L10" i="9"/>
  <c r="O78" i="9"/>
  <c r="P80" i="9"/>
  <c r="L80" i="9"/>
  <c r="O81" i="9"/>
  <c r="J82" i="9"/>
  <c r="L83" i="9"/>
  <c r="J84" i="9"/>
  <c r="P84" i="9"/>
  <c r="N85" i="9"/>
  <c r="P87" i="9"/>
  <c r="I88" i="9"/>
  <c r="J88" i="9" s="1"/>
  <c r="N88" i="9"/>
  <c r="L90" i="9"/>
  <c r="I91" i="9"/>
  <c r="J91" i="9" s="1"/>
  <c r="L94" i="9"/>
  <c r="I95" i="9"/>
  <c r="J95" i="9" s="1"/>
  <c r="L104" i="9"/>
  <c r="J106" i="9"/>
  <c r="P106" i="9"/>
  <c r="L148" i="9"/>
  <c r="I150" i="9"/>
  <c r="J150" i="9" s="1"/>
  <c r="L156" i="9"/>
  <c r="I158" i="9"/>
  <c r="J158" i="9" s="1"/>
  <c r="L189" i="9"/>
  <c r="L191" i="9"/>
  <c r="L193" i="9"/>
  <c r="N150" i="9"/>
  <c r="N152" i="9"/>
  <c r="N154" i="9"/>
  <c r="N156" i="9"/>
  <c r="N158" i="9"/>
  <c r="N160" i="9"/>
  <c r="N162" i="9"/>
  <c r="N189" i="9"/>
  <c r="L190" i="9"/>
  <c r="N191" i="9"/>
  <c r="L192" i="9"/>
  <c r="N193" i="9"/>
  <c r="F291" i="7"/>
  <c r="F290" i="7"/>
  <c r="G198" i="5"/>
  <c r="E198" i="5"/>
  <c r="D198" i="5"/>
  <c r="C198" i="5"/>
  <c r="F198" i="5" s="1"/>
  <c r="B198" i="5"/>
  <c r="A198" i="5"/>
  <c r="G197" i="5"/>
  <c r="E197" i="5"/>
  <c r="D197" i="5"/>
  <c r="C197" i="5"/>
  <c r="F197" i="5" s="1"/>
  <c r="B197" i="5"/>
  <c r="A197" i="5"/>
  <c r="G196" i="5"/>
  <c r="E196" i="5"/>
  <c r="D196" i="5"/>
  <c r="C196" i="5"/>
  <c r="F196" i="5" s="1"/>
  <c r="B196" i="5"/>
  <c r="A196" i="5"/>
  <c r="G195" i="5"/>
  <c r="E195" i="5"/>
  <c r="D195" i="5"/>
  <c r="C195" i="5"/>
  <c r="F195" i="5" s="1"/>
  <c r="B195" i="5"/>
  <c r="A195" i="5"/>
  <c r="G194" i="5"/>
  <c r="E194" i="5"/>
  <c r="D194" i="5"/>
  <c r="C194" i="5"/>
  <c r="F194" i="5" s="1"/>
  <c r="B194" i="5"/>
  <c r="A194" i="5"/>
  <c r="G193" i="5"/>
  <c r="E193" i="5"/>
  <c r="D193" i="5"/>
  <c r="C193" i="5"/>
  <c r="F193" i="5" s="1"/>
  <c r="B193" i="5"/>
  <c r="A193" i="5"/>
  <c r="G192" i="5"/>
  <c r="E192" i="5"/>
  <c r="D192" i="5"/>
  <c r="C192" i="5"/>
  <c r="F192" i="5" s="1"/>
  <c r="B192" i="5"/>
  <c r="A192" i="5"/>
  <c r="G191" i="5"/>
  <c r="E191" i="5"/>
  <c r="D191" i="5"/>
  <c r="C191" i="5"/>
  <c r="F191" i="5" s="1"/>
  <c r="B191" i="5"/>
  <c r="A191" i="5"/>
  <c r="G190" i="5"/>
  <c r="E190" i="5"/>
  <c r="D190" i="5"/>
  <c r="C190" i="5"/>
  <c r="F190" i="5" s="1"/>
  <c r="B190" i="5"/>
  <c r="A190" i="5"/>
  <c r="G189" i="5"/>
  <c r="E189" i="5"/>
  <c r="D189" i="5"/>
  <c r="C189" i="5"/>
  <c r="F189" i="5" s="1"/>
  <c r="B189" i="5"/>
  <c r="A189" i="5"/>
  <c r="G188" i="5"/>
  <c r="E188" i="5"/>
  <c r="D188" i="5"/>
  <c r="C188" i="5"/>
  <c r="B188" i="5"/>
  <c r="A188" i="5"/>
  <c r="G187" i="5"/>
  <c r="E187" i="5"/>
  <c r="D187" i="5"/>
  <c r="C187" i="5"/>
  <c r="B187" i="5"/>
  <c r="A187" i="5"/>
  <c r="G186" i="5"/>
  <c r="E186" i="5"/>
  <c r="D186" i="5"/>
  <c r="C186" i="5"/>
  <c r="B186" i="5"/>
  <c r="A186" i="5"/>
  <c r="G185" i="5"/>
  <c r="E185" i="5"/>
  <c r="D185" i="5"/>
  <c r="C185" i="5"/>
  <c r="B185" i="5"/>
  <c r="A185" i="5"/>
  <c r="G184" i="5"/>
  <c r="E184" i="5"/>
  <c r="D184" i="5"/>
  <c r="C184" i="5"/>
  <c r="B184" i="5"/>
  <c r="A184" i="5"/>
  <c r="G178" i="5"/>
  <c r="E178" i="5"/>
  <c r="D178" i="5"/>
  <c r="C178" i="5"/>
  <c r="B178" i="5"/>
  <c r="A178" i="5"/>
  <c r="M9" i="2"/>
  <c r="Q9" i="2" s="1"/>
  <c r="M19" i="2"/>
  <c r="M20" i="2"/>
  <c r="M21" i="2"/>
  <c r="N21" i="2" s="1"/>
  <c r="O21" i="2" s="1"/>
  <c r="M72" i="2"/>
  <c r="Q72" i="2" s="1"/>
  <c r="M83" i="2"/>
  <c r="M84" i="2"/>
  <c r="M85" i="2"/>
  <c r="N85" i="2" s="1"/>
  <c r="O85" i="2" s="1"/>
  <c r="M86" i="2"/>
  <c r="Q86" i="2" s="1"/>
  <c r="M87" i="2"/>
  <c r="P87" i="2" s="1"/>
  <c r="M88" i="2"/>
  <c r="P88" i="2" s="1"/>
  <c r="M89" i="2"/>
  <c r="N89" i="2" s="1"/>
  <c r="M90" i="2"/>
  <c r="Q90" i="2" s="1"/>
  <c r="M91" i="2"/>
  <c r="P91" i="2" s="1"/>
  <c r="M92" i="2"/>
  <c r="P92" i="2" s="1"/>
  <c r="M93" i="2"/>
  <c r="P93" i="2" s="1"/>
  <c r="M94" i="2"/>
  <c r="N94" i="2" s="1"/>
  <c r="M95" i="2"/>
  <c r="P95" i="2" s="1"/>
  <c r="M96" i="2"/>
  <c r="P96" i="2" s="1"/>
  <c r="M97" i="2"/>
  <c r="N97" i="2" s="1"/>
  <c r="M8" i="2"/>
  <c r="Q8" i="2" s="1"/>
  <c r="H9" i="2"/>
  <c r="H19" i="2"/>
  <c r="H20" i="2"/>
  <c r="H21" i="2"/>
  <c r="L21" i="2" s="1"/>
  <c r="H72" i="2"/>
  <c r="H83" i="2"/>
  <c r="H84" i="2"/>
  <c r="H85" i="2"/>
  <c r="H86" i="2"/>
  <c r="H87" i="2"/>
  <c r="H88" i="2"/>
  <c r="H89" i="2"/>
  <c r="H90" i="2"/>
  <c r="H91" i="2"/>
  <c r="H92" i="2"/>
  <c r="H93" i="2"/>
  <c r="H94" i="2"/>
  <c r="H95" i="2"/>
  <c r="I95" i="2" s="1"/>
  <c r="H96" i="2"/>
  <c r="H97" i="2"/>
  <c r="I97" i="2" s="1"/>
  <c r="H8" i="2"/>
  <c r="C298" i="7" l="1"/>
  <c r="B298" i="7"/>
  <c r="K91" i="10"/>
  <c r="I91" i="10"/>
  <c r="L95" i="10"/>
  <c r="I93" i="10"/>
  <c r="L8" i="10"/>
  <c r="L94" i="10"/>
  <c r="K8" i="10"/>
  <c r="L93" i="10"/>
  <c r="J96" i="10"/>
  <c r="I96" i="11"/>
  <c r="I95" i="11"/>
  <c r="J95" i="11" s="1"/>
  <c r="I97" i="11"/>
  <c r="J97" i="11" s="1"/>
  <c r="L96" i="10"/>
  <c r="L85" i="10"/>
  <c r="I96" i="10"/>
  <c r="I85" i="10"/>
  <c r="K85" i="10"/>
  <c r="I95" i="10"/>
  <c r="L78" i="10"/>
  <c r="I78" i="10"/>
  <c r="K78" i="10"/>
  <c r="P6" i="10"/>
  <c r="K95" i="10"/>
  <c r="K93" i="10"/>
  <c r="F90" i="9"/>
  <c r="F82" i="9"/>
  <c r="K193" i="9"/>
  <c r="F12" i="9"/>
  <c r="F92" i="9"/>
  <c r="F75" i="9"/>
  <c r="F84" i="9"/>
  <c r="F95" i="9"/>
  <c r="F77" i="9"/>
  <c r="K158" i="9"/>
  <c r="F87" i="9"/>
  <c r="F94" i="9"/>
  <c r="F13" i="9"/>
  <c r="F79" i="9"/>
  <c r="F80" i="9"/>
  <c r="F96" i="9"/>
  <c r="F91" i="9"/>
  <c r="K150" i="9"/>
  <c r="K156" i="9"/>
  <c r="K160" i="9"/>
  <c r="K154" i="9"/>
  <c r="K152" i="9"/>
  <c r="K159" i="9"/>
  <c r="K188" i="9"/>
  <c r="K192" i="9"/>
  <c r="K153" i="9"/>
  <c r="K155" i="9"/>
  <c r="K147" i="9"/>
  <c r="K151" i="9"/>
  <c r="K189" i="9"/>
  <c r="K162" i="9"/>
  <c r="K149" i="9"/>
  <c r="K161" i="9"/>
  <c r="K190" i="9"/>
  <c r="K171" i="9"/>
  <c r="K112" i="9"/>
  <c r="K120" i="9"/>
  <c r="K137" i="9"/>
  <c r="K183" i="9"/>
  <c r="K133" i="9"/>
  <c r="K126" i="9"/>
  <c r="K129" i="9"/>
  <c r="K173" i="9"/>
  <c r="K184" i="9"/>
  <c r="K110" i="9"/>
  <c r="K172" i="9"/>
  <c r="K182" i="9"/>
  <c r="K185" i="9"/>
  <c r="K142" i="9"/>
  <c r="K148" i="9"/>
  <c r="K116" i="9"/>
  <c r="K132" i="9"/>
  <c r="K136" i="9"/>
  <c r="K131" i="9"/>
  <c r="K141" i="9"/>
  <c r="K165" i="9"/>
  <c r="K186" i="9"/>
  <c r="K114" i="9"/>
  <c r="K121" i="9"/>
  <c r="K170" i="9"/>
  <c r="K177" i="9"/>
  <c r="K118" i="9"/>
  <c r="K140" i="9"/>
  <c r="K169" i="9"/>
  <c r="K127" i="9"/>
  <c r="K119" i="9"/>
  <c r="K130" i="9"/>
  <c r="K106" i="9"/>
  <c r="K191" i="9"/>
  <c r="K157" i="9"/>
  <c r="K166" i="9"/>
  <c r="K175" i="9"/>
  <c r="K125" i="9"/>
  <c r="K134" i="9"/>
  <c r="K168" i="9"/>
  <c r="K176" i="9"/>
  <c r="K187" i="9"/>
  <c r="K113" i="9"/>
  <c r="K135" i="9"/>
  <c r="K167" i="9"/>
  <c r="K181" i="9"/>
  <c r="K107" i="9"/>
  <c r="K139" i="9"/>
  <c r="K174" i="9"/>
  <c r="K109" i="9"/>
  <c r="K124" i="9"/>
  <c r="K146" i="9"/>
  <c r="K163" i="9"/>
  <c r="K179" i="9"/>
  <c r="K128" i="9"/>
  <c r="K138" i="9"/>
  <c r="K164" i="9"/>
  <c r="K180" i="9"/>
  <c r="K122" i="9"/>
  <c r="K117" i="9"/>
  <c r="K145" i="9"/>
  <c r="K108" i="9"/>
  <c r="K123" i="9"/>
  <c r="K115" i="9"/>
  <c r="K143" i="9"/>
  <c r="K178" i="9"/>
  <c r="K144" i="9"/>
  <c r="K111" i="9"/>
  <c r="K105" i="9"/>
  <c r="K104" i="9"/>
  <c r="I89" i="11"/>
  <c r="J89" i="11" s="1"/>
  <c r="K97" i="9"/>
  <c r="K91" i="9"/>
  <c r="I91" i="11"/>
  <c r="J91" i="11" s="1"/>
  <c r="I85" i="11"/>
  <c r="J85" i="11" s="1"/>
  <c r="K83" i="9"/>
  <c r="K82" i="9"/>
  <c r="K94" i="9"/>
  <c r="K13" i="9"/>
  <c r="K87" i="9"/>
  <c r="K92" i="9"/>
  <c r="K86" i="9"/>
  <c r="K77" i="9"/>
  <c r="K95" i="9"/>
  <c r="K96" i="9"/>
  <c r="K11" i="9"/>
  <c r="K89" i="9"/>
  <c r="K93" i="9"/>
  <c r="K79" i="9"/>
  <c r="K90" i="9"/>
  <c r="K88" i="9"/>
  <c r="K84" i="9"/>
  <c r="K85" i="9"/>
  <c r="K78" i="9"/>
  <c r="K81" i="9"/>
  <c r="K74" i="9"/>
  <c r="I84" i="11"/>
  <c r="J84" i="11" s="1"/>
  <c r="I94" i="11"/>
  <c r="J94" i="11" s="1"/>
  <c r="K75" i="9"/>
  <c r="I78" i="11"/>
  <c r="J78" i="11" s="1"/>
  <c r="L78" i="11"/>
  <c r="I75" i="11"/>
  <c r="J75" i="11" s="1"/>
  <c r="I86" i="11"/>
  <c r="J86" i="11" s="1"/>
  <c r="I87" i="11"/>
  <c r="J87" i="11" s="1"/>
  <c r="J96" i="11"/>
  <c r="I93" i="11"/>
  <c r="J93" i="11" s="1"/>
  <c r="I77" i="11"/>
  <c r="J77" i="11" s="1"/>
  <c r="I90" i="11"/>
  <c r="J90" i="11" s="1"/>
  <c r="I74" i="11"/>
  <c r="J74" i="11" s="1"/>
  <c r="K76" i="9"/>
  <c r="L86" i="11"/>
  <c r="I76" i="11"/>
  <c r="J76" i="11" s="1"/>
  <c r="I79" i="11"/>
  <c r="J79" i="11" s="1"/>
  <c r="I13" i="11"/>
  <c r="J13" i="11" s="1"/>
  <c r="K12" i="9"/>
  <c r="K10" i="9"/>
  <c r="L77" i="11"/>
  <c r="K9" i="9"/>
  <c r="K8" i="9"/>
  <c r="I9" i="11"/>
  <c r="J9" i="11" s="1"/>
  <c r="I8" i="11"/>
  <c r="J8" i="11" s="1"/>
  <c r="L92" i="11"/>
  <c r="I92" i="10"/>
  <c r="I83" i="10"/>
  <c r="I8" i="10"/>
  <c r="K94" i="10"/>
  <c r="K83" i="10"/>
  <c r="L91" i="10"/>
  <c r="K84" i="10"/>
  <c r="K10" i="10"/>
  <c r="L10" i="10"/>
  <c r="I10" i="10"/>
  <c r="L86" i="10"/>
  <c r="I86" i="10"/>
  <c r="I91" i="2"/>
  <c r="I87" i="2"/>
  <c r="J87" i="2" s="1"/>
  <c r="I15" i="2"/>
  <c r="J15" i="2" s="1"/>
  <c r="I11" i="2"/>
  <c r="J11" i="2" s="1"/>
  <c r="I18" i="2"/>
  <c r="J18" i="2" s="1"/>
  <c r="I16" i="2"/>
  <c r="J16" i="2" s="1"/>
  <c r="I12" i="2"/>
  <c r="J12" i="2" s="1"/>
  <c r="I17" i="2"/>
  <c r="J17" i="2" s="1"/>
  <c r="I13" i="2"/>
  <c r="J13" i="2" s="1"/>
  <c r="I14" i="2"/>
  <c r="J14" i="2" s="1"/>
  <c r="I90" i="2"/>
  <c r="L83" i="10"/>
  <c r="K86" i="10"/>
  <c r="I93" i="2"/>
  <c r="J93" i="2" s="1"/>
  <c r="I89" i="2"/>
  <c r="L9" i="10"/>
  <c r="I94" i="10"/>
  <c r="I79" i="10"/>
  <c r="I9" i="10"/>
  <c r="K79" i="10"/>
  <c r="I94" i="2"/>
  <c r="I86" i="2"/>
  <c r="J86" i="2" s="1"/>
  <c r="K86" i="2" s="1"/>
  <c r="L84" i="10"/>
  <c r="J84" i="10"/>
  <c r="I96" i="2"/>
  <c r="I92" i="2"/>
  <c r="J92" i="2" s="1"/>
  <c r="I88" i="2"/>
  <c r="L79" i="10"/>
  <c r="K9" i="10"/>
  <c r="I10" i="2"/>
  <c r="J10" i="2" s="1"/>
  <c r="L92" i="10"/>
  <c r="K92" i="10"/>
  <c r="L82" i="10"/>
  <c r="I82" i="10"/>
  <c r="K82" i="10"/>
  <c r="I87" i="10"/>
  <c r="L87" i="10"/>
  <c r="K87" i="10"/>
  <c r="O94" i="2"/>
  <c r="Q94" i="2"/>
  <c r="Q21" i="2"/>
  <c r="E98" i="10"/>
  <c r="P103" i="11"/>
  <c r="I92" i="11"/>
  <c r="J92" i="11" s="1"/>
  <c r="L88" i="11"/>
  <c r="I88" i="11"/>
  <c r="J88" i="11" s="1"/>
  <c r="P6" i="11"/>
  <c r="P7" i="11"/>
  <c r="K103" i="11"/>
  <c r="K102" i="11"/>
  <c r="P102" i="11"/>
  <c r="J80" i="10"/>
  <c r="K80" i="10"/>
  <c r="J88" i="10"/>
  <c r="K88" i="10"/>
  <c r="J71" i="10"/>
  <c r="K71" i="10"/>
  <c r="L88" i="10"/>
  <c r="I80" i="10"/>
  <c r="I71" i="10"/>
  <c r="L80" i="10"/>
  <c r="P7" i="10"/>
  <c r="F109" i="7"/>
  <c r="B109" i="7"/>
  <c r="E109" i="7"/>
  <c r="A109" i="7"/>
  <c r="D109" i="7"/>
  <c r="C109" i="7"/>
  <c r="D202" i="7"/>
  <c r="G202" i="7"/>
  <c r="E202" i="7"/>
  <c r="C202" i="7"/>
  <c r="A202" i="7"/>
  <c r="F298" i="7"/>
  <c r="E298" i="7"/>
  <c r="A298" i="7"/>
  <c r="D298" i="7"/>
  <c r="E12" i="7"/>
  <c r="A12" i="7"/>
  <c r="B12" i="7"/>
  <c r="D12" i="7"/>
  <c r="C12" i="7"/>
  <c r="G12" i="7"/>
  <c r="C13" i="7"/>
  <c r="G13" i="7"/>
  <c r="B13" i="7"/>
  <c r="E13" i="7"/>
  <c r="A13" i="7"/>
  <c r="D13" i="7"/>
  <c r="P6" i="9"/>
  <c r="I12" i="7" s="1"/>
  <c r="P7" i="9"/>
  <c r="I202" i="7" s="1"/>
  <c r="P103" i="9"/>
  <c r="I298" i="7" s="1"/>
  <c r="P102" i="9"/>
  <c r="I108" i="7" s="1"/>
  <c r="P90" i="2"/>
  <c r="N88" i="2"/>
  <c r="O89" i="2"/>
  <c r="P86" i="2"/>
  <c r="Q89" i="2"/>
  <c r="N93" i="2"/>
  <c r="N96" i="2"/>
  <c r="O97" i="2"/>
  <c r="Q97" i="2"/>
  <c r="Q85" i="2"/>
  <c r="J89" i="2"/>
  <c r="J97" i="2"/>
  <c r="J94" i="2"/>
  <c r="N84" i="2"/>
  <c r="J96" i="2"/>
  <c r="J88" i="2"/>
  <c r="N95" i="2"/>
  <c r="N92" i="2"/>
  <c r="N91" i="2"/>
  <c r="N87" i="2"/>
  <c r="N83" i="2"/>
  <c r="N19" i="2"/>
  <c r="O96" i="2"/>
  <c r="O93" i="2"/>
  <c r="O88" i="2"/>
  <c r="O84" i="2"/>
  <c r="P97" i="2"/>
  <c r="P94" i="2"/>
  <c r="P89" i="2"/>
  <c r="L95" i="2"/>
  <c r="L92" i="2"/>
  <c r="L91" i="2"/>
  <c r="L87" i="2"/>
  <c r="L83" i="2"/>
  <c r="L19" i="2"/>
  <c r="Q96" i="2"/>
  <c r="Q93" i="2"/>
  <c r="Q88" i="2"/>
  <c r="Q84" i="2"/>
  <c r="Q20" i="2"/>
  <c r="N20" i="2"/>
  <c r="O20" i="2" s="1"/>
  <c r="P20" i="2" s="1"/>
  <c r="L96" i="2"/>
  <c r="L93" i="2"/>
  <c r="L88" i="2"/>
  <c r="L84" i="2"/>
  <c r="L20" i="2"/>
  <c r="J95" i="2"/>
  <c r="J91" i="2"/>
  <c r="N8" i="2"/>
  <c r="N90" i="2"/>
  <c r="N86" i="2"/>
  <c r="N72" i="2"/>
  <c r="N9" i="2"/>
  <c r="O95" i="2"/>
  <c r="O92" i="2"/>
  <c r="O91" i="2"/>
  <c r="O87" i="2"/>
  <c r="O83" i="2"/>
  <c r="P83" i="2" s="1"/>
  <c r="O19" i="2"/>
  <c r="P19" i="2" s="1"/>
  <c r="L8" i="2"/>
  <c r="L90" i="2"/>
  <c r="L86" i="2"/>
  <c r="L72" i="2"/>
  <c r="L9" i="2"/>
  <c r="Q95" i="2"/>
  <c r="Q92" i="2"/>
  <c r="Q91" i="2"/>
  <c r="Q87" i="2"/>
  <c r="Q83" i="2"/>
  <c r="Q19" i="2"/>
  <c r="I85" i="2"/>
  <c r="J85" i="2" s="1"/>
  <c r="J90" i="2"/>
  <c r="O8" i="2"/>
  <c r="O90" i="2"/>
  <c r="O86" i="2"/>
  <c r="O72" i="2"/>
  <c r="O9" i="2"/>
  <c r="L97" i="2"/>
  <c r="L94" i="2"/>
  <c r="L89" i="2"/>
  <c r="L85" i="2"/>
  <c r="I84" i="2"/>
  <c r="J84" i="2" s="1"/>
  <c r="I20" i="2"/>
  <c r="J20" i="2" s="1"/>
  <c r="I83" i="2"/>
  <c r="J83" i="2" s="1"/>
  <c r="I19" i="2"/>
  <c r="J19" i="2" s="1"/>
  <c r="I8" i="2"/>
  <c r="J8" i="2" s="1"/>
  <c r="I72" i="2"/>
  <c r="J72" i="2" s="1"/>
  <c r="I9" i="2"/>
  <c r="J9" i="2" s="1"/>
  <c r="I21" i="2"/>
  <c r="J21" i="2" s="1"/>
  <c r="F3" i="5"/>
  <c r="D3" i="5"/>
  <c r="B3" i="5"/>
  <c r="E97" i="2"/>
  <c r="E96" i="2"/>
  <c r="E95" i="2"/>
  <c r="E94" i="2"/>
  <c r="E93" i="2"/>
  <c r="E92" i="2"/>
  <c r="E91" i="2"/>
  <c r="E90" i="2"/>
  <c r="E89" i="2"/>
  <c r="E88" i="2"/>
  <c r="E87" i="2"/>
  <c r="E86" i="2"/>
  <c r="E85" i="2"/>
  <c r="E84" i="2"/>
  <c r="E83" i="2"/>
  <c r="E72" i="2"/>
  <c r="E21" i="2"/>
  <c r="E20" i="2"/>
  <c r="E19" i="2"/>
  <c r="E9" i="2"/>
  <c r="E8" i="2"/>
  <c r="D98" i="2"/>
  <c r="C98" i="2"/>
  <c r="C100" i="10" l="1"/>
  <c r="C101" i="10"/>
  <c r="K103" i="9"/>
  <c r="H298" i="7" s="1"/>
  <c r="I109" i="7"/>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38" i="7" s="1"/>
  <c r="I139"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I184" i="7" s="1"/>
  <c r="I185" i="7" s="1"/>
  <c r="I203" i="7"/>
  <c r="I204" i="7" s="1"/>
  <c r="I205" i="7" s="1"/>
  <c r="I206" i="7" s="1"/>
  <c r="I207" i="7" s="1"/>
  <c r="I208" i="7" s="1"/>
  <c r="I209" i="7" s="1"/>
  <c r="I210" i="7" s="1"/>
  <c r="I211" i="7" s="1"/>
  <c r="I212" i="7" s="1"/>
  <c r="I213" i="7" s="1"/>
  <c r="I214" i="7" s="1"/>
  <c r="I215" i="7" s="1"/>
  <c r="I216" i="7" s="1"/>
  <c r="I217" i="7" s="1"/>
  <c r="I218" i="7" s="1"/>
  <c r="I219" i="7" s="1"/>
  <c r="I220" i="7" s="1"/>
  <c r="I221" i="7" s="1"/>
  <c r="I222" i="7" s="1"/>
  <c r="I223" i="7" s="1"/>
  <c r="I224" i="7" s="1"/>
  <c r="I225" i="7" s="1"/>
  <c r="I226" i="7" s="1"/>
  <c r="I227" i="7" s="1"/>
  <c r="I228" i="7" s="1"/>
  <c r="I229" i="7" s="1"/>
  <c r="I230" i="7" s="1"/>
  <c r="I231" i="7" s="1"/>
  <c r="I232" i="7" s="1"/>
  <c r="I233" i="7" s="1"/>
  <c r="I234" i="7" s="1"/>
  <c r="I235" i="7" s="1"/>
  <c r="I236" i="7" s="1"/>
  <c r="I237" i="7" s="1"/>
  <c r="I238" i="7" s="1"/>
  <c r="I239" i="7" s="1"/>
  <c r="I240" i="7" s="1"/>
  <c r="I241" i="7" s="1"/>
  <c r="I242" i="7" s="1"/>
  <c r="I243" i="7" s="1"/>
  <c r="I244" i="7" s="1"/>
  <c r="I245" i="7" s="1"/>
  <c r="I246" i="7" s="1"/>
  <c r="I247" i="7" s="1"/>
  <c r="I248" i="7" s="1"/>
  <c r="I249" i="7" s="1"/>
  <c r="I250" i="7" s="1"/>
  <c r="I251" i="7" s="1"/>
  <c r="I252" i="7" s="1"/>
  <c r="I253" i="7" s="1"/>
  <c r="I254" i="7" s="1"/>
  <c r="I255" i="7" s="1"/>
  <c r="I256" i="7" s="1"/>
  <c r="I257" i="7" s="1"/>
  <c r="I258" i="7" s="1"/>
  <c r="I259" i="7" s="1"/>
  <c r="I260" i="7" s="1"/>
  <c r="I261" i="7" s="1"/>
  <c r="I262" i="7" s="1"/>
  <c r="I263" i="7" s="1"/>
  <c r="I264" i="7" s="1"/>
  <c r="I265" i="7" s="1"/>
  <c r="I266" i="7" s="1"/>
  <c r="I267" i="7" s="1"/>
  <c r="I268" i="7" s="1"/>
  <c r="I269" i="7" s="1"/>
  <c r="I270" i="7" s="1"/>
  <c r="I271" i="7" s="1"/>
  <c r="I272" i="7" s="1"/>
  <c r="I273" i="7" s="1"/>
  <c r="I274" i="7" s="1"/>
  <c r="I275" i="7" s="1"/>
  <c r="I276" i="7" s="1"/>
  <c r="I277" i="7" s="1"/>
  <c r="I278" i="7" s="1"/>
  <c r="I279" i="7" s="1"/>
  <c r="I280" i="7" s="1"/>
  <c r="I281" i="7" s="1"/>
  <c r="I282" i="7" s="1"/>
  <c r="I283" i="7" s="1"/>
  <c r="I284" i="7" s="1"/>
  <c r="I285" i="7" s="1"/>
  <c r="I286" i="7" s="1"/>
  <c r="I287" i="7" s="1"/>
  <c r="I288" i="7" s="1"/>
  <c r="I289" i="7" s="1"/>
  <c r="I290" i="7" s="1"/>
  <c r="I291" i="7" s="1"/>
  <c r="K102" i="9"/>
  <c r="H108" i="7" s="1"/>
  <c r="H109" i="7" s="1"/>
  <c r="H110" i="7" s="1"/>
  <c r="H111" i="7" s="1"/>
  <c r="H112" i="7" s="1"/>
  <c r="H113" i="7" s="1"/>
  <c r="H114" i="7" s="1"/>
  <c r="H115" i="7" s="1"/>
  <c r="H116" i="7" s="1"/>
  <c r="H117" i="7" s="1"/>
  <c r="H118" i="7" s="1"/>
  <c r="H119" i="7" s="1"/>
  <c r="H120" i="7" s="1"/>
  <c r="H121" i="7" s="1"/>
  <c r="H122" i="7" s="1"/>
  <c r="H123" i="7" s="1"/>
  <c r="H124" i="7" s="1"/>
  <c r="H125" i="7" s="1"/>
  <c r="H126" i="7" s="1"/>
  <c r="H127" i="7" s="1"/>
  <c r="H128" i="7" s="1"/>
  <c r="H129" i="7" s="1"/>
  <c r="H130" i="7" s="1"/>
  <c r="H131" i="7" s="1"/>
  <c r="H132" i="7" s="1"/>
  <c r="H133" i="7" s="1"/>
  <c r="H134" i="7" s="1"/>
  <c r="H135" i="7" s="1"/>
  <c r="H136" i="7" s="1"/>
  <c r="H137" i="7" s="1"/>
  <c r="H138" i="7" s="1"/>
  <c r="H139" i="7" s="1"/>
  <c r="H140" i="7" s="1"/>
  <c r="H141" i="7" s="1"/>
  <c r="H142" i="7" s="1"/>
  <c r="H143" i="7" s="1"/>
  <c r="H144" i="7" s="1"/>
  <c r="H145" i="7" s="1"/>
  <c r="K6" i="9"/>
  <c r="H12" i="7" s="1"/>
  <c r="I299" i="7"/>
  <c r="I300" i="7" s="1"/>
  <c r="I301" i="7" s="1"/>
  <c r="I302" i="7" s="1"/>
  <c r="I303" i="7" s="1"/>
  <c r="I304" i="7" s="1"/>
  <c r="I305" i="7" s="1"/>
  <c r="I306" i="7" s="1"/>
  <c r="I307" i="7" s="1"/>
  <c r="I308" i="7" s="1"/>
  <c r="I309" i="7" s="1"/>
  <c r="I310" i="7" s="1"/>
  <c r="I311" i="7" s="1"/>
  <c r="I312" i="7" s="1"/>
  <c r="I313" i="7" s="1"/>
  <c r="I314" i="7" s="1"/>
  <c r="I315" i="7" s="1"/>
  <c r="I316" i="7" s="1"/>
  <c r="I317" i="7" s="1"/>
  <c r="I318" i="7" s="1"/>
  <c r="I319" i="7" s="1"/>
  <c r="I320" i="7" s="1"/>
  <c r="I321" i="7" s="1"/>
  <c r="I322" i="7" s="1"/>
  <c r="I323" i="7" s="1"/>
  <c r="I324" i="7" s="1"/>
  <c r="I325" i="7" s="1"/>
  <c r="I326" i="7" s="1"/>
  <c r="I327" i="7" s="1"/>
  <c r="I328" i="7" s="1"/>
  <c r="I329" i="7" s="1"/>
  <c r="I330" i="7" s="1"/>
  <c r="I331" i="7" s="1"/>
  <c r="I332" i="7" s="1"/>
  <c r="I333" i="7" s="1"/>
  <c r="I334" i="7" s="1"/>
  <c r="I335" i="7" s="1"/>
  <c r="I336" i="7" s="1"/>
  <c r="I337" i="7" s="1"/>
  <c r="I338" i="7" s="1"/>
  <c r="I339" i="7" s="1"/>
  <c r="I340" i="7" s="1"/>
  <c r="I341" i="7" s="1"/>
  <c r="I342" i="7" s="1"/>
  <c r="I343" i="7" s="1"/>
  <c r="I344" i="7" s="1"/>
  <c r="I345" i="7" s="1"/>
  <c r="I346" i="7" s="1"/>
  <c r="I347" i="7" s="1"/>
  <c r="I348" i="7" s="1"/>
  <c r="I349" i="7" s="1"/>
  <c r="I350" i="7" s="1"/>
  <c r="I351" i="7" s="1"/>
  <c r="I352" i="7" s="1"/>
  <c r="I353" i="7" s="1"/>
  <c r="I354" i="7" s="1"/>
  <c r="I355" i="7" s="1"/>
  <c r="I356" i="7" s="1"/>
  <c r="I357" i="7" s="1"/>
  <c r="I358" i="7" s="1"/>
  <c r="I359" i="7" s="1"/>
  <c r="I360" i="7" s="1"/>
  <c r="I361" i="7" s="1"/>
  <c r="I362" i="7" s="1"/>
  <c r="I363" i="7" s="1"/>
  <c r="I364" i="7" s="1"/>
  <c r="I365" i="7" s="1"/>
  <c r="I366" i="7" s="1"/>
  <c r="I367" i="7" s="1"/>
  <c r="I368" i="7" s="1"/>
  <c r="I369" i="7" s="1"/>
  <c r="I370" i="7" s="1"/>
  <c r="I371" i="7" s="1"/>
  <c r="I372" i="7" s="1"/>
  <c r="I373" i="7" s="1"/>
  <c r="I374" i="7" s="1"/>
  <c r="I375" i="7" s="1"/>
  <c r="I376" i="7" s="1"/>
  <c r="I377" i="7" s="1"/>
  <c r="I378" i="7" s="1"/>
  <c r="I379" i="7" s="1"/>
  <c r="I380" i="7" s="1"/>
  <c r="I381" i="7" s="1"/>
  <c r="I382" i="7" s="1"/>
  <c r="I383" i="7" s="1"/>
  <c r="I384" i="7" s="1"/>
  <c r="I385" i="7" s="1"/>
  <c r="I386" i="7" s="1"/>
  <c r="I387" i="7" s="1"/>
  <c r="K86" i="11"/>
  <c r="K92" i="11"/>
  <c r="K7" i="9"/>
  <c r="H202" i="7" s="1"/>
  <c r="K89" i="11"/>
  <c r="K97" i="11"/>
  <c r="K96" i="11"/>
  <c r="K88" i="11"/>
  <c r="K90" i="11"/>
  <c r="K84" i="11"/>
  <c r="K95" i="11"/>
  <c r="K77" i="11"/>
  <c r="K13" i="11"/>
  <c r="K87" i="11"/>
  <c r="K78" i="11"/>
  <c r="K79" i="11"/>
  <c r="K93" i="11"/>
  <c r="K85" i="11"/>
  <c r="K91" i="11"/>
  <c r="K76" i="11"/>
  <c r="K74" i="11"/>
  <c r="K75" i="11"/>
  <c r="K94" i="11"/>
  <c r="I13" i="7"/>
  <c r="I14" i="7" s="1"/>
  <c r="I15" i="7" s="1"/>
  <c r="I16" i="7" s="1"/>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K8" i="11"/>
  <c r="K9" i="11"/>
  <c r="K6" i="10"/>
  <c r="K94" i="2"/>
  <c r="K97" i="2"/>
  <c r="K92" i="2"/>
  <c r="K95" i="2"/>
  <c r="K89" i="2"/>
  <c r="K90" i="2"/>
  <c r="K93" i="2"/>
  <c r="K91" i="2"/>
  <c r="K88" i="2"/>
  <c r="K13" i="2"/>
  <c r="K18" i="2"/>
  <c r="K14" i="2"/>
  <c r="K17" i="2"/>
  <c r="K11" i="2"/>
  <c r="K87" i="2"/>
  <c r="K16" i="2"/>
  <c r="K96" i="2"/>
  <c r="K12" i="2"/>
  <c r="K15" i="2"/>
  <c r="K10" i="2"/>
  <c r="K7" i="10"/>
  <c r="D299" i="7"/>
  <c r="F299" i="7"/>
  <c r="A299" i="7"/>
  <c r="E299" i="7"/>
  <c r="E14" i="7"/>
  <c r="A14" i="7"/>
  <c r="C14" i="7"/>
  <c r="G14" i="7"/>
  <c r="D14" i="7"/>
  <c r="B14" i="7"/>
  <c r="G203" i="7"/>
  <c r="D203" i="7"/>
  <c r="A203" i="7"/>
  <c r="E203" i="7"/>
  <c r="C203" i="7"/>
  <c r="D110" i="7"/>
  <c r="C110" i="7"/>
  <c r="F110" i="7"/>
  <c r="B110" i="7"/>
  <c r="A110" i="7"/>
  <c r="E110" i="7"/>
  <c r="K72" i="2"/>
  <c r="K20" i="2"/>
  <c r="K8" i="2"/>
  <c r="K84" i="2"/>
  <c r="K21" i="2"/>
  <c r="K19" i="2"/>
  <c r="K85" i="2"/>
  <c r="K9" i="2"/>
  <c r="K83" i="2"/>
  <c r="P84" i="2"/>
  <c r="P72" i="2"/>
  <c r="P8" i="2"/>
  <c r="P21" i="2"/>
  <c r="P85" i="2"/>
  <c r="P9" i="2"/>
  <c r="E98" i="2"/>
  <c r="H203" i="7" l="1"/>
  <c r="H204" i="7" s="1"/>
  <c r="H205" i="7" s="1"/>
  <c r="H206" i="7" s="1"/>
  <c r="H207" i="7" s="1"/>
  <c r="H208" i="7" s="1"/>
  <c r="H209" i="7" s="1"/>
  <c r="H210" i="7" s="1"/>
  <c r="H211" i="7" s="1"/>
  <c r="H212" i="7" s="1"/>
  <c r="H213" i="7" s="1"/>
  <c r="H214" i="7" s="1"/>
  <c r="H215" i="7" s="1"/>
  <c r="H216" i="7" s="1"/>
  <c r="H217" i="7" s="1"/>
  <c r="H218" i="7" s="1"/>
  <c r="H219" i="7" s="1"/>
  <c r="H220" i="7" s="1"/>
  <c r="H221" i="7" s="1"/>
  <c r="H222" i="7" s="1"/>
  <c r="H223" i="7" s="1"/>
  <c r="H224" i="7" s="1"/>
  <c r="H225" i="7" s="1"/>
  <c r="H226" i="7" s="1"/>
  <c r="H227" i="7" s="1"/>
  <c r="H228" i="7" s="1"/>
  <c r="H229" i="7" s="1"/>
  <c r="H230" i="7" s="1"/>
  <c r="H231" i="7" s="1"/>
  <c r="H232" i="7" s="1"/>
  <c r="H233" i="7" s="1"/>
  <c r="H234" i="7" s="1"/>
  <c r="H235" i="7" s="1"/>
  <c r="H236" i="7" s="1"/>
  <c r="H237" i="7" s="1"/>
  <c r="H238" i="7" s="1"/>
  <c r="H239" i="7" s="1"/>
  <c r="H240" i="7" s="1"/>
  <c r="H241" i="7" s="1"/>
  <c r="H242" i="7" s="1"/>
  <c r="H243" i="7" s="1"/>
  <c r="H244" i="7" s="1"/>
  <c r="H245" i="7" s="1"/>
  <c r="H246" i="7" s="1"/>
  <c r="H247" i="7" s="1"/>
  <c r="H248" i="7" s="1"/>
  <c r="H249" i="7" s="1"/>
  <c r="H250" i="7" s="1"/>
  <c r="H251" i="7" s="1"/>
  <c r="H252" i="7" s="1"/>
  <c r="H253" i="7" s="1"/>
  <c r="H254" i="7" s="1"/>
  <c r="H255" i="7" s="1"/>
  <c r="H256" i="7" s="1"/>
  <c r="H257" i="7" s="1"/>
  <c r="H258" i="7" s="1"/>
  <c r="H259" i="7" s="1"/>
  <c r="H260" i="7" s="1"/>
  <c r="H261" i="7" s="1"/>
  <c r="H262" i="7" s="1"/>
  <c r="H263" i="7" s="1"/>
  <c r="H264" i="7" s="1"/>
  <c r="H265" i="7" s="1"/>
  <c r="H266" i="7" s="1"/>
  <c r="H267" i="7" s="1"/>
  <c r="H268" i="7" s="1"/>
  <c r="H269" i="7" s="1"/>
  <c r="H270" i="7" s="1"/>
  <c r="H271" i="7" s="1"/>
  <c r="H272" i="7" s="1"/>
  <c r="H273" i="7" s="1"/>
  <c r="H274" i="7" s="1"/>
  <c r="H275" i="7" s="1"/>
  <c r="H276" i="7" s="1"/>
  <c r="H277" i="7" s="1"/>
  <c r="H278" i="7" s="1"/>
  <c r="H279" i="7" s="1"/>
  <c r="H280" i="7" s="1"/>
  <c r="H281" i="7" s="1"/>
  <c r="H282" i="7" s="1"/>
  <c r="H283" i="7" s="1"/>
  <c r="H284" i="7" s="1"/>
  <c r="H285" i="7" s="1"/>
  <c r="H286" i="7" s="1"/>
  <c r="H287" i="7" s="1"/>
  <c r="H288" i="7" s="1"/>
  <c r="H289" i="7" s="1"/>
  <c r="H290" i="7" s="1"/>
  <c r="H291" i="7" s="1"/>
  <c r="H146" i="7"/>
  <c r="H147" i="7" s="1"/>
  <c r="H148" i="7" s="1"/>
  <c r="H149" i="7" s="1"/>
  <c r="H150" i="7" s="1"/>
  <c r="H151" i="7" s="1"/>
  <c r="H152" i="7" s="1"/>
  <c r="H153" i="7" s="1"/>
  <c r="H154" i="7" s="1"/>
  <c r="H155" i="7" s="1"/>
  <c r="H156" i="7" s="1"/>
  <c r="H157" i="7" s="1"/>
  <c r="H158" i="7" s="1"/>
  <c r="H159" i="7" s="1"/>
  <c r="H160" i="7" s="1"/>
  <c r="H161" i="7" s="1"/>
  <c r="H162" i="7" s="1"/>
  <c r="H163" i="7" s="1"/>
  <c r="H164" i="7" s="1"/>
  <c r="H165" i="7" s="1"/>
  <c r="H166" i="7" s="1"/>
  <c r="H167" i="7" s="1"/>
  <c r="H168" i="7" s="1"/>
  <c r="H169" i="7" s="1"/>
  <c r="H170" i="7" s="1"/>
  <c r="H171" i="7" s="1"/>
  <c r="H172" i="7" s="1"/>
  <c r="H173" i="7" s="1"/>
  <c r="H174" i="7" s="1"/>
  <c r="H175" i="7" s="1"/>
  <c r="H176" i="7" s="1"/>
  <c r="H177" i="7" s="1"/>
  <c r="H178" i="7" s="1"/>
  <c r="H179" i="7" s="1"/>
  <c r="H180" i="7" s="1"/>
  <c r="H181" i="7" s="1"/>
  <c r="H182" i="7" s="1"/>
  <c r="H183" i="7" s="1"/>
  <c r="H184" i="7" s="1"/>
  <c r="H185" i="7" s="1"/>
  <c r="H186" i="7" s="1"/>
  <c r="H187" i="7" s="1"/>
  <c r="H188" i="7" s="1"/>
  <c r="H189" i="7" s="1"/>
  <c r="H190" i="7" s="1"/>
  <c r="H191" i="7" s="1"/>
  <c r="H192" i="7" s="1"/>
  <c r="H193" i="7" s="1"/>
  <c r="H194" i="7" s="1"/>
  <c r="H195" i="7" s="1"/>
  <c r="H196" i="7" s="1"/>
  <c r="H197" i="7" s="1"/>
  <c r="H299" i="7"/>
  <c r="H300" i="7" s="1"/>
  <c r="H301" i="7" s="1"/>
  <c r="H302" i="7" s="1"/>
  <c r="H303" i="7" s="1"/>
  <c r="H304" i="7" s="1"/>
  <c r="H305" i="7" s="1"/>
  <c r="H306" i="7" s="1"/>
  <c r="H307" i="7" s="1"/>
  <c r="H308" i="7" s="1"/>
  <c r="H309" i="7" s="1"/>
  <c r="H310" i="7" s="1"/>
  <c r="H311" i="7" s="1"/>
  <c r="H312" i="7" s="1"/>
  <c r="H313" i="7" s="1"/>
  <c r="H314" i="7" s="1"/>
  <c r="H315" i="7" s="1"/>
  <c r="H316" i="7" s="1"/>
  <c r="H317" i="7" s="1"/>
  <c r="H318" i="7" s="1"/>
  <c r="H319" i="7" s="1"/>
  <c r="H320" i="7" s="1"/>
  <c r="H321" i="7" s="1"/>
  <c r="H322" i="7" s="1"/>
  <c r="H323" i="7" s="1"/>
  <c r="H324" i="7" s="1"/>
  <c r="H325" i="7" s="1"/>
  <c r="H326" i="7" s="1"/>
  <c r="H327" i="7" s="1"/>
  <c r="H328" i="7" s="1"/>
  <c r="H329" i="7" s="1"/>
  <c r="H330" i="7" s="1"/>
  <c r="H331" i="7" s="1"/>
  <c r="H332" i="7" s="1"/>
  <c r="H333" i="7" s="1"/>
  <c r="H334" i="7" s="1"/>
  <c r="H335" i="7" s="1"/>
  <c r="H336" i="7" s="1"/>
  <c r="H337" i="7" s="1"/>
  <c r="H338" i="7" s="1"/>
  <c r="H339" i="7" s="1"/>
  <c r="H340" i="7" s="1"/>
  <c r="H341" i="7" s="1"/>
  <c r="H342" i="7" s="1"/>
  <c r="H343" i="7" s="1"/>
  <c r="H344" i="7" s="1"/>
  <c r="H345" i="7" s="1"/>
  <c r="H346" i="7" s="1"/>
  <c r="H347" i="7" s="1"/>
  <c r="H348" i="7" s="1"/>
  <c r="H349" i="7" s="1"/>
  <c r="H350" i="7" s="1"/>
  <c r="H351" i="7" s="1"/>
  <c r="H352" i="7" s="1"/>
  <c r="H353" i="7" s="1"/>
  <c r="H354" i="7" s="1"/>
  <c r="H355" i="7" s="1"/>
  <c r="H356" i="7" s="1"/>
  <c r="H357" i="7" s="1"/>
  <c r="H358" i="7" s="1"/>
  <c r="H359" i="7" s="1"/>
  <c r="H360" i="7" s="1"/>
  <c r="H361" i="7" s="1"/>
  <c r="H362" i="7" s="1"/>
  <c r="H363" i="7" s="1"/>
  <c r="H364" i="7" s="1"/>
  <c r="H365" i="7" s="1"/>
  <c r="H366" i="7" s="1"/>
  <c r="H367" i="7" s="1"/>
  <c r="H368" i="7" s="1"/>
  <c r="H369" i="7" s="1"/>
  <c r="H370" i="7" s="1"/>
  <c r="H371" i="7" s="1"/>
  <c r="H372" i="7" s="1"/>
  <c r="H373" i="7" s="1"/>
  <c r="H374" i="7" s="1"/>
  <c r="H375" i="7" s="1"/>
  <c r="H376" i="7" s="1"/>
  <c r="H377" i="7" s="1"/>
  <c r="H378" i="7" s="1"/>
  <c r="H379" i="7" s="1"/>
  <c r="H380" i="7" s="1"/>
  <c r="H381" i="7" s="1"/>
  <c r="H382" i="7" s="1"/>
  <c r="H383" i="7" s="1"/>
  <c r="H384" i="7" s="1"/>
  <c r="H385" i="7" s="1"/>
  <c r="H386" i="7" s="1"/>
  <c r="H387" i="7" s="1"/>
  <c r="I186" i="7"/>
  <c r="I187" i="7" s="1"/>
  <c r="I188" i="7" s="1"/>
  <c r="I189" i="7" s="1"/>
  <c r="I190" i="7" s="1"/>
  <c r="I191" i="7" s="1"/>
  <c r="I192" i="7" s="1"/>
  <c r="I193" i="7" s="1"/>
  <c r="I194" i="7" s="1"/>
  <c r="I195" i="7" s="1"/>
  <c r="H13" i="7"/>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H57" i="7" s="1"/>
  <c r="H58" i="7" s="1"/>
  <c r="H59" i="7" s="1"/>
  <c r="H60" i="7" s="1"/>
  <c r="H61" i="7" s="1"/>
  <c r="H62" i="7" s="1"/>
  <c r="H63" i="7" s="1"/>
  <c r="H64" i="7" s="1"/>
  <c r="H65" i="7" s="1"/>
  <c r="H66" i="7" s="1"/>
  <c r="H67" i="7" s="1"/>
  <c r="H68" i="7" s="1"/>
  <c r="H69" i="7" s="1"/>
  <c r="H70" i="7" s="1"/>
  <c r="H71" i="7" s="1"/>
  <c r="H72" i="7" s="1"/>
  <c r="H73" i="7" s="1"/>
  <c r="H74" i="7" s="1"/>
  <c r="H75" i="7" s="1"/>
  <c r="H76" i="7" s="1"/>
  <c r="H77" i="7" s="1"/>
  <c r="H78" i="7" s="1"/>
  <c r="H79" i="7" s="1"/>
  <c r="H80" i="7" s="1"/>
  <c r="H81" i="7" s="1"/>
  <c r="H82" i="7" s="1"/>
  <c r="H83" i="7" s="1"/>
  <c r="H84" i="7" s="1"/>
  <c r="H85" i="7" s="1"/>
  <c r="H86" i="7" s="1"/>
  <c r="H87" i="7" s="1"/>
  <c r="H88" i="7" s="1"/>
  <c r="H89" i="7" s="1"/>
  <c r="H90" i="7" s="1"/>
  <c r="H91" i="7" s="1"/>
  <c r="H92" i="7" s="1"/>
  <c r="H93" i="7" s="1"/>
  <c r="H94" i="7" s="1"/>
  <c r="H95" i="7" s="1"/>
  <c r="H96" i="7" s="1"/>
  <c r="H97" i="7" s="1"/>
  <c r="H98" i="7" s="1"/>
  <c r="H99" i="7" s="1"/>
  <c r="H100" i="7" s="1"/>
  <c r="H101" i="7" s="1"/>
  <c r="K6" i="11"/>
  <c r="K7" i="11"/>
  <c r="D15" i="7"/>
  <c r="C15" i="7"/>
  <c r="E15" i="7"/>
  <c r="A15" i="7"/>
  <c r="G15" i="7"/>
  <c r="B15" i="7"/>
  <c r="F111" i="7"/>
  <c r="B111" i="7"/>
  <c r="E111" i="7"/>
  <c r="A111" i="7"/>
  <c r="D111" i="7"/>
  <c r="C111" i="7"/>
  <c r="D204" i="7"/>
  <c r="G204" i="7"/>
  <c r="B204" i="7"/>
  <c r="E204" i="7"/>
  <c r="C204" i="7"/>
  <c r="A204" i="7"/>
  <c r="F300" i="7"/>
  <c r="E300" i="7"/>
  <c r="A300" i="7"/>
  <c r="D300" i="7"/>
  <c r="P7" i="2"/>
  <c r="I109" i="5" s="1"/>
  <c r="P6" i="2"/>
  <c r="I12" i="5" s="1"/>
  <c r="K7" i="2"/>
  <c r="H109" i="5" s="1"/>
  <c r="K6" i="2"/>
  <c r="H12" i="5" s="1"/>
  <c r="C100" i="2"/>
  <c r="C101" i="2"/>
  <c r="I196" i="7" l="1"/>
  <c r="I197" i="7" s="1"/>
  <c r="F97" i="2"/>
  <c r="F14" i="2"/>
  <c r="F16" i="2"/>
  <c r="F18" i="2"/>
  <c r="F17" i="2"/>
  <c r="F15" i="2"/>
  <c r="F87" i="2"/>
  <c r="F95" i="2"/>
  <c r="F93" i="2"/>
  <c r="F96" i="2"/>
  <c r="F89" i="2"/>
  <c r="F88" i="2"/>
  <c r="F86" i="2"/>
  <c r="F92" i="2"/>
  <c r="F91" i="2"/>
  <c r="F90" i="2"/>
  <c r="F94" i="2"/>
  <c r="I110" i="5"/>
  <c r="I111" i="5" s="1"/>
  <c r="I112" i="5" s="1"/>
  <c r="I113" i="5" s="1"/>
  <c r="I114" i="5" s="1"/>
  <c r="I115" i="5" s="1"/>
  <c r="I116" i="5" s="1"/>
  <c r="I117" i="5" s="1"/>
  <c r="I118" i="5" s="1"/>
  <c r="I119" i="5" s="1"/>
  <c r="I120" i="5" s="1"/>
  <c r="I121" i="5" s="1"/>
  <c r="I122" i="5" s="1"/>
  <c r="I123" i="5" s="1"/>
  <c r="I124" i="5" s="1"/>
  <c r="I125" i="5" s="1"/>
  <c r="I126" i="5" s="1"/>
  <c r="I127" i="5" s="1"/>
  <c r="I128" i="5" s="1"/>
  <c r="I129" i="5" s="1"/>
  <c r="I130" i="5" s="1"/>
  <c r="I131" i="5" s="1"/>
  <c r="I132" i="5" s="1"/>
  <c r="I133" i="5" s="1"/>
  <c r="I134" i="5" s="1"/>
  <c r="I135" i="5" s="1"/>
  <c r="I136" i="5" s="1"/>
  <c r="I137" i="5" s="1"/>
  <c r="I138" i="5" s="1"/>
  <c r="I139" i="5" s="1"/>
  <c r="I140" i="5" s="1"/>
  <c r="I141" i="5" s="1"/>
  <c r="I142" i="5" s="1"/>
  <c r="I143" i="5" s="1"/>
  <c r="I144" i="5" s="1"/>
  <c r="I145" i="5" s="1"/>
  <c r="I146" i="5" s="1"/>
  <c r="I147" i="5" s="1"/>
  <c r="I148" i="5" s="1"/>
  <c r="I149" i="5" s="1"/>
  <c r="I150" i="5" s="1"/>
  <c r="I151" i="5" s="1"/>
  <c r="I152" i="5" s="1"/>
  <c r="I153" i="5" s="1"/>
  <c r="I154" i="5" s="1"/>
  <c r="I155" i="5" s="1"/>
  <c r="I156" i="5" s="1"/>
  <c r="I157" i="5" s="1"/>
  <c r="I158" i="5" s="1"/>
  <c r="I159" i="5" s="1"/>
  <c r="I160" i="5" s="1"/>
  <c r="I161" i="5" s="1"/>
  <c r="I162" i="5" s="1"/>
  <c r="I163" i="5" s="1"/>
  <c r="I164" i="5" s="1"/>
  <c r="I165" i="5" s="1"/>
  <c r="I166" i="5" s="1"/>
  <c r="I167" i="5" s="1"/>
  <c r="I168" i="5" s="1"/>
  <c r="I169" i="5" s="1"/>
  <c r="I170" i="5" s="1"/>
  <c r="I171" i="5" s="1"/>
  <c r="I172" i="5" s="1"/>
  <c r="I173" i="5" s="1"/>
  <c r="I174" i="5" s="1"/>
  <c r="I175" i="5" s="1"/>
  <c r="I176" i="5" s="1"/>
  <c r="I177" i="5" s="1"/>
  <c r="I178" i="5" s="1"/>
  <c r="I179" i="5" s="1"/>
  <c r="I180" i="5" s="1"/>
  <c r="I181" i="5" s="1"/>
  <c r="I182" i="5" s="1"/>
  <c r="I183" i="5" s="1"/>
  <c r="I184" i="5" s="1"/>
  <c r="I185" i="5" s="1"/>
  <c r="I186" i="5" s="1"/>
  <c r="I187" i="5" s="1"/>
  <c r="I188" i="5" s="1"/>
  <c r="I189" i="5" s="1"/>
  <c r="I190" i="5" s="1"/>
  <c r="I191" i="5" s="1"/>
  <c r="I192" i="5" s="1"/>
  <c r="I193" i="5" s="1"/>
  <c r="I194" i="5" s="1"/>
  <c r="I195" i="5" s="1"/>
  <c r="I196" i="5" s="1"/>
  <c r="I197" i="5" s="1"/>
  <c r="I198" i="5" s="1"/>
  <c r="D366" i="7"/>
  <c r="F366" i="7"/>
  <c r="E366" i="7"/>
  <c r="A366" i="7"/>
  <c r="D112" i="7"/>
  <c r="C112" i="7"/>
  <c r="F112" i="7"/>
  <c r="B112" i="7"/>
  <c r="E112" i="7"/>
  <c r="A112" i="7"/>
  <c r="G205" i="7"/>
  <c r="B205" i="7"/>
  <c r="D205" i="7"/>
  <c r="E205" i="7"/>
  <c r="C205" i="7"/>
  <c r="A205" i="7"/>
  <c r="G16" i="7"/>
  <c r="B16" i="7"/>
  <c r="E16" i="7"/>
  <c r="A16" i="7"/>
  <c r="C16" i="7"/>
  <c r="D16" i="7"/>
  <c r="I13" i="5"/>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I64" i="5" s="1"/>
  <c r="I65" i="5" s="1"/>
  <c r="I66" i="5" s="1"/>
  <c r="I67" i="5" s="1"/>
  <c r="I68" i="5" s="1"/>
  <c r="I69" i="5" s="1"/>
  <c r="I70" i="5" s="1"/>
  <c r="I71" i="5" s="1"/>
  <c r="I72" i="5" s="1"/>
  <c r="I73" i="5" s="1"/>
  <c r="I74" i="5" s="1"/>
  <c r="I75" i="5" s="1"/>
  <c r="I76" i="5" s="1"/>
  <c r="I77" i="5" s="1"/>
  <c r="F85" i="2"/>
  <c r="F84" i="2"/>
  <c r="F83" i="2"/>
  <c r="F72" i="2"/>
  <c r="F21" i="2"/>
  <c r="J12" i="5"/>
  <c r="K12" i="5" s="1"/>
  <c r="H13" i="5"/>
  <c r="H14" i="5" s="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H42" i="5" s="1"/>
  <c r="H43" i="5" s="1"/>
  <c r="H44" i="5" s="1"/>
  <c r="H45" i="5" s="1"/>
  <c r="H46" i="5" s="1"/>
  <c r="H47" i="5" s="1"/>
  <c r="H48" i="5" s="1"/>
  <c r="H49" i="5" s="1"/>
  <c r="H50" i="5" s="1"/>
  <c r="H51" i="5" s="1"/>
  <c r="H52" i="5" s="1"/>
  <c r="H53" i="5" s="1"/>
  <c r="H54" i="5" s="1"/>
  <c r="H55" i="5" s="1"/>
  <c r="H56" i="5" s="1"/>
  <c r="H57" i="5" s="1"/>
  <c r="H58" i="5" s="1"/>
  <c r="H59" i="5" s="1"/>
  <c r="H60" i="5" s="1"/>
  <c r="H61" i="5" s="1"/>
  <c r="H62" i="5" s="1"/>
  <c r="H63" i="5" s="1"/>
  <c r="H64" i="5" s="1"/>
  <c r="H65" i="5" s="1"/>
  <c r="H66" i="5" s="1"/>
  <c r="H67" i="5" s="1"/>
  <c r="H68" i="5" s="1"/>
  <c r="H69" i="5" s="1"/>
  <c r="H70" i="5" s="1"/>
  <c r="H71" i="5" s="1"/>
  <c r="H72" i="5" s="1"/>
  <c r="H73" i="5" s="1"/>
  <c r="H74" i="5" s="1"/>
  <c r="H75" i="5" s="1"/>
  <c r="H76" i="5" s="1"/>
  <c r="H77" i="5" s="1"/>
  <c r="H110" i="5"/>
  <c r="H111" i="5" s="1"/>
  <c r="H112" i="5" s="1"/>
  <c r="H113" i="5" s="1"/>
  <c r="H114" i="5" s="1"/>
  <c r="H115" i="5" s="1"/>
  <c r="H116" i="5" s="1"/>
  <c r="H117" i="5" s="1"/>
  <c r="H118" i="5" s="1"/>
  <c r="H119" i="5" s="1"/>
  <c r="H120" i="5" s="1"/>
  <c r="H121" i="5" s="1"/>
  <c r="H122" i="5" s="1"/>
  <c r="H123" i="5" s="1"/>
  <c r="H124" i="5" s="1"/>
  <c r="H125" i="5" s="1"/>
  <c r="H126" i="5" s="1"/>
  <c r="H127" i="5" s="1"/>
  <c r="H128" i="5" s="1"/>
  <c r="H129" i="5" s="1"/>
  <c r="H130" i="5" s="1"/>
  <c r="H131" i="5" s="1"/>
  <c r="H132" i="5" s="1"/>
  <c r="H133" i="5" s="1"/>
  <c r="H134" i="5" s="1"/>
  <c r="H135" i="5" s="1"/>
  <c r="H136" i="5" s="1"/>
  <c r="H137" i="5" s="1"/>
  <c r="H138" i="5" s="1"/>
  <c r="H139" i="5" s="1"/>
  <c r="H140" i="5" s="1"/>
  <c r="H141" i="5" s="1"/>
  <c r="H142" i="5" s="1"/>
  <c r="H143" i="5" s="1"/>
  <c r="H144" i="5" s="1"/>
  <c r="H145" i="5" s="1"/>
  <c r="H146" i="5" s="1"/>
  <c r="H147" i="5" s="1"/>
  <c r="H148" i="5" s="1"/>
  <c r="H149" i="5" s="1"/>
  <c r="H150" i="5" s="1"/>
  <c r="H151" i="5" s="1"/>
  <c r="H152" i="5" s="1"/>
  <c r="H153" i="5" s="1"/>
  <c r="H154" i="5" s="1"/>
  <c r="H155" i="5" s="1"/>
  <c r="H156" i="5" s="1"/>
  <c r="H157" i="5" s="1"/>
  <c r="H158" i="5" s="1"/>
  <c r="H159" i="5" s="1"/>
  <c r="H160" i="5" s="1"/>
  <c r="H161" i="5" s="1"/>
  <c r="H162" i="5" s="1"/>
  <c r="H163" i="5" s="1"/>
  <c r="H164" i="5" s="1"/>
  <c r="H165" i="5" s="1"/>
  <c r="H166" i="5" s="1"/>
  <c r="H167" i="5" s="1"/>
  <c r="H168" i="5" s="1"/>
  <c r="H169" i="5" s="1"/>
  <c r="H170" i="5" s="1"/>
  <c r="H171" i="5" s="1"/>
  <c r="H172" i="5" s="1"/>
  <c r="H173" i="5" s="1"/>
  <c r="H174" i="5" s="1"/>
  <c r="H175" i="5" s="1"/>
  <c r="H176" i="5" s="1"/>
  <c r="H177" i="5" s="1"/>
  <c r="H178" i="5" s="1"/>
  <c r="H179" i="5" s="1"/>
  <c r="H180" i="5" s="1"/>
  <c r="H181" i="5" s="1"/>
  <c r="H182" i="5" s="1"/>
  <c r="H183" i="5" s="1"/>
  <c r="H184" i="5" s="1"/>
  <c r="H185" i="5" s="1"/>
  <c r="H186" i="5" s="1"/>
  <c r="H187" i="5" s="1"/>
  <c r="H188" i="5" s="1"/>
  <c r="H189" i="5" s="1"/>
  <c r="H190" i="5" s="1"/>
  <c r="H191" i="5" s="1"/>
  <c r="H192" i="5" s="1"/>
  <c r="H193" i="5" s="1"/>
  <c r="H194" i="5" s="1"/>
  <c r="H195" i="5" s="1"/>
  <c r="H196" i="5" s="1"/>
  <c r="H197" i="5" s="1"/>
  <c r="H198" i="5" s="1"/>
  <c r="J109" i="5"/>
  <c r="K109" i="5" s="1"/>
  <c r="F8" i="2"/>
  <c r="F20" i="2"/>
  <c r="F19" i="2"/>
  <c r="F9" i="2"/>
  <c r="H78" i="5" l="1"/>
  <c r="H79" i="5" s="1"/>
  <c r="H80" i="5" s="1"/>
  <c r="H81" i="5" s="1"/>
  <c r="H82" i="5" s="1"/>
  <c r="H83" i="5" s="1"/>
  <c r="H84" i="5" s="1"/>
  <c r="H85" i="5" s="1"/>
  <c r="H86" i="5" s="1"/>
  <c r="H87" i="5" s="1"/>
  <c r="H88" i="5" s="1"/>
  <c r="H89" i="5" s="1"/>
  <c r="H90" i="5" s="1"/>
  <c r="H91" i="5" s="1"/>
  <c r="H92" i="5" s="1"/>
  <c r="H93" i="5" s="1"/>
  <c r="H94" i="5" s="1"/>
  <c r="H95" i="5" s="1"/>
  <c r="H96" i="5" s="1"/>
  <c r="H97" i="5" s="1"/>
  <c r="H98" i="5" s="1"/>
  <c r="H99" i="5" s="1"/>
  <c r="H100" i="5" s="1"/>
  <c r="H101" i="5" s="1"/>
  <c r="I78" i="5"/>
  <c r="I79" i="5" s="1"/>
  <c r="I80" i="5" s="1"/>
  <c r="I81" i="5" s="1"/>
  <c r="I82" i="5" s="1"/>
  <c r="I83" i="5" s="1"/>
  <c r="I84" i="5" s="1"/>
  <c r="I85" i="5" s="1"/>
  <c r="I86" i="5" s="1"/>
  <c r="I87" i="5" s="1"/>
  <c r="I88" i="5" s="1"/>
  <c r="I89" i="5" s="1"/>
  <c r="I90" i="5" s="1"/>
  <c r="I91" i="5" s="1"/>
  <c r="I92" i="5" s="1"/>
  <c r="I93" i="5" s="1"/>
  <c r="I94" i="5" s="1"/>
  <c r="I95" i="5" s="1"/>
  <c r="I96" i="5" s="1"/>
  <c r="I97" i="5" s="1"/>
  <c r="F113" i="7"/>
  <c r="B113" i="7"/>
  <c r="E113" i="7"/>
  <c r="A113" i="7"/>
  <c r="D113" i="7"/>
  <c r="C113" i="7"/>
  <c r="D77" i="7"/>
  <c r="C77" i="7"/>
  <c r="E77" i="7"/>
  <c r="A77" i="7"/>
  <c r="G77" i="7"/>
  <c r="B77" i="7"/>
  <c r="D266" i="7"/>
  <c r="G266" i="7"/>
  <c r="B266" i="7"/>
  <c r="C266" i="7"/>
  <c r="A266" i="7"/>
  <c r="E266" i="7"/>
  <c r="F367" i="7"/>
  <c r="E367" i="7"/>
  <c r="A367" i="7"/>
  <c r="D367" i="7"/>
  <c r="F12" i="7"/>
  <c r="D109" i="5"/>
  <c r="E109" i="5"/>
  <c r="C109" i="5"/>
  <c r="G109" i="5"/>
  <c r="B109" i="5"/>
  <c r="A109" i="5"/>
  <c r="G12" i="5"/>
  <c r="B12" i="5"/>
  <c r="D12" i="5"/>
  <c r="C12" i="5"/>
  <c r="A12" i="5"/>
  <c r="E12" i="5"/>
  <c r="I98" i="5" l="1"/>
  <c r="I99" i="5" s="1"/>
  <c r="I100" i="5" s="1"/>
  <c r="I101" i="5" s="1"/>
  <c r="D114" i="7"/>
  <c r="E114" i="7"/>
  <c r="C114" i="7"/>
  <c r="B114" i="7"/>
  <c r="F114" i="7"/>
  <c r="A114" i="7"/>
  <c r="D368" i="7"/>
  <c r="F368" i="7"/>
  <c r="E368" i="7"/>
  <c r="A368" i="7"/>
  <c r="G272" i="7"/>
  <c r="B272" i="7"/>
  <c r="D272" i="7"/>
  <c r="A272" i="7"/>
  <c r="E272" i="7"/>
  <c r="C272" i="7"/>
  <c r="G78" i="7"/>
  <c r="B78" i="7"/>
  <c r="E78" i="7"/>
  <c r="A78" i="7"/>
  <c r="C78" i="7"/>
  <c r="D78" i="7"/>
  <c r="F13" i="7"/>
  <c r="G110" i="5"/>
  <c r="B110" i="5"/>
  <c r="E110" i="5"/>
  <c r="A110" i="5"/>
  <c r="C110" i="5"/>
  <c r="D110" i="5"/>
  <c r="D13" i="5"/>
  <c r="B13" i="5"/>
  <c r="A13" i="5"/>
  <c r="E13" i="5"/>
  <c r="G13" i="5"/>
  <c r="C13" i="5"/>
  <c r="D79" i="7" l="1"/>
  <c r="C79" i="7"/>
  <c r="E79" i="7"/>
  <c r="A79" i="7"/>
  <c r="G79" i="7"/>
  <c r="B79" i="7"/>
  <c r="D115" i="7"/>
  <c r="F115" i="7"/>
  <c r="B115" i="7"/>
  <c r="A115" i="7"/>
  <c r="E115" i="7"/>
  <c r="C115" i="7"/>
  <c r="F369" i="7"/>
  <c r="E369" i="7"/>
  <c r="A369" i="7"/>
  <c r="D369" i="7"/>
  <c r="G273" i="7"/>
  <c r="D273" i="7"/>
  <c r="B273" i="7"/>
  <c r="E273" i="7"/>
  <c r="C273" i="7"/>
  <c r="A273" i="7"/>
  <c r="D111" i="5"/>
  <c r="C111" i="5"/>
  <c r="E111" i="5"/>
  <c r="G111" i="5"/>
  <c r="B111" i="5"/>
  <c r="A111" i="5"/>
  <c r="G14" i="5"/>
  <c r="C14" i="5"/>
  <c r="F14" i="5" s="1"/>
  <c r="B14" i="5"/>
  <c r="A14" i="5"/>
  <c r="D14" i="5"/>
  <c r="E14" i="5"/>
  <c r="G80" i="7" l="1"/>
  <c r="B80" i="7"/>
  <c r="E80" i="7"/>
  <c r="A80" i="7"/>
  <c r="C80" i="7"/>
  <c r="D80" i="7"/>
  <c r="D274" i="7"/>
  <c r="E274" i="7"/>
  <c r="B274" i="7"/>
  <c r="G274" i="7"/>
  <c r="C274" i="7"/>
  <c r="A274" i="7"/>
  <c r="F116" i="7"/>
  <c r="B116" i="7"/>
  <c r="D116" i="7"/>
  <c r="E116" i="7"/>
  <c r="C116" i="7"/>
  <c r="A116" i="7"/>
  <c r="D370" i="7"/>
  <c r="F370" i="7"/>
  <c r="E370" i="7"/>
  <c r="A370" i="7"/>
  <c r="D15" i="5"/>
  <c r="E15" i="5"/>
  <c r="G15" i="5"/>
  <c r="C15" i="5"/>
  <c r="B15" i="5"/>
  <c r="A15" i="5"/>
  <c r="G112" i="5"/>
  <c r="B112" i="5"/>
  <c r="C112" i="5"/>
  <c r="E112" i="5"/>
  <c r="A112" i="5"/>
  <c r="D112" i="5"/>
  <c r="D182" i="7" l="1"/>
  <c r="F182" i="7"/>
  <c r="B182" i="7"/>
  <c r="E182" i="7"/>
  <c r="C182" i="7"/>
  <c r="A182" i="7"/>
  <c r="D81" i="7"/>
  <c r="C81" i="7"/>
  <c r="G81" i="7"/>
  <c r="B81" i="7"/>
  <c r="E81" i="7"/>
  <c r="A81" i="7"/>
  <c r="F371" i="7"/>
  <c r="E371" i="7"/>
  <c r="A371" i="7"/>
  <c r="D371" i="7"/>
  <c r="D275" i="7"/>
  <c r="G275" i="7"/>
  <c r="B275" i="7"/>
  <c r="A275" i="7"/>
  <c r="E275" i="7"/>
  <c r="C275" i="7"/>
  <c r="G16" i="5"/>
  <c r="C16" i="5"/>
  <c r="D16" i="5"/>
  <c r="A16" i="5"/>
  <c r="E16" i="5"/>
  <c r="B16" i="5"/>
  <c r="D113" i="5"/>
  <c r="C113" i="5"/>
  <c r="A113" i="5"/>
  <c r="G113" i="5"/>
  <c r="B113" i="5"/>
  <c r="E113" i="5"/>
  <c r="F183" i="7" l="1"/>
  <c r="B183" i="7"/>
  <c r="D183" i="7"/>
  <c r="C183" i="7"/>
  <c r="A183" i="7"/>
  <c r="E183" i="7"/>
  <c r="G82" i="7"/>
  <c r="B82" i="7"/>
  <c r="E82" i="7"/>
  <c r="A82" i="7"/>
  <c r="D82" i="7"/>
  <c r="C82" i="7"/>
  <c r="D372" i="7"/>
  <c r="F372" i="7"/>
  <c r="A372" i="7"/>
  <c r="E372" i="7"/>
  <c r="D77" i="5"/>
  <c r="G77" i="5"/>
  <c r="C77" i="5"/>
  <c r="E77" i="5"/>
  <c r="A77" i="5"/>
  <c r="B77" i="5"/>
  <c r="G114" i="5"/>
  <c r="B114" i="5"/>
  <c r="E114" i="5"/>
  <c r="A114" i="5"/>
  <c r="C114" i="5"/>
  <c r="D114" i="5"/>
  <c r="D83" i="7" l="1"/>
  <c r="C83" i="7"/>
  <c r="G83" i="7"/>
  <c r="B83" i="7"/>
  <c r="E83" i="7"/>
  <c r="A83" i="7"/>
  <c r="D184" i="7"/>
  <c r="F184" i="7"/>
  <c r="B184" i="7"/>
  <c r="A184" i="7"/>
  <c r="E184" i="7"/>
  <c r="C184" i="7"/>
  <c r="F373" i="7"/>
  <c r="E373" i="7"/>
  <c r="A373" i="7"/>
  <c r="D373" i="7"/>
  <c r="G78" i="5"/>
  <c r="D78" i="5"/>
  <c r="C78" i="5"/>
  <c r="A78" i="5"/>
  <c r="E78" i="5"/>
  <c r="B78" i="5"/>
  <c r="F77" i="5"/>
  <c r="D115" i="5"/>
  <c r="A115" i="5"/>
  <c r="C115" i="5"/>
  <c r="E115" i="5"/>
  <c r="G115" i="5"/>
  <c r="B115" i="5"/>
  <c r="G84" i="7" l="1"/>
  <c r="B84" i="7"/>
  <c r="E84" i="7"/>
  <c r="A84" i="7"/>
  <c r="D84" i="7"/>
  <c r="C84" i="7"/>
  <c r="F185" i="7"/>
  <c r="B185" i="7"/>
  <c r="D185" i="7"/>
  <c r="E185" i="7"/>
  <c r="C185" i="7"/>
  <c r="A185" i="7"/>
  <c r="D374" i="7"/>
  <c r="F374" i="7"/>
  <c r="E374" i="7"/>
  <c r="A374" i="7"/>
  <c r="G116" i="5"/>
  <c r="B116" i="5"/>
  <c r="E116" i="5"/>
  <c r="A116" i="5"/>
  <c r="C116" i="5"/>
  <c r="D116" i="5"/>
  <c r="D79" i="5"/>
  <c r="E79" i="5"/>
  <c r="B79" i="5"/>
  <c r="A79" i="5"/>
  <c r="G79" i="5"/>
  <c r="C79" i="5"/>
  <c r="D85" i="7" l="1"/>
  <c r="C85" i="7"/>
  <c r="A85" i="7"/>
  <c r="G85" i="7"/>
  <c r="E85" i="7"/>
  <c r="B85" i="7"/>
  <c r="F375" i="7"/>
  <c r="E375" i="7"/>
  <c r="A375" i="7"/>
  <c r="D375" i="7"/>
  <c r="D186" i="7"/>
  <c r="F186" i="7"/>
  <c r="B186" i="7"/>
  <c r="E186" i="7"/>
  <c r="C186" i="7"/>
  <c r="A186" i="7"/>
  <c r="D292" i="7"/>
  <c r="D117" i="5"/>
  <c r="D199" i="5" s="1"/>
  <c r="C117" i="5"/>
  <c r="E117" i="5"/>
  <c r="A117" i="5"/>
  <c r="G117" i="5"/>
  <c r="B117" i="5"/>
  <c r="G80" i="5"/>
  <c r="E80" i="5"/>
  <c r="B80" i="5"/>
  <c r="C80" i="5"/>
  <c r="A80" i="5"/>
  <c r="D80" i="5"/>
  <c r="G86" i="7" l="1"/>
  <c r="B86" i="7"/>
  <c r="E86" i="7"/>
  <c r="A86" i="7"/>
  <c r="D86" i="7"/>
  <c r="C86" i="7"/>
  <c r="F187" i="7"/>
  <c r="B187" i="7"/>
  <c r="D187" i="7"/>
  <c r="C187" i="7"/>
  <c r="A187" i="7"/>
  <c r="E187" i="7"/>
  <c r="D376" i="7"/>
  <c r="F376" i="7"/>
  <c r="E376" i="7"/>
  <c r="A376" i="7"/>
  <c r="C292" i="7"/>
  <c r="E292" i="7" s="1"/>
  <c r="C199" i="5"/>
  <c r="E199" i="5" s="1"/>
  <c r="D81" i="5"/>
  <c r="B81" i="5"/>
  <c r="G81" i="5"/>
  <c r="C81" i="5"/>
  <c r="A81" i="5"/>
  <c r="E81" i="5"/>
  <c r="F377" i="7" l="1"/>
  <c r="E377" i="7"/>
  <c r="A377" i="7"/>
  <c r="D377" i="7"/>
  <c r="D87" i="7"/>
  <c r="C87" i="7"/>
  <c r="E87" i="7"/>
  <c r="B87" i="7"/>
  <c r="A87" i="7"/>
  <c r="G87" i="7"/>
  <c r="D188" i="7"/>
  <c r="F188" i="7"/>
  <c r="B188" i="7"/>
  <c r="A188" i="7"/>
  <c r="E188" i="7"/>
  <c r="C188" i="7"/>
  <c r="C201" i="5"/>
  <c r="C202" i="5"/>
  <c r="G82" i="5"/>
  <c r="C82" i="5"/>
  <c r="F82" i="5" s="1"/>
  <c r="B82" i="5"/>
  <c r="D82" i="5"/>
  <c r="A82" i="5"/>
  <c r="E82" i="5"/>
  <c r="F179" i="5" l="1"/>
  <c r="F183" i="5"/>
  <c r="F180" i="5"/>
  <c r="F182" i="5"/>
  <c r="F181" i="5"/>
  <c r="F184" i="5"/>
  <c r="F185" i="5"/>
  <c r="F186" i="5"/>
  <c r="F187" i="5"/>
  <c r="F188" i="5"/>
  <c r="F178" i="5"/>
  <c r="F116" i="5"/>
  <c r="F117" i="5"/>
  <c r="G93" i="7"/>
  <c r="B93" i="7"/>
  <c r="E93" i="7"/>
  <c r="A93" i="7"/>
  <c r="C93" i="7"/>
  <c r="D93" i="7"/>
  <c r="D378" i="7"/>
  <c r="F378" i="7"/>
  <c r="E378" i="7"/>
  <c r="A378" i="7"/>
  <c r="F189" i="7"/>
  <c r="B189" i="7"/>
  <c r="D189" i="7"/>
  <c r="E189" i="7"/>
  <c r="C189" i="7"/>
  <c r="A189" i="7"/>
  <c r="D83" i="5"/>
  <c r="E83" i="5"/>
  <c r="G83" i="5"/>
  <c r="C83" i="5"/>
  <c r="F83" i="5" s="1"/>
  <c r="B83" i="5"/>
  <c r="A83" i="5"/>
  <c r="D84" i="5" l="1"/>
  <c r="G84" i="5"/>
  <c r="B84" i="5"/>
  <c r="E84" i="5"/>
  <c r="C84" i="5"/>
  <c r="A84" i="5"/>
  <c r="D190" i="7"/>
  <c r="F190" i="7"/>
  <c r="B190" i="7"/>
  <c r="E190" i="7"/>
  <c r="C190" i="7"/>
  <c r="A190" i="7"/>
  <c r="F379" i="7"/>
  <c r="E379" i="7"/>
  <c r="A379" i="7"/>
  <c r="D379" i="7"/>
  <c r="D94" i="7"/>
  <c r="C94" i="7"/>
  <c r="A94" i="7"/>
  <c r="G94" i="7"/>
  <c r="E94" i="7"/>
  <c r="B94" i="7"/>
  <c r="F84" i="7"/>
  <c r="B85" i="5" l="1"/>
  <c r="D85" i="5"/>
  <c r="G85" i="5"/>
  <c r="A85" i="5"/>
  <c r="E85" i="5"/>
  <c r="C85" i="5"/>
  <c r="G95" i="7"/>
  <c r="B95" i="7"/>
  <c r="E95" i="7"/>
  <c r="A95" i="7"/>
  <c r="D95" i="7"/>
  <c r="C95" i="7"/>
  <c r="D380" i="7"/>
  <c r="F380" i="7"/>
  <c r="A380" i="7"/>
  <c r="E380" i="7"/>
  <c r="F191" i="7"/>
  <c r="B191" i="7"/>
  <c r="D191" i="7"/>
  <c r="C191" i="7"/>
  <c r="A191" i="7"/>
  <c r="E191" i="7"/>
  <c r="F85" i="7"/>
  <c r="E86" i="5" l="1"/>
  <c r="C86" i="5"/>
  <c r="D86" i="5"/>
  <c r="A86" i="5"/>
  <c r="G86" i="5"/>
  <c r="B86" i="5"/>
  <c r="F381" i="7"/>
  <c r="E381" i="7"/>
  <c r="A381" i="7"/>
  <c r="D381" i="7"/>
  <c r="D192" i="7"/>
  <c r="F192" i="7"/>
  <c r="B192" i="7"/>
  <c r="A192" i="7"/>
  <c r="E192" i="7"/>
  <c r="C192" i="7"/>
  <c r="D96" i="7"/>
  <c r="C96" i="7"/>
  <c r="E96" i="7"/>
  <c r="B96" i="7"/>
  <c r="A96" i="7"/>
  <c r="G96" i="7"/>
  <c r="F86" i="7"/>
  <c r="B87" i="5" l="1"/>
  <c r="G87" i="5"/>
  <c r="A87" i="5"/>
  <c r="C87" i="5"/>
  <c r="F87" i="5" s="1"/>
  <c r="D87" i="5"/>
  <c r="E87" i="5"/>
  <c r="D382" i="7"/>
  <c r="F382" i="7"/>
  <c r="E382" i="7"/>
  <c r="A382" i="7"/>
  <c r="G97" i="7"/>
  <c r="B97" i="7"/>
  <c r="E97" i="7"/>
  <c r="A97" i="7"/>
  <c r="D97" i="7"/>
  <c r="C97" i="7"/>
  <c r="F193" i="7"/>
  <c r="B193" i="7"/>
  <c r="D193" i="7"/>
  <c r="E193" i="7"/>
  <c r="C193" i="7"/>
  <c r="A193" i="7"/>
  <c r="F87" i="7"/>
  <c r="E88" i="5" l="1"/>
  <c r="G88" i="5"/>
  <c r="D88" i="5"/>
  <c r="A88" i="5"/>
  <c r="C88" i="5"/>
  <c r="F88" i="5" s="1"/>
  <c r="B88" i="5"/>
  <c r="F383" i="7"/>
  <c r="E383" i="7"/>
  <c r="A383" i="7"/>
  <c r="D383" i="7"/>
  <c r="D194" i="7"/>
  <c r="F194" i="7"/>
  <c r="B194" i="7"/>
  <c r="E194" i="7"/>
  <c r="C194" i="7"/>
  <c r="A194" i="7"/>
  <c r="D98" i="7"/>
  <c r="C98" i="7"/>
  <c r="G98" i="7"/>
  <c r="B98" i="7"/>
  <c r="E98" i="7"/>
  <c r="A98" i="7"/>
  <c r="F93" i="7"/>
  <c r="A89" i="5" l="1"/>
  <c r="E89" i="5"/>
  <c r="C89" i="5"/>
  <c r="F89" i="5" s="1"/>
  <c r="B89" i="5"/>
  <c r="G89" i="5"/>
  <c r="D89" i="5"/>
  <c r="D384" i="7"/>
  <c r="F384" i="7"/>
  <c r="E384" i="7"/>
  <c r="A384" i="7"/>
  <c r="F195" i="7"/>
  <c r="B195" i="7"/>
  <c r="D195" i="7"/>
  <c r="C195" i="7"/>
  <c r="A195" i="7"/>
  <c r="E195" i="7"/>
  <c r="G99" i="7"/>
  <c r="B99" i="7"/>
  <c r="E99" i="7"/>
  <c r="A99" i="7"/>
  <c r="D99" i="7"/>
  <c r="C99" i="7"/>
  <c r="F94" i="7"/>
  <c r="E90" i="5" l="1"/>
  <c r="D90" i="5"/>
  <c r="C90" i="5"/>
  <c r="F90" i="5" s="1"/>
  <c r="A90" i="5"/>
  <c r="B90" i="5"/>
  <c r="G90" i="5"/>
  <c r="G101" i="7"/>
  <c r="B101" i="7"/>
  <c r="E101" i="7"/>
  <c r="A101" i="7"/>
  <c r="D101" i="7"/>
  <c r="C101" i="7"/>
  <c r="F385" i="7"/>
  <c r="E385" i="7"/>
  <c r="A385" i="7"/>
  <c r="D385" i="7"/>
  <c r="D196" i="7"/>
  <c r="F196" i="7"/>
  <c r="B196" i="7"/>
  <c r="A196" i="7"/>
  <c r="E196" i="7"/>
  <c r="C196" i="7"/>
  <c r="D100" i="7"/>
  <c r="C100" i="7"/>
  <c r="G100" i="7"/>
  <c r="B100" i="7"/>
  <c r="E100" i="7"/>
  <c r="A100" i="7"/>
  <c r="F197" i="7"/>
  <c r="B197" i="7"/>
  <c r="D197" i="7"/>
  <c r="E197" i="7"/>
  <c r="C197" i="7"/>
  <c r="A197" i="7"/>
  <c r="F95" i="7"/>
  <c r="E91" i="5" l="1"/>
  <c r="G91" i="5"/>
  <c r="B91" i="5"/>
  <c r="D91" i="5"/>
  <c r="C91" i="5"/>
  <c r="F91" i="5" s="1"/>
  <c r="A91" i="5"/>
  <c r="D386" i="7"/>
  <c r="F386" i="7"/>
  <c r="E386" i="7"/>
  <c r="A386" i="7"/>
  <c r="F96" i="7"/>
  <c r="E92" i="5" l="1"/>
  <c r="D92" i="5"/>
  <c r="G92" i="5"/>
  <c r="C92" i="5"/>
  <c r="F92" i="5" s="1"/>
  <c r="A92" i="5"/>
  <c r="B92" i="5"/>
  <c r="F387" i="7"/>
  <c r="E387" i="7"/>
  <c r="A387" i="7"/>
  <c r="D387" i="7"/>
  <c r="F97" i="7"/>
  <c r="A93" i="5" l="1"/>
  <c r="G93" i="5"/>
  <c r="D93" i="5"/>
  <c r="E93" i="5"/>
  <c r="C93" i="5"/>
  <c r="F93" i="5" s="1"/>
  <c r="B93" i="5"/>
  <c r="F98" i="7"/>
  <c r="G94" i="5" l="1"/>
  <c r="D94" i="5"/>
  <c r="A94" i="5"/>
  <c r="E94" i="5"/>
  <c r="B94" i="5"/>
  <c r="C94" i="5"/>
  <c r="F94" i="5" s="1"/>
  <c r="D95" i="5" l="1"/>
  <c r="G95" i="5"/>
  <c r="B95" i="5"/>
  <c r="E95" i="5"/>
  <c r="C95" i="5"/>
  <c r="F95" i="5" s="1"/>
  <c r="A95" i="5"/>
  <c r="D198" i="7"/>
  <c r="F100" i="7"/>
  <c r="F99" i="7"/>
  <c r="F101" i="7"/>
  <c r="D96" i="5" l="1"/>
  <c r="E96" i="5"/>
  <c r="G96" i="5"/>
  <c r="B96" i="5"/>
  <c r="C96" i="5"/>
  <c r="F96" i="5" s="1"/>
  <c r="A96" i="5"/>
  <c r="C198" i="7"/>
  <c r="E198" i="7" s="1"/>
  <c r="C104" i="7" s="1"/>
  <c r="C102" i="7"/>
  <c r="C388" i="7"/>
  <c r="D388" i="7"/>
  <c r="D102" i="7"/>
  <c r="E388" i="7" l="1"/>
  <c r="C294" i="7" s="1"/>
  <c r="E102" i="7"/>
  <c r="F77" i="7"/>
  <c r="F78" i="7"/>
  <c r="F79" i="7"/>
  <c r="F80" i="7"/>
  <c r="F81" i="7"/>
  <c r="F82" i="7"/>
  <c r="F83" i="7"/>
  <c r="F14" i="7"/>
  <c r="F16" i="7"/>
  <c r="F15" i="7"/>
  <c r="F270" i="7"/>
  <c r="F267" i="7"/>
  <c r="F271" i="7"/>
  <c r="F289" i="7"/>
  <c r="F285" i="7"/>
  <c r="F281" i="7"/>
  <c r="F277" i="7"/>
  <c r="F288" i="7"/>
  <c r="F280" i="7"/>
  <c r="F268" i="7"/>
  <c r="F284" i="7"/>
  <c r="F276" i="7"/>
  <c r="F269" i="7"/>
  <c r="F287" i="7"/>
  <c r="F283" i="7"/>
  <c r="F279" i="7"/>
  <c r="F286" i="7"/>
  <c r="F282" i="7"/>
  <c r="F278" i="7"/>
  <c r="F266" i="7"/>
  <c r="F272" i="7"/>
  <c r="F274" i="7"/>
  <c r="F202" i="7"/>
  <c r="F204" i="7"/>
  <c r="F205" i="7"/>
  <c r="F273" i="7"/>
  <c r="F203" i="7"/>
  <c r="F275" i="7"/>
  <c r="C97" i="5"/>
  <c r="B97" i="5"/>
  <c r="D97" i="5"/>
  <c r="A97" i="5"/>
  <c r="G97" i="5"/>
  <c r="E97" i="5"/>
  <c r="F115" i="5"/>
  <c r="G98" i="5" l="1"/>
  <c r="D98" i="5"/>
  <c r="C98" i="5"/>
  <c r="F98" i="5" s="1"/>
  <c r="E98" i="5"/>
  <c r="B98" i="5"/>
  <c r="A98" i="5"/>
  <c r="F97" i="5"/>
  <c r="F86" i="5"/>
  <c r="F85" i="5"/>
  <c r="F12" i="5"/>
  <c r="F13" i="5"/>
  <c r="F15" i="5"/>
  <c r="F16" i="5"/>
  <c r="F113" i="5"/>
  <c r="F114" i="5"/>
  <c r="F111" i="5"/>
  <c r="F112" i="5"/>
  <c r="F109" i="5"/>
  <c r="F110" i="5"/>
  <c r="A99" i="5" l="1"/>
  <c r="B99" i="5"/>
  <c r="G99" i="5"/>
  <c r="E99" i="5"/>
  <c r="D99" i="5"/>
  <c r="C99" i="5"/>
  <c r="F99" i="5" s="1"/>
  <c r="D100" i="5" l="1"/>
  <c r="G100" i="5"/>
  <c r="A100" i="5"/>
  <c r="C100" i="5"/>
  <c r="B100" i="5"/>
  <c r="E100" i="5"/>
  <c r="E101" i="5"/>
  <c r="B101" i="5"/>
  <c r="G101" i="5"/>
  <c r="D101" i="5"/>
  <c r="C101" i="5"/>
  <c r="F101" i="5" s="1"/>
  <c r="A101" i="5"/>
  <c r="F100" i="5" l="1"/>
  <c r="C102" i="5"/>
  <c r="D102" i="5"/>
  <c r="E102" i="5" l="1"/>
  <c r="C105" i="5" l="1"/>
  <c r="C104" i="5"/>
  <c r="F84" i="5" l="1"/>
  <c r="F80" i="5"/>
  <c r="F78" i="5"/>
  <c r="F79" i="5"/>
  <c r="F81" i="5"/>
</calcChain>
</file>

<file path=xl/sharedStrings.xml><?xml version="1.0" encoding="utf-8"?>
<sst xmlns="http://schemas.openxmlformats.org/spreadsheetml/2006/main" count="156" uniqueCount="63">
  <si>
    <t>Alternative Comparability Calculation Sheets</t>
  </si>
  <si>
    <t>NOTE: Use a separate workbook for each grade span (elementary, middle, high) that needs to demonstrate comparability. Schools that operate K-8 programs may be compared separately.</t>
  </si>
  <si>
    <t>Instructions</t>
  </si>
  <si>
    <t>District Name:</t>
  </si>
  <si>
    <t>District Number:</t>
  </si>
  <si>
    <t>Grade Span:</t>
  </si>
  <si>
    <t>Elementary</t>
  </si>
  <si>
    <t>Middle</t>
  </si>
  <si>
    <t>High</t>
  </si>
  <si>
    <t>Title I Schools:</t>
  </si>
  <si>
    <t>School Number</t>
  </si>
  <si>
    <t>School Name</t>
  </si>
  <si>
    <t>Student Enrollment</t>
  </si>
  <si>
    <t>State/Locally-Funded Teacher FTE</t>
  </si>
  <si>
    <t>Students Per State/Locally-Funded Teacher</t>
  </si>
  <si>
    <t>Comparable</t>
  </si>
  <si>
    <r>
      <t xml:space="preserve"> ·</t>
    </r>
    <r>
      <rPr>
        <sz val="12"/>
        <color theme="1"/>
        <rFont val="Calibri"/>
        <family val="2"/>
        <scheme val="minor"/>
      </rPr>
      <t xml:space="preserve"> School name and number,</t>
    </r>
  </si>
  <si>
    <r>
      <t xml:space="preserve"> ·</t>
    </r>
    <r>
      <rPr>
        <sz val="12"/>
        <color theme="1"/>
        <rFont val="Calibri"/>
        <family val="2"/>
        <scheme val="minor"/>
      </rPr>
      <t xml:space="preserve"> State/locally-funded teacher FTE.</t>
    </r>
  </si>
  <si>
    <r>
      <t xml:space="preserve"> ·</t>
    </r>
    <r>
      <rPr>
        <sz val="12"/>
        <color theme="1"/>
        <rFont val="Calibri"/>
        <family val="2"/>
        <scheme val="minor"/>
      </rPr>
      <t xml:space="preserve"> Student Enrollment (excluding pre-school),</t>
    </r>
  </si>
  <si>
    <r>
      <t xml:space="preserve"> ·</t>
    </r>
    <r>
      <rPr>
        <sz val="12"/>
        <color theme="1"/>
        <rFont val="Calibri"/>
        <family val="2"/>
        <scheme val="minor"/>
      </rPr>
      <t xml:space="preserve"> Step 3 to determine comparability based on per-pupil educational resource allocations.</t>
    </r>
  </si>
  <si>
    <t>Base for comparability check (110% of average number of students per state/locally-funded teacher)</t>
  </si>
  <si>
    <t>Lower base for comparability check (90% of average number of students per state/locally-funded teacher)</t>
  </si>
  <si>
    <t>Upper base for comparability check (110% of average number of students per state/locally-funded teacher)</t>
  </si>
  <si>
    <t>Non-Title I Schools:</t>
  </si>
  <si>
    <t>Step 2 - High/Low Band</t>
  </si>
  <si>
    <r>
      <t xml:space="preserve">Poverty Rate
</t>
    </r>
    <r>
      <rPr>
        <sz val="10"/>
        <color theme="1"/>
        <rFont val="Calibri"/>
        <family val="2"/>
        <scheme val="minor"/>
      </rPr>
      <t>(</t>
    </r>
    <r>
      <rPr>
        <i/>
        <sz val="10"/>
        <color theme="1"/>
        <rFont val="Calibri"/>
        <family val="2"/>
        <scheme val="minor"/>
      </rPr>
      <t>only required for low poverty vs. high poverty calculations</t>
    </r>
    <r>
      <rPr>
        <sz val="10"/>
        <color theme="1"/>
        <rFont val="Calibri"/>
        <family val="2"/>
        <scheme val="minor"/>
      </rPr>
      <t>)</t>
    </r>
  </si>
  <si>
    <r>
      <t>Step 1 -</t>
    </r>
    <r>
      <rPr>
        <b/>
        <sz val="12"/>
        <color rgb="FFFF0000"/>
        <rFont val="Calibri"/>
        <family val="2"/>
        <scheme val="minor"/>
      </rPr>
      <t xml:space="preserve"> REQUIRED</t>
    </r>
  </si>
  <si>
    <t>LOW BAND - Title I Schools:</t>
  </si>
  <si>
    <r>
      <t xml:space="preserve">Lower base for </t>
    </r>
    <r>
      <rPr>
        <b/>
        <i/>
        <sz val="11"/>
        <color theme="1"/>
        <rFont val="Calibri"/>
        <family val="2"/>
        <scheme val="minor"/>
      </rPr>
      <t>Low Band</t>
    </r>
    <r>
      <rPr>
        <sz val="11"/>
        <color theme="1"/>
        <rFont val="Calibri"/>
        <family val="2"/>
        <scheme val="minor"/>
      </rPr>
      <t xml:space="preserve"> comparability check (90% of average number of students per state/locally-funded teacher)</t>
    </r>
  </si>
  <si>
    <r>
      <t xml:space="preserve">Upper base for </t>
    </r>
    <r>
      <rPr>
        <b/>
        <i/>
        <sz val="11"/>
        <color theme="1"/>
        <rFont val="Calibri"/>
        <family val="2"/>
        <scheme val="minor"/>
      </rPr>
      <t>Low Band</t>
    </r>
    <r>
      <rPr>
        <sz val="11"/>
        <color theme="1"/>
        <rFont val="Calibri"/>
        <family val="2"/>
        <scheme val="minor"/>
      </rPr>
      <t xml:space="preserve"> comparability check (110% of average number of students per state/locally-funded teacher)</t>
    </r>
  </si>
  <si>
    <t>HIGH BAND - Title I Schools:</t>
  </si>
  <si>
    <r>
      <t xml:space="preserve">Lower base for </t>
    </r>
    <r>
      <rPr>
        <b/>
        <i/>
        <sz val="11"/>
        <color theme="1"/>
        <rFont val="Calibri"/>
        <family val="2"/>
        <scheme val="minor"/>
      </rPr>
      <t>High Band</t>
    </r>
    <r>
      <rPr>
        <sz val="11"/>
        <color theme="1"/>
        <rFont val="Calibri"/>
        <family val="2"/>
        <scheme val="minor"/>
      </rPr>
      <t xml:space="preserve"> comparability check (90% of average number of students per state/locally-funded teacher)</t>
    </r>
  </si>
  <si>
    <r>
      <t xml:space="preserve">Upper base for </t>
    </r>
    <r>
      <rPr>
        <b/>
        <i/>
        <sz val="11"/>
        <color theme="1"/>
        <rFont val="Calibri"/>
        <family val="2"/>
        <scheme val="minor"/>
      </rPr>
      <t>High Band</t>
    </r>
    <r>
      <rPr>
        <sz val="11"/>
        <color theme="1"/>
        <rFont val="Calibri"/>
        <family val="2"/>
        <scheme val="minor"/>
      </rPr>
      <t xml:space="preserve"> comparability check (110% of average number of students per state/locally-funded teacher)</t>
    </r>
  </si>
  <si>
    <t>High/Low Bands Based On:</t>
  </si>
  <si>
    <t>Poverty Rate</t>
  </si>
  <si>
    <t>Enrollment / Poverty Rate Cutpoint:</t>
  </si>
  <si>
    <t>LOW BAND - Non-Title I Schools:</t>
  </si>
  <si>
    <r>
      <t xml:space="preserve">Base for </t>
    </r>
    <r>
      <rPr>
        <b/>
        <i/>
        <sz val="11"/>
        <color theme="1"/>
        <rFont val="Calibri"/>
        <family val="2"/>
        <scheme val="minor"/>
      </rPr>
      <t>Low Band</t>
    </r>
    <r>
      <rPr>
        <sz val="11"/>
        <color theme="1"/>
        <rFont val="Calibri"/>
        <family val="2"/>
        <scheme val="minor"/>
      </rPr>
      <t xml:space="preserve"> comparability check (110% of average number of students per state/locally-funded teacher)</t>
    </r>
  </si>
  <si>
    <r>
      <t xml:space="preserve">Base for </t>
    </r>
    <r>
      <rPr>
        <b/>
        <i/>
        <sz val="11"/>
        <color theme="1"/>
        <rFont val="Calibri"/>
        <family val="2"/>
        <scheme val="minor"/>
      </rPr>
      <t>High Band</t>
    </r>
    <r>
      <rPr>
        <sz val="11"/>
        <color theme="1"/>
        <rFont val="Calibri"/>
        <family val="2"/>
        <scheme val="minor"/>
      </rPr>
      <t xml:space="preserve"> comparability check (110% of average number of students per state/locally-funded teacher)</t>
    </r>
  </si>
  <si>
    <t>HIGH BAND - Non-Title I Schools:</t>
  </si>
  <si>
    <t>State/Locally-Funded Instructional Resources Allocation</t>
  </si>
  <si>
    <t>State/Locally-Funded Per-Pupil Allocation</t>
  </si>
  <si>
    <t>Lower base for comparability check (90% of average state/locally-funded per-puil allocation)</t>
  </si>
  <si>
    <t>Upper base for comparability check (110% of average state/locally-funded per-puil allocation)</t>
  </si>
  <si>
    <t>Base for comparability check (90% of average state/locally-funded per-pupil allocation)</t>
  </si>
  <si>
    <t>Step 3 - Per-Pupil Allocation</t>
  </si>
  <si>
    <t>I. Determine whether all schools in the grade span are served with Title I funds. If all schools in the grade span are served with Title I, proceed to the "All Title I" tab. If some schools in the grade span are served with Title I and some schools are not served, proceed to the "Not All Title I" tab.</t>
  </si>
  <si>
    <t>II. Provide district name and 4-digit district number, and select grade span from the pull-down menu.</t>
  </si>
  <si>
    <t>I. If all schools in the grade span are served with Title I, proceed to the "High Low - All Title I" tab. If some schools in the grade span are served with Title I and some schools are not served, proceed to the "High Low - Not All Title I" tab.</t>
  </si>
  <si>
    <t>II. Indicate criteria for high/low bands, selecting either "student enrollment" or "poverty rate" from the pull-down menu. If "poverty rate" is selected, poverty rates must be provided on the "All Title I" or "Not All Title I" tab.</t>
  </si>
  <si>
    <t>III. In the "Enrollment / Poverty Rate Cutpoint" field, provide the cutpoint used to determine high/low bands. Schools with an enrollment count (or poverty rate) at or below the cutpoint will be placed in the low band, whereas schools with an enrollment count (or poverty rate) above the cutpoint will be placed in the high band. Keep in mind that there should be a meaningful difference between the enrollment counts (or poverty rates) of schools in the low band compared to schools in the high band. If possible, the lowest enrollment (or lowest poverty rate) of schools in the high band should be at least twice the highest enrollment (or highest poverty rate) of schools in the low band. For example, if low band schools have enrollment counts ranging from 100 to 250 students, high band schools should have enrollment counts of 500 or more students.</t>
  </si>
  <si>
    <t>IV. All other information will pre-populate based on the method and cutpoint selected, and comparability determinations will calculate automatically based on the high/low bands selected.</t>
  </si>
  <si>
    <t>I. If all schools in the grade span are served with Title I, proceed to the "Per Pupil - All Title I" tab. If some schools in the grade span are served with Title I and some schools are not served, proceed to the "Per Pupil - Not All Title I" tab.</t>
  </si>
  <si>
    <t>II. Complete the table(s) by providing each school's amount of money allocated for instructional resources for the year. All other information will pre-populate based on the data entered during Step 1, and per-pupil allocations and comparability determinations should calculate automatically.</t>
  </si>
  <si>
    <t>III. Be sure to retain documentation that support these allocations.</t>
  </si>
  <si>
    <r>
      <t xml:space="preserve"> ·</t>
    </r>
    <r>
      <rPr>
        <sz val="12"/>
        <color theme="1"/>
        <rFont val="Calibri"/>
        <family val="2"/>
        <scheme val="minor"/>
      </rPr>
      <t xml:space="preserve"> Step 2 to determine comparability separately for small vs. large schools, or low poverty vs. high poverty schools, or</t>
    </r>
  </si>
  <si>
    <t>Data from SY:</t>
  </si>
  <si>
    <t>IV. Complete table(s), providing the following information for each school:</t>
  </si>
  <si>
    <t>V. Students per state/locally-funded teacher, overall ratios, and comparability determinations should calculate automatically.</t>
  </si>
  <si>
    <t>VI. If not all Title I schools are comparable, proceed to either:</t>
  </si>
  <si>
    <t>III. Input the school year for which the data is provided. (YY-YY)</t>
  </si>
  <si>
    <t>Comparability@cde.state.co.us</t>
  </si>
  <si>
    <t xml:space="preserve">Please send any questions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</si>
</sst>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0.0000"/>
    <numFmt numFmtId="166" formatCode="_(&quot;$&quot;* #,##0_);_(&quot;$&quot;* \(#,##0\);_(&quot;$&quot;* &quot;-&quot;??_);_(@_)"/>
  </numFmts>
  <fonts count="17"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6"/>
      <color theme="1"/>
      <name val="Calibri"/>
      <family val="2"/>
      <scheme val="minor"/>
    </font>
    <font>
      <sz val="10"/>
      <color theme="1"/>
      <name val="Calibri"/>
      <family val="2"/>
      <scheme val="minor"/>
    </font>
    <font>
      <sz val="12"/>
      <color theme="1"/>
      <name val="Symbol"/>
      <family val="1"/>
      <charset val="2"/>
    </font>
    <font>
      <b/>
      <sz val="10"/>
      <color theme="1"/>
      <name val="Calibri"/>
      <family val="2"/>
      <scheme val="minor"/>
    </font>
    <font>
      <i/>
      <sz val="10"/>
      <color theme="1"/>
      <name val="Calibri"/>
      <family val="2"/>
      <scheme val="minor"/>
    </font>
    <font>
      <b/>
      <sz val="12"/>
      <color rgb="FFFF0000"/>
      <name val="Calibri"/>
      <family val="2"/>
      <scheme val="minor"/>
    </font>
    <font>
      <b/>
      <i/>
      <sz val="11"/>
      <color theme="1"/>
      <name val="Calibri"/>
      <family val="2"/>
      <scheme val="minor"/>
    </font>
    <font>
      <sz val="11"/>
      <color theme="1"/>
      <name val="Calibri"/>
      <family val="2"/>
      <scheme val="minor"/>
    </font>
    <font>
      <sz val="11"/>
      <color rgb="FF0070C0"/>
      <name val="Calibri"/>
      <family val="2"/>
      <scheme val="minor"/>
    </font>
    <font>
      <sz val="11"/>
      <color rgb="FF00B050"/>
      <name val="Calibri"/>
      <family val="2"/>
      <scheme val="minor"/>
    </font>
    <font>
      <sz val="11"/>
      <color theme="8"/>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9" fontId="13" fillId="0" borderId="0" applyFont="0" applyFill="0" applyBorder="0" applyAlignment="0" applyProtection="0"/>
    <xf numFmtId="44" fontId="13" fillId="0" borderId="0" applyFont="0" applyFill="0" applyBorder="0" applyAlignment="0" applyProtection="0"/>
  </cellStyleXfs>
  <cellXfs count="125">
    <xf numFmtId="0" fontId="0" fillId="0" borderId="0" xfId="0"/>
    <xf numFmtId="0" fontId="3" fillId="0" borderId="5" xfId="0" applyFont="1" applyBorder="1" applyAlignment="1">
      <alignment horizontal="center"/>
    </xf>
    <xf numFmtId="0" fontId="0" fillId="2" borderId="6" xfId="0" applyFill="1" applyBorder="1"/>
    <xf numFmtId="0" fontId="0" fillId="2" borderId="7" xfId="0" applyFill="1" applyBorder="1"/>
    <xf numFmtId="0" fontId="0" fillId="2" borderId="8" xfId="0" applyFill="1" applyBorder="1"/>
    <xf numFmtId="0" fontId="0" fillId="2" borderId="4" xfId="0" applyFill="1" applyBorder="1"/>
    <xf numFmtId="0" fontId="0" fillId="2" borderId="9" xfId="0" applyFill="1" applyBorder="1"/>
    <xf numFmtId="0" fontId="0" fillId="2" borderId="0" xfId="0" applyFill="1"/>
    <xf numFmtId="0" fontId="0" fillId="2" borderId="10" xfId="0" applyFill="1" applyBorder="1"/>
    <xf numFmtId="0" fontId="0" fillId="2" borderId="11" xfId="0" applyFill="1" applyBorder="1"/>
    <xf numFmtId="0" fontId="0" fillId="2" borderId="12" xfId="0" applyFill="1" applyBorder="1"/>
    <xf numFmtId="0" fontId="0" fillId="0" borderId="0" xfId="0" applyAlignment="1">
      <alignment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1" fillId="4" borderId="26"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5" xfId="0" applyFont="1" applyFill="1" applyBorder="1" applyAlignment="1">
      <alignment horizontal="center" vertical="center"/>
    </xf>
    <xf numFmtId="0" fontId="0" fillId="5" borderId="16" xfId="0" applyFill="1" applyBorder="1" applyAlignment="1">
      <alignment horizontal="center" vertical="center" wrapText="1"/>
    </xf>
    <xf numFmtId="0" fontId="0" fillId="5" borderId="19" xfId="0" applyFill="1" applyBorder="1" applyAlignment="1">
      <alignment horizontal="center" vertical="center" wrapText="1"/>
    </xf>
    <xf numFmtId="0" fontId="2" fillId="6" borderId="5" xfId="0" applyFont="1" applyFill="1" applyBorder="1" applyAlignment="1">
      <alignment horizontal="center"/>
    </xf>
    <xf numFmtId="0" fontId="5" fillId="6" borderId="5" xfId="0" applyFont="1" applyFill="1" applyBorder="1" applyAlignment="1">
      <alignment horizontal="left" vertical="top" wrapText="1"/>
    </xf>
    <xf numFmtId="0" fontId="5" fillId="6" borderId="29" xfId="0" applyFont="1" applyFill="1" applyBorder="1" applyAlignment="1">
      <alignment horizontal="left" vertical="top" wrapText="1"/>
    </xf>
    <xf numFmtId="0" fontId="8" fillId="6" borderId="30" xfId="0" applyFont="1" applyFill="1" applyBorder="1" applyAlignment="1">
      <alignment horizontal="left" vertical="top" wrapText="1"/>
    </xf>
    <xf numFmtId="0" fontId="8" fillId="6" borderId="31" xfId="0" applyFont="1" applyFill="1" applyBorder="1" applyAlignment="1">
      <alignment horizontal="left" vertical="top" wrapText="1"/>
    </xf>
    <xf numFmtId="0" fontId="0" fillId="6" borderId="6" xfId="0" applyFill="1" applyBorder="1"/>
    <xf numFmtId="0" fontId="0" fillId="6" borderId="7" xfId="0" applyFill="1" applyBorder="1"/>
    <xf numFmtId="0" fontId="0" fillId="6" borderId="8" xfId="0" applyFill="1" applyBorder="1"/>
    <xf numFmtId="0" fontId="0" fillId="6" borderId="0" xfId="0" applyFill="1"/>
    <xf numFmtId="0" fontId="0" fillId="6" borderId="9" xfId="0" applyFill="1" applyBorder="1"/>
    <xf numFmtId="0" fontId="0" fillId="6" borderId="4" xfId="0" applyFill="1" applyBorder="1"/>
    <xf numFmtId="0" fontId="0" fillId="6" borderId="10" xfId="0" applyFill="1" applyBorder="1"/>
    <xf numFmtId="0" fontId="0" fillId="6" borderId="11" xfId="0" applyFill="1" applyBorder="1"/>
    <xf numFmtId="0" fontId="0" fillId="6" borderId="12" xfId="0" applyFill="1" applyBorder="1"/>
    <xf numFmtId="165" fontId="1" fillId="4" borderId="17" xfId="0" applyNumberFormat="1" applyFont="1" applyFill="1" applyBorder="1"/>
    <xf numFmtId="165" fontId="1" fillId="4" borderId="20" xfId="0" applyNumberFormat="1" applyFont="1" applyFill="1" applyBorder="1"/>
    <xf numFmtId="165" fontId="1" fillId="4" borderId="27" xfId="0" applyNumberFormat="1" applyFont="1" applyFill="1" applyBorder="1" applyAlignment="1">
      <alignment horizontal="center" vertical="center"/>
    </xf>
    <xf numFmtId="0" fontId="0" fillId="0" borderId="13" xfId="0" applyBorder="1" applyAlignment="1" applyProtection="1">
      <alignment horizontal="center" vertical="center" wrapText="1"/>
      <protection locked="0"/>
    </xf>
    <xf numFmtId="164" fontId="0" fillId="0" borderId="13" xfId="0" applyNumberFormat="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4" fillId="0" borderId="5" xfId="0" applyFont="1" applyBorder="1" applyAlignment="1">
      <alignment horizontal="center"/>
    </xf>
    <xf numFmtId="0" fontId="5" fillId="6" borderId="30" xfId="0" applyFont="1" applyFill="1" applyBorder="1" applyAlignment="1">
      <alignment horizontal="left" vertical="top" wrapText="1"/>
    </xf>
    <xf numFmtId="0" fontId="6" fillId="2" borderId="1" xfId="0" applyFont="1" applyFill="1" applyBorder="1"/>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9" fillId="5" borderId="26" xfId="0" applyFont="1" applyFill="1" applyBorder="1" applyAlignment="1">
      <alignment horizontal="center" vertical="center"/>
    </xf>
    <xf numFmtId="0" fontId="9" fillId="5" borderId="27" xfId="0" applyFont="1" applyFill="1" applyBorder="1" applyAlignment="1">
      <alignment horizontal="center" vertical="center"/>
    </xf>
    <xf numFmtId="0" fontId="9" fillId="5" borderId="27" xfId="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0" fillId="6" borderId="2" xfId="0" applyFill="1" applyBorder="1"/>
    <xf numFmtId="0" fontId="0" fillId="2" borderId="9" xfId="0" applyFill="1" applyBorder="1" applyAlignment="1">
      <alignment wrapText="1"/>
    </xf>
    <xf numFmtId="0" fontId="0" fillId="2" borderId="3" xfId="0" applyFill="1" applyBorder="1"/>
    <xf numFmtId="0" fontId="9" fillId="5" borderId="26"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0" fillId="5" borderId="26" xfId="0" applyFill="1" applyBorder="1" applyAlignment="1">
      <alignment horizontal="center" vertical="center" wrapText="1"/>
    </xf>
    <xf numFmtId="165" fontId="1" fillId="4" borderId="27" xfId="0" applyNumberFormat="1" applyFont="1" applyFill="1" applyBorder="1"/>
    <xf numFmtId="0" fontId="0" fillId="6" borderId="30" xfId="0" applyFill="1" applyBorder="1"/>
    <xf numFmtId="165" fontId="0" fillId="4" borderId="33" xfId="0" applyNumberFormat="1" applyFill="1" applyBorder="1" applyAlignment="1">
      <alignment horizontal="center" vertical="center"/>
    </xf>
    <xf numFmtId="0" fontId="0" fillId="4" borderId="34" xfId="0" applyFill="1" applyBorder="1" applyAlignment="1">
      <alignment horizontal="center" vertical="center"/>
    </xf>
    <xf numFmtId="165" fontId="0" fillId="4" borderId="15" xfId="0" applyNumberFormat="1" applyFill="1" applyBorder="1" applyAlignment="1">
      <alignment horizontal="center" vertical="center"/>
    </xf>
    <xf numFmtId="0" fontId="0" fillId="4" borderId="21" xfId="0" applyFill="1" applyBorder="1" applyAlignment="1">
      <alignment horizontal="center" vertical="center"/>
    </xf>
    <xf numFmtId="165" fontId="0" fillId="4" borderId="23" xfId="0" applyNumberFormat="1" applyFill="1" applyBorder="1" applyAlignment="1">
      <alignment horizontal="center" vertical="center"/>
    </xf>
    <xf numFmtId="0" fontId="0" fillId="4" borderId="25" xfId="0" applyFill="1" applyBorder="1" applyAlignment="1">
      <alignment horizontal="center" vertical="center"/>
    </xf>
    <xf numFmtId="0" fontId="14" fillId="0" borderId="0" xfId="0" applyFont="1"/>
    <xf numFmtId="0" fontId="0" fillId="0" borderId="34" xfId="1" applyNumberFormat="1" applyFont="1" applyBorder="1" applyAlignment="1">
      <alignment horizontal="center" vertical="center"/>
    </xf>
    <xf numFmtId="0" fontId="0" fillId="0" borderId="21" xfId="1" applyNumberFormat="1" applyFont="1" applyBorder="1" applyAlignment="1">
      <alignment horizontal="center" vertical="center"/>
    </xf>
    <xf numFmtId="0" fontId="0" fillId="0" borderId="25" xfId="1" applyNumberFormat="1" applyFont="1" applyBorder="1" applyAlignment="1">
      <alignment horizontal="center" vertical="center"/>
    </xf>
    <xf numFmtId="0" fontId="15" fillId="0" borderId="0" xfId="0" applyFont="1"/>
    <xf numFmtId="0" fontId="16" fillId="0" borderId="0" xfId="0" applyFont="1"/>
    <xf numFmtId="0" fontId="0" fillId="4" borderId="13" xfId="0" applyFill="1" applyBorder="1" applyAlignment="1">
      <alignment horizontal="center" vertical="center" wrapText="1"/>
    </xf>
    <xf numFmtId="164" fontId="0" fillId="4" borderId="13" xfId="0" applyNumberFormat="1" applyFill="1" applyBorder="1" applyAlignment="1">
      <alignment horizontal="center" vertical="center" wrapText="1"/>
    </xf>
    <xf numFmtId="0" fontId="0" fillId="2" borderId="35" xfId="0" applyFill="1" applyBorder="1" applyAlignment="1">
      <alignment wrapText="1"/>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14" xfId="0" applyFill="1" applyBorder="1" applyAlignment="1">
      <alignment horizontal="center" vertical="center"/>
    </xf>
    <xf numFmtId="0" fontId="0" fillId="4" borderId="18"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6" fillId="3" borderId="1" xfId="0" applyFont="1" applyFill="1" applyBorder="1"/>
    <xf numFmtId="0" fontId="0" fillId="3" borderId="3" xfId="0" applyFill="1" applyBorder="1"/>
    <xf numFmtId="0" fontId="0" fillId="0" borderId="3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8" xfId="0" applyBorder="1"/>
    <xf numFmtId="0" fontId="0" fillId="0" borderId="12" xfId="0" applyBorder="1"/>
    <xf numFmtId="0" fontId="9" fillId="6" borderId="9" xfId="0" applyFont="1" applyFill="1" applyBorder="1" applyAlignment="1">
      <alignment horizontal="center" vertical="center" wrapText="1"/>
    </xf>
    <xf numFmtId="0" fontId="0" fillId="6" borderId="9" xfId="0" applyFill="1" applyBorder="1" applyAlignment="1">
      <alignment horizontal="center" vertical="center"/>
    </xf>
    <xf numFmtId="0" fontId="1" fillId="6" borderId="9" xfId="0" applyFont="1" applyFill="1" applyBorder="1" applyAlignment="1">
      <alignment horizontal="center" vertical="center"/>
    </xf>
    <xf numFmtId="0" fontId="3" fillId="6" borderId="31" xfId="0" applyFont="1" applyFill="1" applyBorder="1" applyAlignment="1">
      <alignment horizontal="center" vertical="center" wrapText="1"/>
    </xf>
    <xf numFmtId="0" fontId="0" fillId="3" borderId="4" xfId="0" applyFill="1" applyBorder="1"/>
    <xf numFmtId="0" fontId="0" fillId="3" borderId="0" xfId="0" applyFill="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166" fontId="0" fillId="0" borderId="14" xfId="2" applyNumberFormat="1" applyFont="1" applyBorder="1" applyAlignment="1" applyProtection="1">
      <alignment horizontal="center" vertical="center"/>
      <protection locked="0"/>
    </xf>
    <xf numFmtId="166" fontId="0" fillId="4" borderId="33" xfId="2" applyNumberFormat="1" applyFont="1" applyFill="1" applyBorder="1" applyAlignment="1" applyProtection="1">
      <alignment horizontal="center" vertical="center"/>
    </xf>
    <xf numFmtId="166" fontId="0" fillId="0" borderId="13" xfId="2" applyNumberFormat="1" applyFont="1" applyBorder="1" applyAlignment="1" applyProtection="1">
      <alignment horizontal="center" vertical="center"/>
      <protection locked="0"/>
    </xf>
    <xf numFmtId="166" fontId="0" fillId="4" borderId="15" xfId="2" applyNumberFormat="1" applyFont="1" applyFill="1" applyBorder="1" applyAlignment="1" applyProtection="1">
      <alignment horizontal="center" vertical="center"/>
    </xf>
    <xf numFmtId="166" fontId="0" fillId="0" borderId="24" xfId="2" applyNumberFormat="1" applyFont="1" applyBorder="1" applyAlignment="1" applyProtection="1">
      <alignment horizontal="center" vertical="center"/>
      <protection locked="0"/>
    </xf>
    <xf numFmtId="166" fontId="0" fillId="4" borderId="23" xfId="2" applyNumberFormat="1" applyFont="1" applyFill="1" applyBorder="1" applyAlignment="1" applyProtection="1">
      <alignment horizontal="center" vertical="center"/>
    </xf>
    <xf numFmtId="166" fontId="1" fillId="4" borderId="28" xfId="2" applyNumberFormat="1" applyFont="1" applyFill="1" applyBorder="1" applyAlignment="1" applyProtection="1">
      <alignment horizontal="center" vertical="center"/>
    </xf>
    <xf numFmtId="166" fontId="1" fillId="4" borderId="27" xfId="2" applyNumberFormat="1" applyFont="1" applyFill="1" applyBorder="1" applyAlignment="1" applyProtection="1">
      <alignment horizontal="center" vertical="center"/>
    </xf>
    <xf numFmtId="166" fontId="1" fillId="4" borderId="27" xfId="2" applyNumberFormat="1" applyFont="1" applyFill="1" applyBorder="1" applyProtection="1"/>
    <xf numFmtId="166" fontId="1" fillId="4" borderId="17" xfId="2" applyNumberFormat="1" applyFont="1" applyFill="1" applyBorder="1" applyProtection="1"/>
    <xf numFmtId="166" fontId="1" fillId="4" borderId="20" xfId="2" applyNumberFormat="1" applyFont="1" applyFill="1" applyBorder="1" applyProtection="1"/>
    <xf numFmtId="0" fontId="3" fillId="6" borderId="5" xfId="0" applyFont="1" applyFill="1" applyBorder="1" applyAlignment="1">
      <alignment horizontal="center" vertical="center" wrapText="1"/>
    </xf>
    <xf numFmtId="0" fontId="0" fillId="2" borderId="2" xfId="0" applyFill="1" applyBorder="1"/>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0" fillId="2" borderId="26" xfId="0" applyFill="1" applyBorder="1" applyAlignment="1">
      <alignment horizontal="center" vertical="center" wrapText="1"/>
    </xf>
    <xf numFmtId="164" fontId="0" fillId="0" borderId="27" xfId="0" applyNumberFormat="1" applyBorder="1" applyAlignment="1" applyProtection="1">
      <alignment horizontal="center" vertical="center" wrapText="1"/>
      <protection locked="0"/>
    </xf>
    <xf numFmtId="0" fontId="5" fillId="0" borderId="5" xfId="0" applyFont="1" applyBorder="1"/>
    <xf numFmtId="0" fontId="3" fillId="6" borderId="30" xfId="0" applyFont="1" applyFill="1" applyBorder="1" applyAlignment="1">
      <alignment horizontal="center" vertical="center" wrapText="1"/>
    </xf>
    <xf numFmtId="0" fontId="0" fillId="0" borderId="29" xfId="0" applyBorder="1"/>
  </cellXfs>
  <cellStyles count="3">
    <cellStyle name="Currency" xfId="2" builtinId="4"/>
    <cellStyle name="Normal" xfId="0" builtinId="0"/>
    <cellStyle name="Percent" xfId="1" builtinId="5"/>
  </cellStyles>
  <dxfs count="22">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5196416</xdr:colOff>
      <xdr:row>35</xdr:row>
      <xdr:rowOff>52917</xdr:rowOff>
    </xdr:from>
    <xdr:to>
      <xdr:col>1</xdr:col>
      <xdr:colOff>6441218</xdr:colOff>
      <xdr:row>38</xdr:row>
      <xdr:rowOff>68792</xdr:rowOff>
    </xdr:to>
    <xdr:pic>
      <xdr:nvPicPr>
        <xdr:cNvPr id="4" name="Picture 3" descr="Mandatory Form #OFP-125 EDAC Approval dated 11/05/2021 for 2021-2023">
          <a:extLst>
            <a:ext uri="{FF2B5EF4-FFF2-40B4-BE49-F238E27FC236}">
              <a16:creationId xmlns:a16="http://schemas.microsoft.com/office/drawing/2014/main" id="{72E73502-2B39-416F-8C83-7FA6BB39A5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8583" y="11758084"/>
          <a:ext cx="1244802"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114301</xdr:colOff>
      <xdr:row>1</xdr:row>
      <xdr:rowOff>209550</xdr:rowOff>
    </xdr:from>
    <xdr:to>
      <xdr:col>6</xdr:col>
      <xdr:colOff>971550</xdr:colOff>
      <xdr:row>1</xdr:row>
      <xdr:rowOff>533400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301" y="409575"/>
          <a:ext cx="8829674"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Comparability Calculation: All Schools Served with Title I Funds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114301</xdr:colOff>
      <xdr:row>1</xdr:row>
      <xdr:rowOff>209550</xdr:rowOff>
    </xdr:from>
    <xdr:to>
      <xdr:col>5</xdr:col>
      <xdr:colOff>962026</xdr:colOff>
      <xdr:row>1</xdr:row>
      <xdr:rowOff>533400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4301" y="409575"/>
          <a:ext cx="77724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Comparability Calculation: Not All Schools Served with Title I Funds</a:t>
          </a:r>
        </a:p>
      </xdr:txBody>
    </xdr:sp>
    <xdr:clientData/>
  </xdr:twoCellAnchor>
  <xdr:twoCellAnchor>
    <xdr:from>
      <xdr:col>0</xdr:col>
      <xdr:colOff>114301</xdr:colOff>
      <xdr:row>1</xdr:row>
      <xdr:rowOff>209550</xdr:rowOff>
    </xdr:from>
    <xdr:to>
      <xdr:col>6</xdr:col>
      <xdr:colOff>971550</xdr:colOff>
      <xdr:row>1</xdr:row>
      <xdr:rowOff>533400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14301" y="409575"/>
          <a:ext cx="8829674"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Comparability Calculation: Not All Schools Served with Title I Funds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114301</xdr:colOff>
      <xdr:row>1</xdr:row>
      <xdr:rowOff>209550</xdr:rowOff>
    </xdr:from>
    <xdr:to>
      <xdr:col>6</xdr:col>
      <xdr:colOff>971550</xdr:colOff>
      <xdr:row>1</xdr:row>
      <xdr:rowOff>533400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4301" y="409575"/>
          <a:ext cx="8829674"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High/Low Band Comparability Calculation: All Schools Served with Title I Funds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114301</xdr:colOff>
      <xdr:row>1</xdr:row>
      <xdr:rowOff>209550</xdr:rowOff>
    </xdr:from>
    <xdr:to>
      <xdr:col>6</xdr:col>
      <xdr:colOff>971550</xdr:colOff>
      <xdr:row>1</xdr:row>
      <xdr:rowOff>533400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4301" y="409575"/>
          <a:ext cx="8829674"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High/Low Band Comparability Calculation: Not All Schools Served with Title I Funds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114301</xdr:colOff>
      <xdr:row>1</xdr:row>
      <xdr:rowOff>209550</xdr:rowOff>
    </xdr:from>
    <xdr:to>
      <xdr:col>6</xdr:col>
      <xdr:colOff>971550</xdr:colOff>
      <xdr:row>1</xdr:row>
      <xdr:rowOff>533400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4301" y="409575"/>
          <a:ext cx="8829674"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Per-Pupil Allocation Comparability Calculation: All Schools Served with Title I Funds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114301</xdr:colOff>
      <xdr:row>1</xdr:row>
      <xdr:rowOff>209550</xdr:rowOff>
    </xdr:from>
    <xdr:to>
      <xdr:col>5</xdr:col>
      <xdr:colOff>962026</xdr:colOff>
      <xdr:row>1</xdr:row>
      <xdr:rowOff>533400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14301" y="409575"/>
          <a:ext cx="77724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Comparability Calculation: Not All Schools Served with Title I Funds</a:t>
          </a:r>
        </a:p>
      </xdr:txBody>
    </xdr:sp>
    <xdr:clientData/>
  </xdr:twoCellAnchor>
  <xdr:twoCellAnchor>
    <xdr:from>
      <xdr:col>0</xdr:col>
      <xdr:colOff>114301</xdr:colOff>
      <xdr:row>1</xdr:row>
      <xdr:rowOff>209550</xdr:rowOff>
    </xdr:from>
    <xdr:to>
      <xdr:col>6</xdr:col>
      <xdr:colOff>971550</xdr:colOff>
      <xdr:row>1</xdr:row>
      <xdr:rowOff>533400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4301" y="409575"/>
          <a:ext cx="8829674"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Per-Pupil Comparability Calculation: Not All Schools Served with Title I Funds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mparability@cde.state.co.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zoomScale="120" zoomScaleNormal="120" workbookViewId="0">
      <selection activeCell="C3" sqref="C3"/>
    </sheetView>
  </sheetViews>
  <sheetFormatPr defaultColWidth="0" defaultRowHeight="15" zeroHeight="1" x14ac:dyDescent="0.25"/>
  <cols>
    <col min="1" max="1" width="5.7109375" customWidth="1"/>
    <col min="2" max="2" width="99.28515625" customWidth="1"/>
    <col min="3" max="3" width="5.7109375" customWidth="1"/>
    <col min="4" max="12" width="0" hidden="1" customWidth="1"/>
    <col min="13" max="16384" width="9.140625" hidden="1"/>
  </cols>
  <sheetData>
    <row r="1" spans="1:3" ht="15.75" thickBot="1" x14ac:dyDescent="0.3">
      <c r="A1" s="2"/>
      <c r="B1" s="3"/>
      <c r="C1" s="4"/>
    </row>
    <row r="2" spans="1:3" ht="24" thickBot="1" x14ac:dyDescent="0.4">
      <c r="A2" s="5"/>
      <c r="B2" s="20" t="s">
        <v>0</v>
      </c>
      <c r="C2" s="6"/>
    </row>
    <row r="3" spans="1:3" ht="15.75" thickBot="1" x14ac:dyDescent="0.3">
      <c r="A3" s="5"/>
      <c r="B3" s="7"/>
      <c r="C3" s="6"/>
    </row>
    <row r="4" spans="1:3" ht="57" thickBot="1" x14ac:dyDescent="0.3">
      <c r="A4" s="5"/>
      <c r="B4" s="116" t="s">
        <v>1</v>
      </c>
      <c r="C4" s="6"/>
    </row>
    <row r="5" spans="1:3" ht="15.75" thickBot="1" x14ac:dyDescent="0.3">
      <c r="A5" s="8"/>
      <c r="B5" s="9"/>
      <c r="C5" s="10"/>
    </row>
    <row r="6" spans="1:3" ht="15.75" thickBot="1" x14ac:dyDescent="0.3">
      <c r="A6" s="99"/>
      <c r="B6" s="100"/>
      <c r="C6" s="101"/>
    </row>
    <row r="7" spans="1:3" ht="19.5" thickBot="1" x14ac:dyDescent="0.35">
      <c r="A7" s="99"/>
      <c r="B7" s="1" t="s">
        <v>2</v>
      </c>
      <c r="C7" s="101"/>
    </row>
    <row r="8" spans="1:3" ht="15.75" thickBot="1" x14ac:dyDescent="0.3">
      <c r="A8" s="99"/>
      <c r="B8" s="100"/>
      <c r="C8" s="101"/>
    </row>
    <row r="9" spans="1:3" ht="16.5" thickBot="1" x14ac:dyDescent="0.3">
      <c r="A9" s="99"/>
      <c r="B9" s="45" t="s">
        <v>26</v>
      </c>
      <c r="C9" s="101"/>
    </row>
    <row r="10" spans="1:3" ht="15.75" thickBot="1" x14ac:dyDescent="0.3">
      <c r="A10" s="99"/>
      <c r="B10" s="100"/>
      <c r="C10" s="101"/>
    </row>
    <row r="11" spans="1:3" ht="48" thickBot="1" x14ac:dyDescent="0.3">
      <c r="A11" s="99"/>
      <c r="B11" s="21" t="s">
        <v>46</v>
      </c>
      <c r="C11" s="101"/>
    </row>
    <row r="12" spans="1:3" ht="16.5" thickBot="1" x14ac:dyDescent="0.3">
      <c r="A12" s="99"/>
      <c r="B12" s="22" t="s">
        <v>47</v>
      </c>
      <c r="C12" s="101"/>
    </row>
    <row r="13" spans="1:3" ht="16.5" thickBot="1" x14ac:dyDescent="0.3">
      <c r="A13" s="99"/>
      <c r="B13" s="122" t="s">
        <v>60</v>
      </c>
      <c r="C13" s="101"/>
    </row>
    <row r="14" spans="1:3" ht="15.75" x14ac:dyDescent="0.25">
      <c r="A14" s="99"/>
      <c r="B14" s="22" t="s">
        <v>57</v>
      </c>
      <c r="C14" s="101"/>
    </row>
    <row r="15" spans="1:3" ht="15.75" x14ac:dyDescent="0.25">
      <c r="A15" s="99"/>
      <c r="B15" s="23" t="s">
        <v>16</v>
      </c>
      <c r="C15" s="101"/>
    </row>
    <row r="16" spans="1:3" ht="15.75" x14ac:dyDescent="0.25">
      <c r="A16" s="99"/>
      <c r="B16" s="23" t="s">
        <v>18</v>
      </c>
      <c r="C16" s="101"/>
    </row>
    <row r="17" spans="1:3" ht="16.5" thickBot="1" x14ac:dyDescent="0.3">
      <c r="A17" s="99"/>
      <c r="B17" s="24" t="s">
        <v>17</v>
      </c>
      <c r="C17" s="101"/>
    </row>
    <row r="18" spans="1:3" ht="32.25" thickBot="1" x14ac:dyDescent="0.3">
      <c r="A18" s="99"/>
      <c r="B18" s="46" t="s">
        <v>58</v>
      </c>
      <c r="C18" s="101"/>
    </row>
    <row r="19" spans="1:3" ht="15.75" x14ac:dyDescent="0.25">
      <c r="A19" s="99"/>
      <c r="B19" s="22" t="s">
        <v>59</v>
      </c>
      <c r="C19" s="101"/>
    </row>
    <row r="20" spans="1:3" ht="31.5" x14ac:dyDescent="0.25">
      <c r="A20" s="99"/>
      <c r="B20" s="23" t="s">
        <v>55</v>
      </c>
      <c r="C20" s="101"/>
    </row>
    <row r="21" spans="1:3" ht="16.5" thickBot="1" x14ac:dyDescent="0.3">
      <c r="A21" s="99"/>
      <c r="B21" s="24" t="s">
        <v>19</v>
      </c>
      <c r="C21" s="101"/>
    </row>
    <row r="22" spans="1:3" ht="15.75" thickBot="1" x14ac:dyDescent="0.3">
      <c r="A22" s="99"/>
      <c r="B22" s="100"/>
      <c r="C22" s="101"/>
    </row>
    <row r="23" spans="1:3" ht="16.5" thickBot="1" x14ac:dyDescent="0.3">
      <c r="A23" s="99"/>
      <c r="B23" s="45" t="s">
        <v>24</v>
      </c>
      <c r="C23" s="101"/>
    </row>
    <row r="24" spans="1:3" ht="15.75" thickBot="1" x14ac:dyDescent="0.3">
      <c r="A24" s="99"/>
      <c r="B24" s="100"/>
      <c r="C24" s="101"/>
    </row>
    <row r="25" spans="1:3" ht="48" thickBot="1" x14ac:dyDescent="0.3">
      <c r="A25" s="99"/>
      <c r="B25" s="21" t="s">
        <v>48</v>
      </c>
      <c r="C25" s="101"/>
    </row>
    <row r="26" spans="1:3" ht="48" thickBot="1" x14ac:dyDescent="0.3">
      <c r="A26" s="99"/>
      <c r="B26" s="21" t="s">
        <v>49</v>
      </c>
      <c r="C26" s="101"/>
    </row>
    <row r="27" spans="1:3" ht="142.5" thickBot="1" x14ac:dyDescent="0.3">
      <c r="A27" s="99"/>
      <c r="B27" s="21" t="s">
        <v>50</v>
      </c>
      <c r="C27" s="101"/>
    </row>
    <row r="28" spans="1:3" ht="32.25" thickBot="1" x14ac:dyDescent="0.3">
      <c r="A28" s="99"/>
      <c r="B28" s="21" t="s">
        <v>51</v>
      </c>
      <c r="C28" s="101"/>
    </row>
    <row r="29" spans="1:3" ht="15.75" thickBot="1" x14ac:dyDescent="0.3">
      <c r="A29" s="99"/>
      <c r="B29" s="100"/>
      <c r="C29" s="101"/>
    </row>
    <row r="30" spans="1:3" ht="16.5" thickBot="1" x14ac:dyDescent="0.3">
      <c r="A30" s="99"/>
      <c r="B30" s="45" t="s">
        <v>45</v>
      </c>
      <c r="C30" s="101"/>
    </row>
    <row r="31" spans="1:3" ht="15.75" thickBot="1" x14ac:dyDescent="0.3">
      <c r="A31" s="99"/>
      <c r="B31" s="100"/>
      <c r="C31" s="101"/>
    </row>
    <row r="32" spans="1:3" ht="48" thickBot="1" x14ac:dyDescent="0.3">
      <c r="A32" s="99"/>
      <c r="B32" s="21" t="s">
        <v>52</v>
      </c>
      <c r="C32" s="101"/>
    </row>
    <row r="33" spans="1:3" ht="48" thickBot="1" x14ac:dyDescent="0.3">
      <c r="A33" s="99"/>
      <c r="B33" s="21" t="s">
        <v>53</v>
      </c>
      <c r="C33" s="101"/>
    </row>
    <row r="34" spans="1:3" ht="16.5" thickBot="1" x14ac:dyDescent="0.3">
      <c r="A34" s="99"/>
      <c r="B34" s="21" t="s">
        <v>54</v>
      </c>
      <c r="C34" s="101"/>
    </row>
    <row r="35" spans="1:3" ht="15.75" thickBot="1" x14ac:dyDescent="0.3">
      <c r="A35" s="99"/>
      <c r="B35" s="100"/>
      <c r="C35" s="101"/>
    </row>
    <row r="36" spans="1:3" x14ac:dyDescent="0.25">
      <c r="A36" s="99"/>
      <c r="B36" s="124"/>
      <c r="C36" s="101"/>
    </row>
    <row r="37" spans="1:3" ht="18.75" x14ac:dyDescent="0.25">
      <c r="A37" s="99"/>
      <c r="B37" s="123" t="s">
        <v>62</v>
      </c>
      <c r="C37" s="101"/>
    </row>
    <row r="38" spans="1:3" ht="18.75" x14ac:dyDescent="0.25">
      <c r="A38" s="99"/>
      <c r="B38" s="123" t="s">
        <v>61</v>
      </c>
      <c r="C38" s="101"/>
    </row>
    <row r="39" spans="1:3" ht="19.5" thickBot="1" x14ac:dyDescent="0.3">
      <c r="A39" s="99"/>
      <c r="B39" s="98"/>
      <c r="C39" s="101"/>
    </row>
    <row r="40" spans="1:3" ht="15.75" thickBot="1" x14ac:dyDescent="0.3">
      <c r="A40" s="102"/>
      <c r="B40" s="103"/>
      <c r="C40" s="104"/>
    </row>
  </sheetData>
  <sheetProtection algorithmName="SHA-512" hashValue="XN2NUlvPMosKQ0ngd9Xoz2BCoUoHFJJerLU4y5xfh/5f5VslsC+7LykGWBIBWtkyMSZ0UiOnZoKUFhIgloC3YA==" saltValue="eiUquYCms8/XkAPFCi9crA==" spinCount="100000" sheet="1" selectLockedCells="1"/>
  <hyperlinks>
    <hyperlink ref="B38"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2"/>
  <sheetViews>
    <sheetView zoomScaleNormal="100" workbookViewId="0">
      <selection activeCell="A8" sqref="A8"/>
    </sheetView>
  </sheetViews>
  <sheetFormatPr defaultColWidth="0" defaultRowHeight="15" zeroHeight="1" x14ac:dyDescent="0.25"/>
  <cols>
    <col min="1" max="1" width="15.28515625" customWidth="1"/>
    <col min="2" max="2" width="50.42578125" customWidth="1"/>
    <col min="3" max="3" width="13.85546875" customWidth="1"/>
    <col min="4" max="4" width="12.7109375" customWidth="1"/>
    <col min="5" max="5" width="11.5703125" bestFit="1" customWidth="1"/>
    <col min="6" max="6" width="15.7109375" customWidth="1"/>
    <col min="7" max="7" width="16.42578125" customWidth="1"/>
    <col min="8" max="16384" width="9.140625" hidden="1"/>
  </cols>
  <sheetData>
    <row r="1" spans="1:17" ht="15.75" thickBot="1" x14ac:dyDescent="0.3">
      <c r="A1" s="25"/>
      <c r="B1" s="26"/>
      <c r="C1" s="26"/>
      <c r="D1" s="26"/>
      <c r="E1" s="26"/>
      <c r="F1" s="56"/>
    </row>
    <row r="2" spans="1:17" ht="60" customHeight="1" x14ac:dyDescent="0.25">
      <c r="A2" s="2"/>
      <c r="B2" s="3"/>
      <c r="C2" s="3"/>
      <c r="D2" s="3"/>
      <c r="E2" s="3"/>
      <c r="F2" s="3"/>
      <c r="G2" s="4"/>
    </row>
    <row r="3" spans="1:17" s="11" customFormat="1" ht="30" x14ac:dyDescent="0.25">
      <c r="A3" s="12" t="s">
        <v>3</v>
      </c>
      <c r="B3" s="37"/>
      <c r="C3" s="13" t="s">
        <v>4</v>
      </c>
      <c r="D3" s="38"/>
      <c r="E3" s="13" t="s">
        <v>5</v>
      </c>
      <c r="F3" s="37"/>
      <c r="G3" s="57"/>
    </row>
    <row r="4" spans="1:17" ht="15.75" thickBot="1" x14ac:dyDescent="0.3">
      <c r="A4" s="8"/>
      <c r="B4" s="9"/>
      <c r="C4" s="9"/>
      <c r="D4" s="9"/>
      <c r="E4" s="9"/>
      <c r="F4" s="9"/>
      <c r="G4" s="10"/>
    </row>
    <row r="5" spans="1:17" ht="15.75" thickBot="1" x14ac:dyDescent="0.3">
      <c r="A5" s="25"/>
      <c r="B5" s="26"/>
      <c r="C5" s="26"/>
      <c r="D5" s="26"/>
      <c r="E5" s="26"/>
      <c r="F5" s="26"/>
      <c r="G5" s="27"/>
    </row>
    <row r="6" spans="1:17" ht="21.75" thickBot="1" x14ac:dyDescent="0.4">
      <c r="A6" s="47" t="s">
        <v>9</v>
      </c>
      <c r="B6" s="117"/>
      <c r="C6" s="120" t="s">
        <v>56</v>
      </c>
      <c r="D6" s="121"/>
      <c r="E6" s="28"/>
      <c r="F6" s="32"/>
      <c r="G6" s="29"/>
      <c r="K6" s="74">
        <f>MIN(K8:K97)</f>
        <v>0</v>
      </c>
      <c r="P6" s="75">
        <f>MIN(P8:P97)</f>
        <v>0</v>
      </c>
    </row>
    <row r="7" spans="1:17" ht="64.5" thickBot="1" x14ac:dyDescent="0.3">
      <c r="A7" s="51" t="s">
        <v>10</v>
      </c>
      <c r="B7" s="52" t="s">
        <v>11</v>
      </c>
      <c r="C7" s="118" t="s">
        <v>12</v>
      </c>
      <c r="D7" s="119" t="s">
        <v>13</v>
      </c>
      <c r="E7" s="53" t="s">
        <v>14</v>
      </c>
      <c r="F7" s="54" t="s">
        <v>15</v>
      </c>
      <c r="G7" s="55" t="s">
        <v>25</v>
      </c>
      <c r="K7" s="74">
        <f>MAX(K8:K97)</f>
        <v>0</v>
      </c>
      <c r="P7" s="75">
        <f>MAX(P8:P97)</f>
        <v>0</v>
      </c>
    </row>
    <row r="8" spans="1:17" x14ac:dyDescent="0.25">
      <c r="A8" s="48"/>
      <c r="B8" s="49"/>
      <c r="C8" s="48"/>
      <c r="D8" s="50"/>
      <c r="E8" s="64" t="str">
        <f>IF(ISNUMBER(C8),C8/D8,"")</f>
        <v/>
      </c>
      <c r="F8" s="65" t="str">
        <f t="shared" ref="F8:F97" si="0">IF(ISNUMBER(C8),IF(C8&gt;100,IF(AND(E8&gt;=$C$100,E8&lt;=$C$101),"YES","NO"),"N/A"),"")</f>
        <v/>
      </c>
      <c r="G8" s="71"/>
      <c r="H8" s="74" t="str">
        <f t="shared" ref="H8:H97" si="1">IF(ISNUMBER(C8),_xlfn.RANK.AVG(C8,$C$8:$C$97),"")</f>
        <v/>
      </c>
      <c r="I8" s="74" t="str">
        <f>IF(ISNUMBER(H8),COUNTIF(H8:$H$97,H8),"")</f>
        <v/>
      </c>
      <c r="J8" s="74" t="str">
        <f>IF(ISNUMBER(H8),IF(I8=1,H8,H8+(I8*0.01)),"")</f>
        <v/>
      </c>
      <c r="K8" s="74" t="str">
        <f t="shared" ref="K8:K97" si="2">IF(ISNUMBER(H8),_xlfn.RANK.AVG(J8,$J$8:$J$97),"")</f>
        <v/>
      </c>
      <c r="L8" s="74" t="str">
        <f>IF(ISNUMBER(H8),A8,"")</f>
        <v/>
      </c>
      <c r="M8" s="70" t="str">
        <f t="shared" ref="M8:M97" si="3">IF(ISNUMBER(G8),_xlfn.RANK.AVG(G8,$G$8:$G$97),"")</f>
        <v/>
      </c>
      <c r="N8" s="70" t="str">
        <f>IF(ISNUMBER(M8),COUNTIF(M8:$M$97,M8),"")</f>
        <v/>
      </c>
      <c r="O8" s="70" t="str">
        <f>IF(ISNUMBER(M8),IF(N8=1,M8,M8+(N8*0.01)),"")</f>
        <v/>
      </c>
      <c r="P8" s="70" t="str">
        <f t="shared" ref="P8:P97" si="4">IF(ISNUMBER(M8),_xlfn.RANK.AVG(O8,$O$8:$O$97),"")</f>
        <v/>
      </c>
      <c r="Q8" s="70" t="str">
        <f t="shared" ref="Q8:Q97" si="5">IF(ISNUMBER(M8),A8,"")</f>
        <v/>
      </c>
    </row>
    <row r="9" spans="1:17" x14ac:dyDescent="0.25">
      <c r="A9" s="39"/>
      <c r="B9" s="40"/>
      <c r="C9" s="39"/>
      <c r="D9" s="41"/>
      <c r="E9" s="66" t="str">
        <f t="shared" ref="E9:E98" si="6">IF(ISNUMBER(C9),C9/D9,"")</f>
        <v/>
      </c>
      <c r="F9" s="67" t="str">
        <f t="shared" si="0"/>
        <v/>
      </c>
      <c r="G9" s="72"/>
      <c r="H9" s="74" t="str">
        <f t="shared" si="1"/>
        <v/>
      </c>
      <c r="I9" s="74" t="str">
        <f>IF(ISNUMBER(H9),COUNTIF(H9:$H$97,H9),"")</f>
        <v/>
      </c>
      <c r="J9" s="74" t="str">
        <f t="shared" ref="J9:J97" si="7">IF(ISNUMBER(H9),IF(I9=1,H9,H9+(I9*0.01)),"")</f>
        <v/>
      </c>
      <c r="K9" s="74" t="str">
        <f t="shared" si="2"/>
        <v/>
      </c>
      <c r="L9" s="74" t="str">
        <f t="shared" ref="L9:L97" si="8">IF(ISNUMBER(H9),A9,"")</f>
        <v/>
      </c>
      <c r="M9" s="70" t="str">
        <f t="shared" si="3"/>
        <v/>
      </c>
      <c r="N9" s="70" t="str">
        <f>IF(ISNUMBER(M9),COUNTIF(M9:$M$97,M9),"")</f>
        <v/>
      </c>
      <c r="O9" s="70" t="str">
        <f t="shared" ref="O9:O97" si="9">IF(ISNUMBER(M9),IF(N9=1,M9,M9+(N9*0.01)),"")</f>
        <v/>
      </c>
      <c r="P9" s="70" t="str">
        <f t="shared" si="4"/>
        <v/>
      </c>
      <c r="Q9" s="70" t="str">
        <f t="shared" si="5"/>
        <v/>
      </c>
    </row>
    <row r="10" spans="1:17" x14ac:dyDescent="0.25">
      <c r="A10" s="39"/>
      <c r="B10" s="40"/>
      <c r="C10" s="39"/>
      <c r="D10" s="41"/>
      <c r="E10" s="66" t="str">
        <f t="shared" si="6"/>
        <v/>
      </c>
      <c r="F10" s="67" t="str">
        <f t="shared" si="0"/>
        <v/>
      </c>
      <c r="G10" s="72"/>
      <c r="H10" s="74" t="str">
        <f t="shared" si="1"/>
        <v/>
      </c>
      <c r="I10" s="74" t="str">
        <f>IF(ISNUMBER(H10),COUNTIF(H10:$H$97,H10),"")</f>
        <v/>
      </c>
      <c r="J10" s="74" t="str">
        <f t="shared" si="7"/>
        <v/>
      </c>
      <c r="K10" s="74" t="str">
        <f t="shared" si="2"/>
        <v/>
      </c>
      <c r="L10" s="74" t="str">
        <f t="shared" si="8"/>
        <v/>
      </c>
      <c r="M10" s="70" t="str">
        <f t="shared" si="3"/>
        <v/>
      </c>
      <c r="N10" s="70" t="str">
        <f>IF(ISNUMBER(M10),COUNTIF(M10:$M$97,M10),"")</f>
        <v/>
      </c>
      <c r="O10" s="70" t="str">
        <f t="shared" si="9"/>
        <v/>
      </c>
      <c r="P10" s="70" t="str">
        <f t="shared" si="4"/>
        <v/>
      </c>
      <c r="Q10" s="70" t="str">
        <f t="shared" si="5"/>
        <v/>
      </c>
    </row>
    <row r="11" spans="1:17" x14ac:dyDescent="0.25">
      <c r="A11" s="39"/>
      <c r="B11" s="40"/>
      <c r="C11" s="39"/>
      <c r="D11" s="41"/>
      <c r="E11" s="66" t="str">
        <f t="shared" ref="E11:E17" si="10">IF(ISNUMBER(C11),C11/D11,"")</f>
        <v/>
      </c>
      <c r="F11" s="67" t="str">
        <f t="shared" si="0"/>
        <v/>
      </c>
      <c r="G11" s="72"/>
      <c r="H11" s="74" t="str">
        <f t="shared" si="1"/>
        <v/>
      </c>
      <c r="I11" s="74" t="str">
        <f>IF(ISNUMBER(H11),COUNTIF(H11:$H$97,H11),"")</f>
        <v/>
      </c>
      <c r="J11" s="74" t="str">
        <f t="shared" ref="J11:J17" si="11">IF(ISNUMBER(H11),IF(I11=1,H11,H11+(I11*0.01)),"")</f>
        <v/>
      </c>
      <c r="K11" s="74" t="str">
        <f t="shared" si="2"/>
        <v/>
      </c>
      <c r="L11" s="74" t="str">
        <f t="shared" ref="L11:L17" si="12">IF(ISNUMBER(H11),A11,"")</f>
        <v/>
      </c>
      <c r="M11" s="70" t="str">
        <f t="shared" si="3"/>
        <v/>
      </c>
      <c r="N11" s="70" t="str">
        <f>IF(ISNUMBER(M11),COUNTIF(M11:$M$97,M11),"")</f>
        <v/>
      </c>
      <c r="O11" s="70" t="str">
        <f t="shared" ref="O11:O17" si="13">IF(ISNUMBER(M11),IF(N11=1,M11,M11+(N11*0.01)),"")</f>
        <v/>
      </c>
      <c r="P11" s="70" t="str">
        <f t="shared" si="4"/>
        <v/>
      </c>
      <c r="Q11" s="70" t="str">
        <f t="shared" ref="Q11:Q17" si="14">IF(ISNUMBER(M11),A11,"")</f>
        <v/>
      </c>
    </row>
    <row r="12" spans="1:17" x14ac:dyDescent="0.25">
      <c r="A12" s="39"/>
      <c r="B12" s="40"/>
      <c r="C12" s="39"/>
      <c r="D12" s="41"/>
      <c r="E12" s="66" t="str">
        <f t="shared" si="10"/>
        <v/>
      </c>
      <c r="F12" s="67" t="str">
        <f t="shared" si="0"/>
        <v/>
      </c>
      <c r="G12" s="72"/>
      <c r="H12" s="74" t="str">
        <f t="shared" si="1"/>
        <v/>
      </c>
      <c r="I12" s="74" t="str">
        <f>IF(ISNUMBER(H12),COUNTIF(H12:$H$97,H12),"")</f>
        <v/>
      </c>
      <c r="J12" s="74" t="str">
        <f t="shared" si="11"/>
        <v/>
      </c>
      <c r="K12" s="74" t="str">
        <f t="shared" si="2"/>
        <v/>
      </c>
      <c r="L12" s="74" t="str">
        <f t="shared" si="12"/>
        <v/>
      </c>
      <c r="M12" s="70" t="str">
        <f t="shared" si="3"/>
        <v/>
      </c>
      <c r="N12" s="70" t="str">
        <f>IF(ISNUMBER(M12),COUNTIF(M12:$M$97,M12),"")</f>
        <v/>
      </c>
      <c r="O12" s="70" t="str">
        <f t="shared" si="13"/>
        <v/>
      </c>
      <c r="P12" s="70" t="str">
        <f t="shared" si="4"/>
        <v/>
      </c>
      <c r="Q12" s="70" t="str">
        <f t="shared" si="14"/>
        <v/>
      </c>
    </row>
    <row r="13" spans="1:17" x14ac:dyDescent="0.25">
      <c r="A13" s="39"/>
      <c r="B13" s="40"/>
      <c r="C13" s="39"/>
      <c r="D13" s="41"/>
      <c r="E13" s="66" t="str">
        <f t="shared" si="10"/>
        <v/>
      </c>
      <c r="F13" s="67" t="str">
        <f t="shared" si="0"/>
        <v/>
      </c>
      <c r="G13" s="72"/>
      <c r="H13" s="74" t="str">
        <f t="shared" si="1"/>
        <v/>
      </c>
      <c r="I13" s="74" t="str">
        <f>IF(ISNUMBER(H13),COUNTIF(H13:$H$97,H13),"")</f>
        <v/>
      </c>
      <c r="J13" s="74" t="str">
        <f t="shared" si="11"/>
        <v/>
      </c>
      <c r="K13" s="74" t="str">
        <f t="shared" si="2"/>
        <v/>
      </c>
      <c r="L13" s="74" t="str">
        <f t="shared" si="12"/>
        <v/>
      </c>
      <c r="M13" s="70" t="str">
        <f t="shared" si="3"/>
        <v/>
      </c>
      <c r="N13" s="70" t="str">
        <f>IF(ISNUMBER(M13),COUNTIF(M13:$M$97,M13),"")</f>
        <v/>
      </c>
      <c r="O13" s="70" t="str">
        <f t="shared" si="13"/>
        <v/>
      </c>
      <c r="P13" s="70" t="str">
        <f t="shared" si="4"/>
        <v/>
      </c>
      <c r="Q13" s="70" t="str">
        <f t="shared" si="14"/>
        <v/>
      </c>
    </row>
    <row r="14" spans="1:17" x14ac:dyDescent="0.25">
      <c r="A14" s="39"/>
      <c r="B14" s="40"/>
      <c r="C14" s="39"/>
      <c r="D14" s="41"/>
      <c r="E14" s="66" t="str">
        <f t="shared" si="10"/>
        <v/>
      </c>
      <c r="F14" s="67" t="str">
        <f t="shared" si="0"/>
        <v/>
      </c>
      <c r="G14" s="72"/>
      <c r="H14" s="74" t="str">
        <f t="shared" si="1"/>
        <v/>
      </c>
      <c r="I14" s="74" t="str">
        <f>IF(ISNUMBER(H14),COUNTIF(H14:$H$97,H14),"")</f>
        <v/>
      </c>
      <c r="J14" s="74" t="str">
        <f t="shared" si="11"/>
        <v/>
      </c>
      <c r="K14" s="74" t="str">
        <f t="shared" si="2"/>
        <v/>
      </c>
      <c r="L14" s="74" t="str">
        <f t="shared" si="12"/>
        <v/>
      </c>
      <c r="M14" s="70" t="str">
        <f t="shared" si="3"/>
        <v/>
      </c>
      <c r="N14" s="70" t="str">
        <f>IF(ISNUMBER(M14),COUNTIF(M14:$M$97,M14),"")</f>
        <v/>
      </c>
      <c r="O14" s="70" t="str">
        <f t="shared" si="13"/>
        <v/>
      </c>
      <c r="P14" s="70" t="str">
        <f t="shared" si="4"/>
        <v/>
      </c>
      <c r="Q14" s="70" t="str">
        <f t="shared" si="14"/>
        <v/>
      </c>
    </row>
    <row r="15" spans="1:17" x14ac:dyDescent="0.25">
      <c r="A15" s="39"/>
      <c r="B15" s="40"/>
      <c r="C15" s="39"/>
      <c r="D15" s="41"/>
      <c r="E15" s="66" t="str">
        <f t="shared" si="10"/>
        <v/>
      </c>
      <c r="F15" s="67" t="str">
        <f t="shared" si="0"/>
        <v/>
      </c>
      <c r="G15" s="72"/>
      <c r="H15" s="74" t="str">
        <f t="shared" si="1"/>
        <v/>
      </c>
      <c r="I15" s="74" t="str">
        <f>IF(ISNUMBER(H15),COUNTIF(H15:$H$97,H15),"")</f>
        <v/>
      </c>
      <c r="J15" s="74" t="str">
        <f t="shared" si="11"/>
        <v/>
      </c>
      <c r="K15" s="74" t="str">
        <f t="shared" si="2"/>
        <v/>
      </c>
      <c r="L15" s="74" t="str">
        <f t="shared" si="12"/>
        <v/>
      </c>
      <c r="M15" s="70" t="str">
        <f t="shared" si="3"/>
        <v/>
      </c>
      <c r="N15" s="70" t="str">
        <f>IF(ISNUMBER(M15),COUNTIF(M15:$M$97,M15),"")</f>
        <v/>
      </c>
      <c r="O15" s="70" t="str">
        <f t="shared" si="13"/>
        <v/>
      </c>
      <c r="P15" s="70" t="str">
        <f t="shared" si="4"/>
        <v/>
      </c>
      <c r="Q15" s="70" t="str">
        <f t="shared" si="14"/>
        <v/>
      </c>
    </row>
    <row r="16" spans="1:17" x14ac:dyDescent="0.25">
      <c r="A16" s="39"/>
      <c r="B16" s="40"/>
      <c r="C16" s="39"/>
      <c r="D16" s="41"/>
      <c r="E16" s="66" t="str">
        <f t="shared" si="10"/>
        <v/>
      </c>
      <c r="F16" s="67" t="str">
        <f t="shared" si="0"/>
        <v/>
      </c>
      <c r="G16" s="72"/>
      <c r="H16" s="74" t="str">
        <f t="shared" si="1"/>
        <v/>
      </c>
      <c r="I16" s="74" t="str">
        <f>IF(ISNUMBER(H16),COUNTIF(H16:$H$97,H16),"")</f>
        <v/>
      </c>
      <c r="J16" s="74" t="str">
        <f t="shared" si="11"/>
        <v/>
      </c>
      <c r="K16" s="74" t="str">
        <f t="shared" si="2"/>
        <v/>
      </c>
      <c r="L16" s="74" t="str">
        <f t="shared" si="12"/>
        <v/>
      </c>
      <c r="M16" s="70" t="str">
        <f t="shared" si="3"/>
        <v/>
      </c>
      <c r="N16" s="70" t="str">
        <f>IF(ISNUMBER(M16),COUNTIF(M16:$M$97,M16),"")</f>
        <v/>
      </c>
      <c r="O16" s="70" t="str">
        <f t="shared" si="13"/>
        <v/>
      </c>
      <c r="P16" s="70" t="str">
        <f t="shared" si="4"/>
        <v/>
      </c>
      <c r="Q16" s="70" t="str">
        <f t="shared" si="14"/>
        <v/>
      </c>
    </row>
    <row r="17" spans="1:17" x14ac:dyDescent="0.25">
      <c r="A17" s="39"/>
      <c r="B17" s="40"/>
      <c r="C17" s="39"/>
      <c r="D17" s="41"/>
      <c r="E17" s="66" t="str">
        <f t="shared" si="10"/>
        <v/>
      </c>
      <c r="F17" s="67" t="str">
        <f t="shared" si="0"/>
        <v/>
      </c>
      <c r="G17" s="72"/>
      <c r="H17" s="74" t="str">
        <f t="shared" si="1"/>
        <v/>
      </c>
      <c r="I17" s="74" t="str">
        <f>IF(ISNUMBER(H17),COUNTIF(H17:$H$97,H17),"")</f>
        <v/>
      </c>
      <c r="J17" s="74" t="str">
        <f t="shared" si="11"/>
        <v/>
      </c>
      <c r="K17" s="74" t="str">
        <f t="shared" si="2"/>
        <v/>
      </c>
      <c r="L17" s="74" t="str">
        <f t="shared" si="12"/>
        <v/>
      </c>
      <c r="M17" s="70" t="str">
        <f t="shared" si="3"/>
        <v/>
      </c>
      <c r="N17" s="70" t="str">
        <f>IF(ISNUMBER(M17),COUNTIF(M17:$M$97,M17),"")</f>
        <v/>
      </c>
      <c r="O17" s="70" t="str">
        <f t="shared" si="13"/>
        <v/>
      </c>
      <c r="P17" s="70" t="str">
        <f t="shared" si="4"/>
        <v/>
      </c>
      <c r="Q17" s="70" t="str">
        <f t="shared" si="14"/>
        <v/>
      </c>
    </row>
    <row r="18" spans="1:17" x14ac:dyDescent="0.25">
      <c r="A18" s="39"/>
      <c r="B18" s="40"/>
      <c r="C18" s="39"/>
      <c r="D18" s="41"/>
      <c r="E18" s="66" t="str">
        <f t="shared" ref="E18" si="15">IF(ISNUMBER(C18),C18/D18,"")</f>
        <v/>
      </c>
      <c r="F18" s="67" t="str">
        <f t="shared" si="0"/>
        <v/>
      </c>
      <c r="G18" s="72"/>
      <c r="H18" s="74" t="str">
        <f t="shared" si="1"/>
        <v/>
      </c>
      <c r="I18" s="74" t="str">
        <f>IF(ISNUMBER(H18),COUNTIF(H18:$H$97,H18),"")</f>
        <v/>
      </c>
      <c r="J18" s="74" t="str">
        <f t="shared" ref="J18" si="16">IF(ISNUMBER(H18),IF(I18=1,H18,H18+(I18*0.01)),"")</f>
        <v/>
      </c>
      <c r="K18" s="74" t="str">
        <f t="shared" si="2"/>
        <v/>
      </c>
      <c r="L18" s="74" t="str">
        <f t="shared" ref="L18" si="17">IF(ISNUMBER(H18),A18,"")</f>
        <v/>
      </c>
      <c r="M18" s="70" t="str">
        <f t="shared" si="3"/>
        <v/>
      </c>
      <c r="N18" s="70" t="str">
        <f>IF(ISNUMBER(M18),COUNTIF(M18:$M$97,M18),"")</f>
        <v/>
      </c>
      <c r="O18" s="70" t="str">
        <f t="shared" ref="O18" si="18">IF(ISNUMBER(M18),IF(N18=1,M18,M18+(N18*0.01)),"")</f>
        <v/>
      </c>
      <c r="P18" s="70" t="str">
        <f t="shared" si="4"/>
        <v/>
      </c>
      <c r="Q18" s="70" t="str">
        <f t="shared" ref="Q18" si="19">IF(ISNUMBER(M18),A18,"")</f>
        <v/>
      </c>
    </row>
    <row r="19" spans="1:17" x14ac:dyDescent="0.25">
      <c r="A19" s="39"/>
      <c r="B19" s="40"/>
      <c r="C19" s="39"/>
      <c r="D19" s="41"/>
      <c r="E19" s="66" t="str">
        <f t="shared" si="6"/>
        <v/>
      </c>
      <c r="F19" s="67" t="str">
        <f t="shared" si="0"/>
        <v/>
      </c>
      <c r="G19" s="72"/>
      <c r="H19" s="74" t="str">
        <f t="shared" si="1"/>
        <v/>
      </c>
      <c r="I19" s="74" t="str">
        <f>IF(ISNUMBER(H19),COUNTIF(H19:$H$97,H19),"")</f>
        <v/>
      </c>
      <c r="J19" s="74" t="str">
        <f t="shared" si="7"/>
        <v/>
      </c>
      <c r="K19" s="74" t="str">
        <f t="shared" si="2"/>
        <v/>
      </c>
      <c r="L19" s="74" t="str">
        <f t="shared" si="8"/>
        <v/>
      </c>
      <c r="M19" s="70" t="str">
        <f t="shared" si="3"/>
        <v/>
      </c>
      <c r="N19" s="70" t="str">
        <f>IF(ISNUMBER(M19),COUNTIF(M19:$M$97,M19),"")</f>
        <v/>
      </c>
      <c r="O19" s="70" t="str">
        <f t="shared" si="9"/>
        <v/>
      </c>
      <c r="P19" s="70" t="str">
        <f t="shared" si="4"/>
        <v/>
      </c>
      <c r="Q19" s="70" t="str">
        <f t="shared" si="5"/>
        <v/>
      </c>
    </row>
    <row r="20" spans="1:17" x14ac:dyDescent="0.25">
      <c r="A20" s="39"/>
      <c r="B20" s="40"/>
      <c r="C20" s="39"/>
      <c r="D20" s="41"/>
      <c r="E20" s="66" t="str">
        <f t="shared" si="6"/>
        <v/>
      </c>
      <c r="F20" s="67" t="str">
        <f t="shared" si="0"/>
        <v/>
      </c>
      <c r="G20" s="72"/>
      <c r="H20" s="74" t="str">
        <f t="shared" si="1"/>
        <v/>
      </c>
      <c r="I20" s="74" t="str">
        <f>IF(ISNUMBER(H20),COUNTIF(H20:$H$97,H20),"")</f>
        <v/>
      </c>
      <c r="J20" s="74" t="str">
        <f t="shared" si="7"/>
        <v/>
      </c>
      <c r="K20" s="74" t="str">
        <f t="shared" si="2"/>
        <v/>
      </c>
      <c r="L20" s="74" t="str">
        <f t="shared" si="8"/>
        <v/>
      </c>
      <c r="M20" s="70" t="str">
        <f t="shared" si="3"/>
        <v/>
      </c>
      <c r="N20" s="70" t="str">
        <f>IF(ISNUMBER(M20),COUNTIF(M20:$M$97,M20),"")</f>
        <v/>
      </c>
      <c r="O20" s="70" t="str">
        <f t="shared" si="9"/>
        <v/>
      </c>
      <c r="P20" s="70" t="str">
        <f t="shared" si="4"/>
        <v/>
      </c>
      <c r="Q20" s="70" t="str">
        <f t="shared" si="5"/>
        <v/>
      </c>
    </row>
    <row r="21" spans="1:17" x14ac:dyDescent="0.25">
      <c r="A21" s="39"/>
      <c r="B21" s="40"/>
      <c r="C21" s="39"/>
      <c r="D21" s="41"/>
      <c r="E21" s="66" t="str">
        <f t="shared" si="6"/>
        <v/>
      </c>
      <c r="F21" s="67" t="str">
        <f t="shared" si="0"/>
        <v/>
      </c>
      <c r="G21" s="72"/>
      <c r="H21" s="74" t="str">
        <f t="shared" si="1"/>
        <v/>
      </c>
      <c r="I21" s="74" t="str">
        <f>IF(ISNUMBER(H21),COUNTIF(H21:$H$97,H21),"")</f>
        <v/>
      </c>
      <c r="J21" s="74" t="str">
        <f t="shared" si="7"/>
        <v/>
      </c>
      <c r="K21" s="74" t="str">
        <f t="shared" si="2"/>
        <v/>
      </c>
      <c r="L21" s="74" t="str">
        <f t="shared" si="8"/>
        <v/>
      </c>
      <c r="M21" s="70" t="str">
        <f t="shared" si="3"/>
        <v/>
      </c>
      <c r="N21" s="70" t="str">
        <f>IF(ISNUMBER(M21),COUNTIF(M21:$M$97,M21),"")</f>
        <v/>
      </c>
      <c r="O21" s="70" t="str">
        <f t="shared" si="9"/>
        <v/>
      </c>
      <c r="P21" s="70" t="str">
        <f t="shared" si="4"/>
        <v/>
      </c>
      <c r="Q21" s="70" t="str">
        <f t="shared" si="5"/>
        <v/>
      </c>
    </row>
    <row r="22" spans="1:17" x14ac:dyDescent="0.25">
      <c r="A22" s="39"/>
      <c r="B22" s="40"/>
      <c r="C22" s="39"/>
      <c r="D22" s="41"/>
      <c r="E22" s="66" t="str">
        <f t="shared" ref="E22:E71" si="20">IF(ISNUMBER(C22),C22/D22,"")</f>
        <v/>
      </c>
      <c r="F22" s="67" t="str">
        <f t="shared" ref="F22:F71" si="21">IF(ISNUMBER(C22),IF(C22&gt;100,IF(AND(E22&gt;=$C$100,E22&lt;=$C$101),"YES","NO"),"N/A"),"")</f>
        <v/>
      </c>
      <c r="G22" s="72"/>
      <c r="H22" s="74" t="str">
        <f t="shared" ref="H22:H71" si="22">IF(ISNUMBER(C22),_xlfn.RANK.AVG(C22,$C$8:$C$97),"")</f>
        <v/>
      </c>
      <c r="I22" s="74" t="str">
        <f>IF(ISNUMBER(H22),COUNTIF(H22:$H$97,H22),"")</f>
        <v/>
      </c>
      <c r="J22" s="74" t="str">
        <f t="shared" ref="J22:J71" si="23">IF(ISNUMBER(H22),IF(I22=1,H22,H22+(I22*0.01)),"")</f>
        <v/>
      </c>
      <c r="K22" s="74" t="str">
        <f t="shared" ref="K22:K71" si="24">IF(ISNUMBER(H22),_xlfn.RANK.AVG(J22,$J$8:$J$97),"")</f>
        <v/>
      </c>
      <c r="L22" s="74" t="str">
        <f t="shared" ref="L22:L71" si="25">IF(ISNUMBER(H22),A22,"")</f>
        <v/>
      </c>
      <c r="M22" s="70" t="str">
        <f t="shared" ref="M22:M71" si="26">IF(ISNUMBER(G22),_xlfn.RANK.AVG(G22,$G$8:$G$97),"")</f>
        <v/>
      </c>
      <c r="N22" s="70" t="str">
        <f>IF(ISNUMBER(M22),COUNTIF(M22:$M$97,M22),"")</f>
        <v/>
      </c>
      <c r="O22" s="70" t="str">
        <f t="shared" ref="O22:O71" si="27">IF(ISNUMBER(M22),IF(N22=1,M22,M22+(N22*0.01)),"")</f>
        <v/>
      </c>
      <c r="P22" s="70" t="str">
        <f t="shared" ref="P22:P71" si="28">IF(ISNUMBER(M22),_xlfn.RANK.AVG(O22,$O$8:$O$97),"")</f>
        <v/>
      </c>
      <c r="Q22" s="70" t="str">
        <f t="shared" ref="Q22:Q71" si="29">IF(ISNUMBER(M22),A22,"")</f>
        <v/>
      </c>
    </row>
    <row r="23" spans="1:17" x14ac:dyDescent="0.25">
      <c r="A23" s="39"/>
      <c r="B23" s="40"/>
      <c r="C23" s="39"/>
      <c r="D23" s="41"/>
      <c r="E23" s="66" t="str">
        <f t="shared" si="20"/>
        <v/>
      </c>
      <c r="F23" s="67" t="str">
        <f t="shared" si="21"/>
        <v/>
      </c>
      <c r="G23" s="72"/>
      <c r="H23" s="74" t="str">
        <f t="shared" si="22"/>
        <v/>
      </c>
      <c r="I23" s="74" t="str">
        <f>IF(ISNUMBER(H23),COUNTIF(H23:$H$97,H23),"")</f>
        <v/>
      </c>
      <c r="J23" s="74" t="str">
        <f t="shared" si="23"/>
        <v/>
      </c>
      <c r="K23" s="74" t="str">
        <f t="shared" si="24"/>
        <v/>
      </c>
      <c r="L23" s="74" t="str">
        <f t="shared" si="25"/>
        <v/>
      </c>
      <c r="M23" s="70" t="str">
        <f t="shared" si="26"/>
        <v/>
      </c>
      <c r="N23" s="70" t="str">
        <f>IF(ISNUMBER(M23),COUNTIF(M23:$M$97,M23),"")</f>
        <v/>
      </c>
      <c r="O23" s="70" t="str">
        <f t="shared" si="27"/>
        <v/>
      </c>
      <c r="P23" s="70" t="str">
        <f t="shared" si="28"/>
        <v/>
      </c>
      <c r="Q23" s="70" t="str">
        <f t="shared" si="29"/>
        <v/>
      </c>
    </row>
    <row r="24" spans="1:17" x14ac:dyDescent="0.25">
      <c r="A24" s="39"/>
      <c r="B24" s="40"/>
      <c r="C24" s="39"/>
      <c r="D24" s="41"/>
      <c r="E24" s="66" t="str">
        <f t="shared" si="20"/>
        <v/>
      </c>
      <c r="F24" s="67" t="str">
        <f t="shared" si="21"/>
        <v/>
      </c>
      <c r="G24" s="72"/>
      <c r="H24" s="74" t="str">
        <f t="shared" si="22"/>
        <v/>
      </c>
      <c r="I24" s="74" t="str">
        <f>IF(ISNUMBER(H24),COUNTIF(H24:$H$97,H24),"")</f>
        <v/>
      </c>
      <c r="J24" s="74" t="str">
        <f t="shared" si="23"/>
        <v/>
      </c>
      <c r="K24" s="74" t="str">
        <f t="shared" si="24"/>
        <v/>
      </c>
      <c r="L24" s="74" t="str">
        <f t="shared" si="25"/>
        <v/>
      </c>
      <c r="M24" s="70" t="str">
        <f t="shared" si="26"/>
        <v/>
      </c>
      <c r="N24" s="70" t="str">
        <f>IF(ISNUMBER(M24),COUNTIF(M24:$M$97,M24),"")</f>
        <v/>
      </c>
      <c r="O24" s="70" t="str">
        <f t="shared" si="27"/>
        <v/>
      </c>
      <c r="P24" s="70" t="str">
        <f t="shared" si="28"/>
        <v/>
      </c>
      <c r="Q24" s="70" t="str">
        <f t="shared" si="29"/>
        <v/>
      </c>
    </row>
    <row r="25" spans="1:17" x14ac:dyDescent="0.25">
      <c r="A25" s="39"/>
      <c r="B25" s="40"/>
      <c r="C25" s="39"/>
      <c r="D25" s="41"/>
      <c r="E25" s="66" t="str">
        <f t="shared" si="20"/>
        <v/>
      </c>
      <c r="F25" s="67" t="str">
        <f t="shared" si="21"/>
        <v/>
      </c>
      <c r="G25" s="72"/>
      <c r="H25" s="74" t="str">
        <f t="shared" si="22"/>
        <v/>
      </c>
      <c r="I25" s="74" t="str">
        <f>IF(ISNUMBER(H25),COUNTIF(H25:$H$97,H25),"")</f>
        <v/>
      </c>
      <c r="J25" s="74" t="str">
        <f t="shared" si="23"/>
        <v/>
      </c>
      <c r="K25" s="74" t="str">
        <f t="shared" si="24"/>
        <v/>
      </c>
      <c r="L25" s="74" t="str">
        <f t="shared" si="25"/>
        <v/>
      </c>
      <c r="M25" s="70" t="str">
        <f t="shared" si="26"/>
        <v/>
      </c>
      <c r="N25" s="70" t="str">
        <f>IF(ISNUMBER(M25),COUNTIF(M25:$M$97,M25),"")</f>
        <v/>
      </c>
      <c r="O25" s="70" t="str">
        <f t="shared" si="27"/>
        <v/>
      </c>
      <c r="P25" s="70" t="str">
        <f t="shared" si="28"/>
        <v/>
      </c>
      <c r="Q25" s="70" t="str">
        <f t="shared" si="29"/>
        <v/>
      </c>
    </row>
    <row r="26" spans="1:17" x14ac:dyDescent="0.25">
      <c r="A26" s="39"/>
      <c r="B26" s="40"/>
      <c r="C26" s="39"/>
      <c r="D26" s="41"/>
      <c r="E26" s="66" t="str">
        <f t="shared" si="20"/>
        <v/>
      </c>
      <c r="F26" s="67" t="str">
        <f t="shared" si="21"/>
        <v/>
      </c>
      <c r="G26" s="72"/>
      <c r="H26" s="74" t="str">
        <f t="shared" si="22"/>
        <v/>
      </c>
      <c r="I26" s="74" t="str">
        <f>IF(ISNUMBER(H26),COUNTIF(H26:$H$97,H26),"")</f>
        <v/>
      </c>
      <c r="J26" s="74" t="str">
        <f t="shared" si="23"/>
        <v/>
      </c>
      <c r="K26" s="74" t="str">
        <f t="shared" si="24"/>
        <v/>
      </c>
      <c r="L26" s="74" t="str">
        <f t="shared" si="25"/>
        <v/>
      </c>
      <c r="M26" s="70" t="str">
        <f t="shared" si="26"/>
        <v/>
      </c>
      <c r="N26" s="70" t="str">
        <f>IF(ISNUMBER(M26),COUNTIF(M26:$M$97,M26),"")</f>
        <v/>
      </c>
      <c r="O26" s="70" t="str">
        <f t="shared" si="27"/>
        <v/>
      </c>
      <c r="P26" s="70" t="str">
        <f t="shared" si="28"/>
        <v/>
      </c>
      <c r="Q26" s="70" t="str">
        <f t="shared" si="29"/>
        <v/>
      </c>
    </row>
    <row r="27" spans="1:17" x14ac:dyDescent="0.25">
      <c r="A27" s="39"/>
      <c r="B27" s="40"/>
      <c r="C27" s="39"/>
      <c r="D27" s="41"/>
      <c r="E27" s="66" t="str">
        <f t="shared" si="20"/>
        <v/>
      </c>
      <c r="F27" s="67" t="str">
        <f t="shared" si="21"/>
        <v/>
      </c>
      <c r="G27" s="72"/>
      <c r="H27" s="74" t="str">
        <f t="shared" si="22"/>
        <v/>
      </c>
      <c r="I27" s="74" t="str">
        <f>IF(ISNUMBER(H27),COUNTIF(H27:$H$97,H27),"")</f>
        <v/>
      </c>
      <c r="J27" s="74" t="str">
        <f t="shared" si="23"/>
        <v/>
      </c>
      <c r="K27" s="74" t="str">
        <f t="shared" si="24"/>
        <v/>
      </c>
      <c r="L27" s="74" t="str">
        <f t="shared" si="25"/>
        <v/>
      </c>
      <c r="M27" s="70" t="str">
        <f t="shared" si="26"/>
        <v/>
      </c>
      <c r="N27" s="70" t="str">
        <f>IF(ISNUMBER(M27),COUNTIF(M27:$M$97,M27),"")</f>
        <v/>
      </c>
      <c r="O27" s="70" t="str">
        <f t="shared" si="27"/>
        <v/>
      </c>
      <c r="P27" s="70" t="str">
        <f t="shared" si="28"/>
        <v/>
      </c>
      <c r="Q27" s="70" t="str">
        <f t="shared" si="29"/>
        <v/>
      </c>
    </row>
    <row r="28" spans="1:17" x14ac:dyDescent="0.25">
      <c r="A28" s="39"/>
      <c r="B28" s="40"/>
      <c r="C28" s="39"/>
      <c r="D28" s="41"/>
      <c r="E28" s="66" t="str">
        <f t="shared" si="20"/>
        <v/>
      </c>
      <c r="F28" s="67" t="str">
        <f t="shared" si="21"/>
        <v/>
      </c>
      <c r="G28" s="72"/>
      <c r="H28" s="74" t="str">
        <f t="shared" si="22"/>
        <v/>
      </c>
      <c r="I28" s="74" t="str">
        <f>IF(ISNUMBER(H28),COUNTIF(H28:$H$97,H28),"")</f>
        <v/>
      </c>
      <c r="J28" s="74" t="str">
        <f t="shared" si="23"/>
        <v/>
      </c>
      <c r="K28" s="74" t="str">
        <f t="shared" si="24"/>
        <v/>
      </c>
      <c r="L28" s="74" t="str">
        <f t="shared" si="25"/>
        <v/>
      </c>
      <c r="M28" s="70" t="str">
        <f t="shared" si="26"/>
        <v/>
      </c>
      <c r="N28" s="70" t="str">
        <f>IF(ISNUMBER(M28),COUNTIF(M28:$M$97,M28),"")</f>
        <v/>
      </c>
      <c r="O28" s="70" t="str">
        <f t="shared" si="27"/>
        <v/>
      </c>
      <c r="P28" s="70" t="str">
        <f t="shared" si="28"/>
        <v/>
      </c>
      <c r="Q28" s="70" t="str">
        <f t="shared" si="29"/>
        <v/>
      </c>
    </row>
    <row r="29" spans="1:17" x14ac:dyDescent="0.25">
      <c r="A29" s="39"/>
      <c r="B29" s="40"/>
      <c r="C29" s="39"/>
      <c r="D29" s="41"/>
      <c r="E29" s="66" t="str">
        <f t="shared" si="20"/>
        <v/>
      </c>
      <c r="F29" s="67" t="str">
        <f t="shared" si="21"/>
        <v/>
      </c>
      <c r="G29" s="72"/>
      <c r="H29" s="74" t="str">
        <f t="shared" si="22"/>
        <v/>
      </c>
      <c r="I29" s="74" t="str">
        <f>IF(ISNUMBER(H29),COUNTIF(H29:$H$97,H29),"")</f>
        <v/>
      </c>
      <c r="J29" s="74" t="str">
        <f t="shared" si="23"/>
        <v/>
      </c>
      <c r="K29" s="74" t="str">
        <f t="shared" si="24"/>
        <v/>
      </c>
      <c r="L29" s="74" t="str">
        <f t="shared" si="25"/>
        <v/>
      </c>
      <c r="M29" s="70" t="str">
        <f t="shared" si="26"/>
        <v/>
      </c>
      <c r="N29" s="70" t="str">
        <f>IF(ISNUMBER(M29),COUNTIF(M29:$M$97,M29),"")</f>
        <v/>
      </c>
      <c r="O29" s="70" t="str">
        <f t="shared" si="27"/>
        <v/>
      </c>
      <c r="P29" s="70" t="str">
        <f t="shared" si="28"/>
        <v/>
      </c>
      <c r="Q29" s="70" t="str">
        <f t="shared" si="29"/>
        <v/>
      </c>
    </row>
    <row r="30" spans="1:17" x14ac:dyDescent="0.25">
      <c r="A30" s="39"/>
      <c r="B30" s="40"/>
      <c r="C30" s="39"/>
      <c r="D30" s="41"/>
      <c r="E30" s="66" t="str">
        <f t="shared" si="20"/>
        <v/>
      </c>
      <c r="F30" s="67" t="str">
        <f t="shared" si="21"/>
        <v/>
      </c>
      <c r="G30" s="72"/>
      <c r="H30" s="74" t="str">
        <f t="shared" si="22"/>
        <v/>
      </c>
      <c r="I30" s="74" t="str">
        <f>IF(ISNUMBER(H30),COUNTIF(H30:$H$97,H30),"")</f>
        <v/>
      </c>
      <c r="J30" s="74" t="str">
        <f t="shared" si="23"/>
        <v/>
      </c>
      <c r="K30" s="74" t="str">
        <f t="shared" si="24"/>
        <v/>
      </c>
      <c r="L30" s="74" t="str">
        <f t="shared" si="25"/>
        <v/>
      </c>
      <c r="M30" s="70" t="str">
        <f t="shared" si="26"/>
        <v/>
      </c>
      <c r="N30" s="70" t="str">
        <f>IF(ISNUMBER(M30),COUNTIF(M30:$M$97,M30),"")</f>
        <v/>
      </c>
      <c r="O30" s="70" t="str">
        <f t="shared" si="27"/>
        <v/>
      </c>
      <c r="P30" s="70" t="str">
        <f t="shared" si="28"/>
        <v/>
      </c>
      <c r="Q30" s="70" t="str">
        <f t="shared" si="29"/>
        <v/>
      </c>
    </row>
    <row r="31" spans="1:17" x14ac:dyDescent="0.25">
      <c r="A31" s="39"/>
      <c r="B31" s="40"/>
      <c r="C31" s="39"/>
      <c r="D31" s="41"/>
      <c r="E31" s="66" t="str">
        <f t="shared" si="20"/>
        <v/>
      </c>
      <c r="F31" s="67" t="str">
        <f t="shared" si="21"/>
        <v/>
      </c>
      <c r="G31" s="72"/>
      <c r="H31" s="74" t="str">
        <f t="shared" si="22"/>
        <v/>
      </c>
      <c r="I31" s="74" t="str">
        <f>IF(ISNUMBER(H31),COUNTIF(H31:$H$97,H31),"")</f>
        <v/>
      </c>
      <c r="J31" s="74" t="str">
        <f t="shared" si="23"/>
        <v/>
      </c>
      <c r="K31" s="74" t="str">
        <f t="shared" si="24"/>
        <v/>
      </c>
      <c r="L31" s="74" t="str">
        <f t="shared" si="25"/>
        <v/>
      </c>
      <c r="M31" s="70" t="str">
        <f t="shared" si="26"/>
        <v/>
      </c>
      <c r="N31" s="70" t="str">
        <f>IF(ISNUMBER(M31),COUNTIF(M31:$M$97,M31),"")</f>
        <v/>
      </c>
      <c r="O31" s="70" t="str">
        <f t="shared" si="27"/>
        <v/>
      </c>
      <c r="P31" s="70" t="str">
        <f t="shared" si="28"/>
        <v/>
      </c>
      <c r="Q31" s="70" t="str">
        <f t="shared" si="29"/>
        <v/>
      </c>
    </row>
    <row r="32" spans="1:17" x14ac:dyDescent="0.25">
      <c r="A32" s="39"/>
      <c r="B32" s="40"/>
      <c r="C32" s="39"/>
      <c r="D32" s="41"/>
      <c r="E32" s="66" t="str">
        <f t="shared" ref="E32:E41" si="30">IF(ISNUMBER(C32),C32/D32,"")</f>
        <v/>
      </c>
      <c r="F32" s="67" t="str">
        <f t="shared" ref="F32:F41" si="31">IF(ISNUMBER(C32),IF(C32&gt;100,IF(AND(E32&gt;=$C$100,E32&lt;=$C$101),"YES","NO"),"N/A"),"")</f>
        <v/>
      </c>
      <c r="G32" s="72"/>
      <c r="H32" s="74" t="str">
        <f t="shared" ref="H32:H41" si="32">IF(ISNUMBER(C32),_xlfn.RANK.AVG(C32,$C$8:$C$97),"")</f>
        <v/>
      </c>
      <c r="I32" s="74" t="str">
        <f>IF(ISNUMBER(H32),COUNTIF(H32:$H$97,H32),"")</f>
        <v/>
      </c>
      <c r="J32" s="74" t="str">
        <f t="shared" ref="J32:J41" si="33">IF(ISNUMBER(H32),IF(I32=1,H32,H32+(I32*0.01)),"")</f>
        <v/>
      </c>
      <c r="K32" s="74" t="str">
        <f t="shared" ref="K32:K41" si="34">IF(ISNUMBER(H32),_xlfn.RANK.AVG(J32,$J$8:$J$97),"")</f>
        <v/>
      </c>
      <c r="L32" s="74" t="str">
        <f t="shared" ref="L32:L41" si="35">IF(ISNUMBER(H32),A32,"")</f>
        <v/>
      </c>
      <c r="M32" s="70" t="str">
        <f t="shared" ref="M32:M41" si="36">IF(ISNUMBER(G32),_xlfn.RANK.AVG(G32,$G$8:$G$97),"")</f>
        <v/>
      </c>
      <c r="N32" s="70" t="str">
        <f>IF(ISNUMBER(M32),COUNTIF(M32:$M$97,M32),"")</f>
        <v/>
      </c>
      <c r="O32" s="70" t="str">
        <f t="shared" ref="O32:O41" si="37">IF(ISNUMBER(M32),IF(N32=1,M32,M32+(N32*0.01)),"")</f>
        <v/>
      </c>
      <c r="P32" s="70" t="str">
        <f t="shared" ref="P32:P41" si="38">IF(ISNUMBER(M32),_xlfn.RANK.AVG(O32,$O$8:$O$97),"")</f>
        <v/>
      </c>
      <c r="Q32" s="70" t="str">
        <f t="shared" ref="Q32:Q41" si="39">IF(ISNUMBER(M32),A32,"")</f>
        <v/>
      </c>
    </row>
    <row r="33" spans="1:17" x14ac:dyDescent="0.25">
      <c r="A33" s="39"/>
      <c r="B33" s="40"/>
      <c r="C33" s="39"/>
      <c r="D33" s="41"/>
      <c r="E33" s="66" t="str">
        <f t="shared" si="30"/>
        <v/>
      </c>
      <c r="F33" s="67" t="str">
        <f t="shared" si="31"/>
        <v/>
      </c>
      <c r="G33" s="72"/>
      <c r="H33" s="74" t="str">
        <f t="shared" si="32"/>
        <v/>
      </c>
      <c r="I33" s="74" t="str">
        <f>IF(ISNUMBER(H33),COUNTIF(H33:$H$97,H33),"")</f>
        <v/>
      </c>
      <c r="J33" s="74" t="str">
        <f t="shared" si="33"/>
        <v/>
      </c>
      <c r="K33" s="74" t="str">
        <f t="shared" si="34"/>
        <v/>
      </c>
      <c r="L33" s="74" t="str">
        <f t="shared" si="35"/>
        <v/>
      </c>
      <c r="M33" s="70" t="str">
        <f t="shared" si="36"/>
        <v/>
      </c>
      <c r="N33" s="70" t="str">
        <f>IF(ISNUMBER(M33),COUNTIF(M33:$M$97,M33),"")</f>
        <v/>
      </c>
      <c r="O33" s="70" t="str">
        <f t="shared" si="37"/>
        <v/>
      </c>
      <c r="P33" s="70" t="str">
        <f t="shared" si="38"/>
        <v/>
      </c>
      <c r="Q33" s="70" t="str">
        <f t="shared" si="39"/>
        <v/>
      </c>
    </row>
    <row r="34" spans="1:17" x14ac:dyDescent="0.25">
      <c r="A34" s="39"/>
      <c r="B34" s="40"/>
      <c r="C34" s="39"/>
      <c r="D34" s="41"/>
      <c r="E34" s="66" t="str">
        <f t="shared" si="30"/>
        <v/>
      </c>
      <c r="F34" s="67" t="str">
        <f t="shared" si="31"/>
        <v/>
      </c>
      <c r="G34" s="72"/>
      <c r="H34" s="74" t="str">
        <f t="shared" si="32"/>
        <v/>
      </c>
      <c r="I34" s="74" t="str">
        <f>IF(ISNUMBER(H34),COUNTIF(H34:$H$97,H34),"")</f>
        <v/>
      </c>
      <c r="J34" s="74" t="str">
        <f t="shared" si="33"/>
        <v/>
      </c>
      <c r="K34" s="74" t="str">
        <f t="shared" si="34"/>
        <v/>
      </c>
      <c r="L34" s="74" t="str">
        <f t="shared" si="35"/>
        <v/>
      </c>
      <c r="M34" s="70" t="str">
        <f t="shared" si="36"/>
        <v/>
      </c>
      <c r="N34" s="70" t="str">
        <f>IF(ISNUMBER(M34),COUNTIF(M34:$M$97,M34),"")</f>
        <v/>
      </c>
      <c r="O34" s="70" t="str">
        <f t="shared" si="37"/>
        <v/>
      </c>
      <c r="P34" s="70" t="str">
        <f t="shared" si="38"/>
        <v/>
      </c>
      <c r="Q34" s="70" t="str">
        <f t="shared" si="39"/>
        <v/>
      </c>
    </row>
    <row r="35" spans="1:17" x14ac:dyDescent="0.25">
      <c r="A35" s="39"/>
      <c r="B35" s="40"/>
      <c r="C35" s="39"/>
      <c r="D35" s="41"/>
      <c r="E35" s="66" t="str">
        <f t="shared" si="30"/>
        <v/>
      </c>
      <c r="F35" s="67" t="str">
        <f t="shared" si="31"/>
        <v/>
      </c>
      <c r="G35" s="72"/>
      <c r="H35" s="74" t="str">
        <f t="shared" si="32"/>
        <v/>
      </c>
      <c r="I35" s="74" t="str">
        <f>IF(ISNUMBER(H35),COUNTIF(H35:$H$97,H35),"")</f>
        <v/>
      </c>
      <c r="J35" s="74" t="str">
        <f t="shared" si="33"/>
        <v/>
      </c>
      <c r="K35" s="74" t="str">
        <f t="shared" si="34"/>
        <v/>
      </c>
      <c r="L35" s="74" t="str">
        <f t="shared" si="35"/>
        <v/>
      </c>
      <c r="M35" s="70" t="str">
        <f t="shared" si="36"/>
        <v/>
      </c>
      <c r="N35" s="70" t="str">
        <f>IF(ISNUMBER(M35),COUNTIF(M35:$M$97,M35),"")</f>
        <v/>
      </c>
      <c r="O35" s="70" t="str">
        <f t="shared" si="37"/>
        <v/>
      </c>
      <c r="P35" s="70" t="str">
        <f t="shared" si="38"/>
        <v/>
      </c>
      <c r="Q35" s="70" t="str">
        <f t="shared" si="39"/>
        <v/>
      </c>
    </row>
    <row r="36" spans="1:17" x14ac:dyDescent="0.25">
      <c r="A36" s="39"/>
      <c r="B36" s="40"/>
      <c r="C36" s="39"/>
      <c r="D36" s="41"/>
      <c r="E36" s="66" t="str">
        <f t="shared" si="30"/>
        <v/>
      </c>
      <c r="F36" s="67" t="str">
        <f t="shared" si="31"/>
        <v/>
      </c>
      <c r="G36" s="72"/>
      <c r="H36" s="74" t="str">
        <f t="shared" si="32"/>
        <v/>
      </c>
      <c r="I36" s="74" t="str">
        <f>IF(ISNUMBER(H36),COUNTIF(H36:$H$97,H36),"")</f>
        <v/>
      </c>
      <c r="J36" s="74" t="str">
        <f t="shared" si="33"/>
        <v/>
      </c>
      <c r="K36" s="74" t="str">
        <f t="shared" si="34"/>
        <v/>
      </c>
      <c r="L36" s="74" t="str">
        <f t="shared" si="35"/>
        <v/>
      </c>
      <c r="M36" s="70" t="str">
        <f t="shared" si="36"/>
        <v/>
      </c>
      <c r="N36" s="70" t="str">
        <f>IF(ISNUMBER(M36),COUNTIF(M36:$M$97,M36),"")</f>
        <v/>
      </c>
      <c r="O36" s="70" t="str">
        <f t="shared" si="37"/>
        <v/>
      </c>
      <c r="P36" s="70" t="str">
        <f t="shared" si="38"/>
        <v/>
      </c>
      <c r="Q36" s="70" t="str">
        <f t="shared" si="39"/>
        <v/>
      </c>
    </row>
    <row r="37" spans="1:17" x14ac:dyDescent="0.25">
      <c r="A37" s="39"/>
      <c r="B37" s="40"/>
      <c r="C37" s="39"/>
      <c r="D37" s="41"/>
      <c r="E37" s="66" t="str">
        <f t="shared" si="30"/>
        <v/>
      </c>
      <c r="F37" s="67" t="str">
        <f t="shared" si="31"/>
        <v/>
      </c>
      <c r="G37" s="72"/>
      <c r="H37" s="74" t="str">
        <f t="shared" si="32"/>
        <v/>
      </c>
      <c r="I37" s="74" t="str">
        <f>IF(ISNUMBER(H37),COUNTIF(H37:$H$97,H37),"")</f>
        <v/>
      </c>
      <c r="J37" s="74" t="str">
        <f t="shared" si="33"/>
        <v/>
      </c>
      <c r="K37" s="74" t="str">
        <f t="shared" si="34"/>
        <v/>
      </c>
      <c r="L37" s="74" t="str">
        <f t="shared" si="35"/>
        <v/>
      </c>
      <c r="M37" s="70" t="str">
        <f t="shared" si="36"/>
        <v/>
      </c>
      <c r="N37" s="70" t="str">
        <f>IF(ISNUMBER(M37),COUNTIF(M37:$M$97,M37),"")</f>
        <v/>
      </c>
      <c r="O37" s="70" t="str">
        <f t="shared" si="37"/>
        <v/>
      </c>
      <c r="P37" s="70" t="str">
        <f t="shared" si="38"/>
        <v/>
      </c>
      <c r="Q37" s="70" t="str">
        <f t="shared" si="39"/>
        <v/>
      </c>
    </row>
    <row r="38" spans="1:17" x14ac:dyDescent="0.25">
      <c r="A38" s="39"/>
      <c r="B38" s="40"/>
      <c r="C38" s="39"/>
      <c r="D38" s="41"/>
      <c r="E38" s="66" t="str">
        <f t="shared" si="30"/>
        <v/>
      </c>
      <c r="F38" s="67" t="str">
        <f t="shared" si="31"/>
        <v/>
      </c>
      <c r="G38" s="72"/>
      <c r="H38" s="74" t="str">
        <f t="shared" si="32"/>
        <v/>
      </c>
      <c r="I38" s="74" t="str">
        <f>IF(ISNUMBER(H38),COUNTIF(H38:$H$97,H38),"")</f>
        <v/>
      </c>
      <c r="J38" s="74" t="str">
        <f t="shared" si="33"/>
        <v/>
      </c>
      <c r="K38" s="74" t="str">
        <f t="shared" si="34"/>
        <v/>
      </c>
      <c r="L38" s="74" t="str">
        <f t="shared" si="35"/>
        <v/>
      </c>
      <c r="M38" s="70" t="str">
        <f t="shared" si="36"/>
        <v/>
      </c>
      <c r="N38" s="70" t="str">
        <f>IF(ISNUMBER(M38),COUNTIF(M38:$M$97,M38),"")</f>
        <v/>
      </c>
      <c r="O38" s="70" t="str">
        <f t="shared" si="37"/>
        <v/>
      </c>
      <c r="P38" s="70" t="str">
        <f t="shared" si="38"/>
        <v/>
      </c>
      <c r="Q38" s="70" t="str">
        <f t="shared" si="39"/>
        <v/>
      </c>
    </row>
    <row r="39" spans="1:17" x14ac:dyDescent="0.25">
      <c r="A39" s="39"/>
      <c r="B39" s="40"/>
      <c r="C39" s="39"/>
      <c r="D39" s="41"/>
      <c r="E39" s="66" t="str">
        <f t="shared" si="30"/>
        <v/>
      </c>
      <c r="F39" s="67" t="str">
        <f t="shared" si="31"/>
        <v/>
      </c>
      <c r="G39" s="72"/>
      <c r="H39" s="74" t="str">
        <f t="shared" si="32"/>
        <v/>
      </c>
      <c r="I39" s="74" t="str">
        <f>IF(ISNUMBER(H39),COUNTIF(H39:$H$97,H39),"")</f>
        <v/>
      </c>
      <c r="J39" s="74" t="str">
        <f t="shared" si="33"/>
        <v/>
      </c>
      <c r="K39" s="74" t="str">
        <f t="shared" si="34"/>
        <v/>
      </c>
      <c r="L39" s="74" t="str">
        <f t="shared" si="35"/>
        <v/>
      </c>
      <c r="M39" s="70" t="str">
        <f t="shared" si="36"/>
        <v/>
      </c>
      <c r="N39" s="70" t="str">
        <f>IF(ISNUMBER(M39),COUNTIF(M39:$M$97,M39),"")</f>
        <v/>
      </c>
      <c r="O39" s="70" t="str">
        <f t="shared" si="37"/>
        <v/>
      </c>
      <c r="P39" s="70" t="str">
        <f t="shared" si="38"/>
        <v/>
      </c>
      <c r="Q39" s="70" t="str">
        <f t="shared" si="39"/>
        <v/>
      </c>
    </row>
    <row r="40" spans="1:17" x14ac:dyDescent="0.25">
      <c r="A40" s="39"/>
      <c r="B40" s="40"/>
      <c r="C40" s="39"/>
      <c r="D40" s="41"/>
      <c r="E40" s="66" t="str">
        <f t="shared" si="30"/>
        <v/>
      </c>
      <c r="F40" s="67" t="str">
        <f t="shared" si="31"/>
        <v/>
      </c>
      <c r="G40" s="72"/>
      <c r="H40" s="74" t="str">
        <f t="shared" si="32"/>
        <v/>
      </c>
      <c r="I40" s="74" t="str">
        <f>IF(ISNUMBER(H40),COUNTIF(H40:$H$97,H40),"")</f>
        <v/>
      </c>
      <c r="J40" s="74" t="str">
        <f t="shared" si="33"/>
        <v/>
      </c>
      <c r="K40" s="74" t="str">
        <f t="shared" si="34"/>
        <v/>
      </c>
      <c r="L40" s="74" t="str">
        <f t="shared" si="35"/>
        <v/>
      </c>
      <c r="M40" s="70" t="str">
        <f t="shared" si="36"/>
        <v/>
      </c>
      <c r="N40" s="70" t="str">
        <f>IF(ISNUMBER(M40),COUNTIF(M40:$M$97,M40),"")</f>
        <v/>
      </c>
      <c r="O40" s="70" t="str">
        <f t="shared" si="37"/>
        <v/>
      </c>
      <c r="P40" s="70" t="str">
        <f t="shared" si="38"/>
        <v/>
      </c>
      <c r="Q40" s="70" t="str">
        <f t="shared" si="39"/>
        <v/>
      </c>
    </row>
    <row r="41" spans="1:17" x14ac:dyDescent="0.25">
      <c r="A41" s="39"/>
      <c r="B41" s="40"/>
      <c r="C41" s="39"/>
      <c r="D41" s="41"/>
      <c r="E41" s="66" t="str">
        <f t="shared" si="30"/>
        <v/>
      </c>
      <c r="F41" s="67" t="str">
        <f t="shared" si="31"/>
        <v/>
      </c>
      <c r="G41" s="72"/>
      <c r="H41" s="74" t="str">
        <f t="shared" si="32"/>
        <v/>
      </c>
      <c r="I41" s="74" t="str">
        <f>IF(ISNUMBER(H41),COUNTIF(H41:$H$97,H41),"")</f>
        <v/>
      </c>
      <c r="J41" s="74" t="str">
        <f t="shared" si="33"/>
        <v/>
      </c>
      <c r="K41" s="74" t="str">
        <f t="shared" si="34"/>
        <v/>
      </c>
      <c r="L41" s="74" t="str">
        <f t="shared" si="35"/>
        <v/>
      </c>
      <c r="M41" s="70" t="str">
        <f t="shared" si="36"/>
        <v/>
      </c>
      <c r="N41" s="70" t="str">
        <f>IF(ISNUMBER(M41),COUNTIF(M41:$M$97,M41),"")</f>
        <v/>
      </c>
      <c r="O41" s="70" t="str">
        <f t="shared" si="37"/>
        <v/>
      </c>
      <c r="P41" s="70" t="str">
        <f t="shared" si="38"/>
        <v/>
      </c>
      <c r="Q41" s="70" t="str">
        <f t="shared" si="39"/>
        <v/>
      </c>
    </row>
    <row r="42" spans="1:17" x14ac:dyDescent="0.25">
      <c r="A42" s="39"/>
      <c r="B42" s="40"/>
      <c r="C42" s="39"/>
      <c r="D42" s="41"/>
      <c r="E42" s="66" t="str">
        <f t="shared" si="20"/>
        <v/>
      </c>
      <c r="F42" s="67" t="str">
        <f t="shared" si="21"/>
        <v/>
      </c>
      <c r="G42" s="72"/>
      <c r="H42" s="74" t="str">
        <f t="shared" si="22"/>
        <v/>
      </c>
      <c r="I42" s="74" t="str">
        <f>IF(ISNUMBER(H42),COUNTIF(H42:$H$97,H42),"")</f>
        <v/>
      </c>
      <c r="J42" s="74" t="str">
        <f t="shared" si="23"/>
        <v/>
      </c>
      <c r="K42" s="74" t="str">
        <f t="shared" si="24"/>
        <v/>
      </c>
      <c r="L42" s="74" t="str">
        <f t="shared" si="25"/>
        <v/>
      </c>
      <c r="M42" s="70" t="str">
        <f t="shared" si="26"/>
        <v/>
      </c>
      <c r="N42" s="70" t="str">
        <f>IF(ISNUMBER(M42),COUNTIF(M42:$M$97,M42),"")</f>
        <v/>
      </c>
      <c r="O42" s="70" t="str">
        <f t="shared" si="27"/>
        <v/>
      </c>
      <c r="P42" s="70" t="str">
        <f t="shared" si="28"/>
        <v/>
      </c>
      <c r="Q42" s="70" t="str">
        <f t="shared" si="29"/>
        <v/>
      </c>
    </row>
    <row r="43" spans="1:17" x14ac:dyDescent="0.25">
      <c r="A43" s="39"/>
      <c r="B43" s="40"/>
      <c r="C43" s="39"/>
      <c r="D43" s="41"/>
      <c r="E43" s="66" t="str">
        <f t="shared" si="20"/>
        <v/>
      </c>
      <c r="F43" s="67" t="str">
        <f t="shared" si="21"/>
        <v/>
      </c>
      <c r="G43" s="72"/>
      <c r="H43" s="74" t="str">
        <f t="shared" si="22"/>
        <v/>
      </c>
      <c r="I43" s="74" t="str">
        <f>IF(ISNUMBER(H43),COUNTIF(H43:$H$97,H43),"")</f>
        <v/>
      </c>
      <c r="J43" s="74" t="str">
        <f t="shared" si="23"/>
        <v/>
      </c>
      <c r="K43" s="74" t="str">
        <f t="shared" si="24"/>
        <v/>
      </c>
      <c r="L43" s="74" t="str">
        <f t="shared" si="25"/>
        <v/>
      </c>
      <c r="M43" s="70" t="str">
        <f t="shared" si="26"/>
        <v/>
      </c>
      <c r="N43" s="70" t="str">
        <f>IF(ISNUMBER(M43),COUNTIF(M43:$M$97,M43),"")</f>
        <v/>
      </c>
      <c r="O43" s="70" t="str">
        <f t="shared" si="27"/>
        <v/>
      </c>
      <c r="P43" s="70" t="str">
        <f t="shared" si="28"/>
        <v/>
      </c>
      <c r="Q43" s="70" t="str">
        <f t="shared" si="29"/>
        <v/>
      </c>
    </row>
    <row r="44" spans="1:17" x14ac:dyDescent="0.25">
      <c r="A44" s="39"/>
      <c r="B44" s="40"/>
      <c r="C44" s="39"/>
      <c r="D44" s="41"/>
      <c r="E44" s="66" t="str">
        <f t="shared" si="20"/>
        <v/>
      </c>
      <c r="F44" s="67" t="str">
        <f t="shared" si="21"/>
        <v/>
      </c>
      <c r="G44" s="72"/>
      <c r="H44" s="74" t="str">
        <f t="shared" si="22"/>
        <v/>
      </c>
      <c r="I44" s="74" t="str">
        <f>IF(ISNUMBER(H44),COUNTIF(H44:$H$97,H44),"")</f>
        <v/>
      </c>
      <c r="J44" s="74" t="str">
        <f t="shared" si="23"/>
        <v/>
      </c>
      <c r="K44" s="74" t="str">
        <f t="shared" si="24"/>
        <v/>
      </c>
      <c r="L44" s="74" t="str">
        <f t="shared" si="25"/>
        <v/>
      </c>
      <c r="M44" s="70" t="str">
        <f t="shared" si="26"/>
        <v/>
      </c>
      <c r="N44" s="70" t="str">
        <f>IF(ISNUMBER(M44),COUNTIF(M44:$M$97,M44),"")</f>
        <v/>
      </c>
      <c r="O44" s="70" t="str">
        <f t="shared" si="27"/>
        <v/>
      </c>
      <c r="P44" s="70" t="str">
        <f t="shared" si="28"/>
        <v/>
      </c>
      <c r="Q44" s="70" t="str">
        <f t="shared" si="29"/>
        <v/>
      </c>
    </row>
    <row r="45" spans="1:17" x14ac:dyDescent="0.25">
      <c r="A45" s="39"/>
      <c r="B45" s="40"/>
      <c r="C45" s="39"/>
      <c r="D45" s="41"/>
      <c r="E45" s="66" t="str">
        <f t="shared" si="20"/>
        <v/>
      </c>
      <c r="F45" s="67" t="str">
        <f t="shared" si="21"/>
        <v/>
      </c>
      <c r="G45" s="72"/>
      <c r="H45" s="74" t="str">
        <f t="shared" si="22"/>
        <v/>
      </c>
      <c r="I45" s="74" t="str">
        <f>IF(ISNUMBER(H45),COUNTIF(H45:$H$97,H45),"")</f>
        <v/>
      </c>
      <c r="J45" s="74" t="str">
        <f t="shared" si="23"/>
        <v/>
      </c>
      <c r="K45" s="74" t="str">
        <f t="shared" si="24"/>
        <v/>
      </c>
      <c r="L45" s="74" t="str">
        <f t="shared" si="25"/>
        <v/>
      </c>
      <c r="M45" s="70" t="str">
        <f t="shared" si="26"/>
        <v/>
      </c>
      <c r="N45" s="70" t="str">
        <f>IF(ISNUMBER(M45),COUNTIF(M45:$M$97,M45),"")</f>
        <v/>
      </c>
      <c r="O45" s="70" t="str">
        <f t="shared" si="27"/>
        <v/>
      </c>
      <c r="P45" s="70" t="str">
        <f t="shared" si="28"/>
        <v/>
      </c>
      <c r="Q45" s="70" t="str">
        <f t="shared" si="29"/>
        <v/>
      </c>
    </row>
    <row r="46" spans="1:17" x14ac:dyDescent="0.25">
      <c r="A46" s="39"/>
      <c r="B46" s="40"/>
      <c r="C46" s="39"/>
      <c r="D46" s="41"/>
      <c r="E46" s="66" t="str">
        <f t="shared" si="20"/>
        <v/>
      </c>
      <c r="F46" s="67" t="str">
        <f t="shared" si="21"/>
        <v/>
      </c>
      <c r="G46" s="72"/>
      <c r="H46" s="74" t="str">
        <f t="shared" si="22"/>
        <v/>
      </c>
      <c r="I46" s="74" t="str">
        <f>IF(ISNUMBER(H46),COUNTIF(H46:$H$97,H46),"")</f>
        <v/>
      </c>
      <c r="J46" s="74" t="str">
        <f t="shared" si="23"/>
        <v/>
      </c>
      <c r="K46" s="74" t="str">
        <f t="shared" si="24"/>
        <v/>
      </c>
      <c r="L46" s="74" t="str">
        <f t="shared" si="25"/>
        <v/>
      </c>
      <c r="M46" s="70" t="str">
        <f t="shared" si="26"/>
        <v/>
      </c>
      <c r="N46" s="70" t="str">
        <f>IF(ISNUMBER(M46),COUNTIF(M46:$M$97,M46),"")</f>
        <v/>
      </c>
      <c r="O46" s="70" t="str">
        <f t="shared" si="27"/>
        <v/>
      </c>
      <c r="P46" s="70" t="str">
        <f t="shared" si="28"/>
        <v/>
      </c>
      <c r="Q46" s="70" t="str">
        <f t="shared" si="29"/>
        <v/>
      </c>
    </row>
    <row r="47" spans="1:17" x14ac:dyDescent="0.25">
      <c r="A47" s="39"/>
      <c r="B47" s="40"/>
      <c r="C47" s="39"/>
      <c r="D47" s="41"/>
      <c r="E47" s="66" t="str">
        <f t="shared" si="20"/>
        <v/>
      </c>
      <c r="F47" s="67" t="str">
        <f t="shared" si="21"/>
        <v/>
      </c>
      <c r="G47" s="72"/>
      <c r="H47" s="74" t="str">
        <f t="shared" si="22"/>
        <v/>
      </c>
      <c r="I47" s="74" t="str">
        <f>IF(ISNUMBER(H47),COUNTIF(H47:$H$97,H47),"")</f>
        <v/>
      </c>
      <c r="J47" s="74" t="str">
        <f t="shared" si="23"/>
        <v/>
      </c>
      <c r="K47" s="74" t="str">
        <f t="shared" si="24"/>
        <v/>
      </c>
      <c r="L47" s="74" t="str">
        <f t="shared" si="25"/>
        <v/>
      </c>
      <c r="M47" s="70" t="str">
        <f t="shared" si="26"/>
        <v/>
      </c>
      <c r="N47" s="70" t="str">
        <f>IF(ISNUMBER(M47),COUNTIF(M47:$M$97,M47),"")</f>
        <v/>
      </c>
      <c r="O47" s="70" t="str">
        <f t="shared" si="27"/>
        <v/>
      </c>
      <c r="P47" s="70" t="str">
        <f t="shared" si="28"/>
        <v/>
      </c>
      <c r="Q47" s="70" t="str">
        <f t="shared" si="29"/>
        <v/>
      </c>
    </row>
    <row r="48" spans="1:17" x14ac:dyDescent="0.25">
      <c r="A48" s="39"/>
      <c r="B48" s="40"/>
      <c r="C48" s="39"/>
      <c r="D48" s="41"/>
      <c r="E48" s="66" t="str">
        <f t="shared" si="20"/>
        <v/>
      </c>
      <c r="F48" s="67" t="str">
        <f t="shared" si="21"/>
        <v/>
      </c>
      <c r="G48" s="72"/>
      <c r="H48" s="74" t="str">
        <f t="shared" si="22"/>
        <v/>
      </c>
      <c r="I48" s="74" t="str">
        <f>IF(ISNUMBER(H48),COUNTIF(H48:$H$97,H48),"")</f>
        <v/>
      </c>
      <c r="J48" s="74" t="str">
        <f t="shared" si="23"/>
        <v/>
      </c>
      <c r="K48" s="74" t="str">
        <f t="shared" si="24"/>
        <v/>
      </c>
      <c r="L48" s="74" t="str">
        <f t="shared" si="25"/>
        <v/>
      </c>
      <c r="M48" s="70" t="str">
        <f t="shared" si="26"/>
        <v/>
      </c>
      <c r="N48" s="70" t="str">
        <f>IF(ISNUMBER(M48),COUNTIF(M48:$M$97,M48),"")</f>
        <v/>
      </c>
      <c r="O48" s="70" t="str">
        <f t="shared" si="27"/>
        <v/>
      </c>
      <c r="P48" s="70" t="str">
        <f t="shared" si="28"/>
        <v/>
      </c>
      <c r="Q48" s="70" t="str">
        <f t="shared" si="29"/>
        <v/>
      </c>
    </row>
    <row r="49" spans="1:17" x14ac:dyDescent="0.25">
      <c r="A49" s="39"/>
      <c r="B49" s="40"/>
      <c r="C49" s="39"/>
      <c r="D49" s="41"/>
      <c r="E49" s="66" t="str">
        <f t="shared" si="20"/>
        <v/>
      </c>
      <c r="F49" s="67" t="str">
        <f t="shared" si="21"/>
        <v/>
      </c>
      <c r="G49" s="72"/>
      <c r="H49" s="74" t="str">
        <f t="shared" si="22"/>
        <v/>
      </c>
      <c r="I49" s="74" t="str">
        <f>IF(ISNUMBER(H49),COUNTIF(H49:$H$97,H49),"")</f>
        <v/>
      </c>
      <c r="J49" s="74" t="str">
        <f t="shared" si="23"/>
        <v/>
      </c>
      <c r="K49" s="74" t="str">
        <f t="shared" si="24"/>
        <v/>
      </c>
      <c r="L49" s="74" t="str">
        <f t="shared" si="25"/>
        <v/>
      </c>
      <c r="M49" s="70" t="str">
        <f t="shared" si="26"/>
        <v/>
      </c>
      <c r="N49" s="70" t="str">
        <f>IF(ISNUMBER(M49),COUNTIF(M49:$M$97,M49),"")</f>
        <v/>
      </c>
      <c r="O49" s="70" t="str">
        <f t="shared" si="27"/>
        <v/>
      </c>
      <c r="P49" s="70" t="str">
        <f t="shared" si="28"/>
        <v/>
      </c>
      <c r="Q49" s="70" t="str">
        <f t="shared" si="29"/>
        <v/>
      </c>
    </row>
    <row r="50" spans="1:17" x14ac:dyDescent="0.25">
      <c r="A50" s="39"/>
      <c r="B50" s="40"/>
      <c r="C50" s="39"/>
      <c r="D50" s="41"/>
      <c r="E50" s="66" t="str">
        <f t="shared" si="20"/>
        <v/>
      </c>
      <c r="F50" s="67" t="str">
        <f t="shared" si="21"/>
        <v/>
      </c>
      <c r="G50" s="72"/>
      <c r="H50" s="74" t="str">
        <f t="shared" si="22"/>
        <v/>
      </c>
      <c r="I50" s="74" t="str">
        <f>IF(ISNUMBER(H50),COUNTIF(H50:$H$97,H50),"")</f>
        <v/>
      </c>
      <c r="J50" s="74" t="str">
        <f t="shared" si="23"/>
        <v/>
      </c>
      <c r="K50" s="74" t="str">
        <f t="shared" si="24"/>
        <v/>
      </c>
      <c r="L50" s="74" t="str">
        <f t="shared" si="25"/>
        <v/>
      </c>
      <c r="M50" s="70" t="str">
        <f t="shared" si="26"/>
        <v/>
      </c>
      <c r="N50" s="70" t="str">
        <f>IF(ISNUMBER(M50),COUNTIF(M50:$M$97,M50),"")</f>
        <v/>
      </c>
      <c r="O50" s="70" t="str">
        <f t="shared" si="27"/>
        <v/>
      </c>
      <c r="P50" s="70" t="str">
        <f t="shared" si="28"/>
        <v/>
      </c>
      <c r="Q50" s="70" t="str">
        <f t="shared" si="29"/>
        <v/>
      </c>
    </row>
    <row r="51" spans="1:17" x14ac:dyDescent="0.25">
      <c r="A51" s="39"/>
      <c r="B51" s="40"/>
      <c r="C51" s="39"/>
      <c r="D51" s="41"/>
      <c r="E51" s="66" t="str">
        <f t="shared" si="20"/>
        <v/>
      </c>
      <c r="F51" s="67" t="str">
        <f t="shared" si="21"/>
        <v/>
      </c>
      <c r="G51" s="72"/>
      <c r="H51" s="74" t="str">
        <f t="shared" si="22"/>
        <v/>
      </c>
      <c r="I51" s="74" t="str">
        <f>IF(ISNUMBER(H51),COUNTIF(H51:$H$97,H51),"")</f>
        <v/>
      </c>
      <c r="J51" s="74" t="str">
        <f t="shared" si="23"/>
        <v/>
      </c>
      <c r="K51" s="74" t="str">
        <f t="shared" si="24"/>
        <v/>
      </c>
      <c r="L51" s="74" t="str">
        <f t="shared" si="25"/>
        <v/>
      </c>
      <c r="M51" s="70" t="str">
        <f t="shared" si="26"/>
        <v/>
      </c>
      <c r="N51" s="70" t="str">
        <f>IF(ISNUMBER(M51),COUNTIF(M51:$M$97,M51),"")</f>
        <v/>
      </c>
      <c r="O51" s="70" t="str">
        <f t="shared" si="27"/>
        <v/>
      </c>
      <c r="P51" s="70" t="str">
        <f t="shared" si="28"/>
        <v/>
      </c>
      <c r="Q51" s="70" t="str">
        <f t="shared" si="29"/>
        <v/>
      </c>
    </row>
    <row r="52" spans="1:17" x14ac:dyDescent="0.25">
      <c r="A52" s="39"/>
      <c r="B52" s="40"/>
      <c r="C52" s="39"/>
      <c r="D52" s="41"/>
      <c r="E52" s="66" t="str">
        <f t="shared" ref="E52:E61" si="40">IF(ISNUMBER(C52),C52/D52,"")</f>
        <v/>
      </c>
      <c r="F52" s="67" t="str">
        <f t="shared" ref="F52:F61" si="41">IF(ISNUMBER(C52),IF(C52&gt;100,IF(AND(E52&gt;=$C$100,E52&lt;=$C$101),"YES","NO"),"N/A"),"")</f>
        <v/>
      </c>
      <c r="G52" s="72"/>
      <c r="H52" s="74" t="str">
        <f t="shared" ref="H52:H61" si="42">IF(ISNUMBER(C52),_xlfn.RANK.AVG(C52,$C$8:$C$97),"")</f>
        <v/>
      </c>
      <c r="I52" s="74" t="str">
        <f>IF(ISNUMBER(H52),COUNTIF(H52:$H$97,H52),"")</f>
        <v/>
      </c>
      <c r="J52" s="74" t="str">
        <f t="shared" ref="J52:J61" si="43">IF(ISNUMBER(H52),IF(I52=1,H52,H52+(I52*0.01)),"")</f>
        <v/>
      </c>
      <c r="K52" s="74" t="str">
        <f t="shared" ref="K52:K61" si="44">IF(ISNUMBER(H52),_xlfn.RANK.AVG(J52,$J$8:$J$97),"")</f>
        <v/>
      </c>
      <c r="L52" s="74" t="str">
        <f t="shared" ref="L52:L61" si="45">IF(ISNUMBER(H52),A52,"")</f>
        <v/>
      </c>
      <c r="M52" s="70" t="str">
        <f t="shared" ref="M52:M61" si="46">IF(ISNUMBER(G52),_xlfn.RANK.AVG(G52,$G$8:$G$97),"")</f>
        <v/>
      </c>
      <c r="N52" s="70" t="str">
        <f>IF(ISNUMBER(M52),COUNTIF(M52:$M$97,M52),"")</f>
        <v/>
      </c>
      <c r="O52" s="70" t="str">
        <f t="shared" ref="O52:O61" si="47">IF(ISNUMBER(M52),IF(N52=1,M52,M52+(N52*0.01)),"")</f>
        <v/>
      </c>
      <c r="P52" s="70" t="str">
        <f t="shared" ref="P52:P61" si="48">IF(ISNUMBER(M52),_xlfn.RANK.AVG(O52,$O$8:$O$97),"")</f>
        <v/>
      </c>
      <c r="Q52" s="70" t="str">
        <f t="shared" ref="Q52:Q61" si="49">IF(ISNUMBER(M52),A52,"")</f>
        <v/>
      </c>
    </row>
    <row r="53" spans="1:17" x14ac:dyDescent="0.25">
      <c r="A53" s="39"/>
      <c r="B53" s="40"/>
      <c r="C53" s="39"/>
      <c r="D53" s="41"/>
      <c r="E53" s="66" t="str">
        <f t="shared" si="40"/>
        <v/>
      </c>
      <c r="F53" s="67" t="str">
        <f t="shared" si="41"/>
        <v/>
      </c>
      <c r="G53" s="72"/>
      <c r="H53" s="74" t="str">
        <f t="shared" si="42"/>
        <v/>
      </c>
      <c r="I53" s="74" t="str">
        <f>IF(ISNUMBER(H53),COUNTIF(H53:$H$97,H53),"")</f>
        <v/>
      </c>
      <c r="J53" s="74" t="str">
        <f t="shared" si="43"/>
        <v/>
      </c>
      <c r="K53" s="74" t="str">
        <f t="shared" si="44"/>
        <v/>
      </c>
      <c r="L53" s="74" t="str">
        <f t="shared" si="45"/>
        <v/>
      </c>
      <c r="M53" s="70" t="str">
        <f t="shared" si="46"/>
        <v/>
      </c>
      <c r="N53" s="70" t="str">
        <f>IF(ISNUMBER(M53),COUNTIF(M53:$M$97,M53),"")</f>
        <v/>
      </c>
      <c r="O53" s="70" t="str">
        <f t="shared" si="47"/>
        <v/>
      </c>
      <c r="P53" s="70" t="str">
        <f t="shared" si="48"/>
        <v/>
      </c>
      <c r="Q53" s="70" t="str">
        <f t="shared" si="49"/>
        <v/>
      </c>
    </row>
    <row r="54" spans="1:17" x14ac:dyDescent="0.25">
      <c r="A54" s="39"/>
      <c r="B54" s="40"/>
      <c r="C54" s="39"/>
      <c r="D54" s="41"/>
      <c r="E54" s="66" t="str">
        <f t="shared" si="40"/>
        <v/>
      </c>
      <c r="F54" s="67" t="str">
        <f t="shared" si="41"/>
        <v/>
      </c>
      <c r="G54" s="72"/>
      <c r="H54" s="74" t="str">
        <f t="shared" si="42"/>
        <v/>
      </c>
      <c r="I54" s="74" t="str">
        <f>IF(ISNUMBER(H54),COUNTIF(H54:$H$97,H54),"")</f>
        <v/>
      </c>
      <c r="J54" s="74" t="str">
        <f t="shared" si="43"/>
        <v/>
      </c>
      <c r="K54" s="74" t="str">
        <f t="shared" si="44"/>
        <v/>
      </c>
      <c r="L54" s="74" t="str">
        <f t="shared" si="45"/>
        <v/>
      </c>
      <c r="M54" s="70" t="str">
        <f t="shared" si="46"/>
        <v/>
      </c>
      <c r="N54" s="70" t="str">
        <f>IF(ISNUMBER(M54),COUNTIF(M54:$M$97,M54),"")</f>
        <v/>
      </c>
      <c r="O54" s="70" t="str">
        <f t="shared" si="47"/>
        <v/>
      </c>
      <c r="P54" s="70" t="str">
        <f t="shared" si="48"/>
        <v/>
      </c>
      <c r="Q54" s="70" t="str">
        <f t="shared" si="49"/>
        <v/>
      </c>
    </row>
    <row r="55" spans="1:17" x14ac:dyDescent="0.25">
      <c r="A55" s="39"/>
      <c r="B55" s="40"/>
      <c r="C55" s="39"/>
      <c r="D55" s="41"/>
      <c r="E55" s="66" t="str">
        <f t="shared" si="40"/>
        <v/>
      </c>
      <c r="F55" s="67" t="str">
        <f t="shared" si="41"/>
        <v/>
      </c>
      <c r="G55" s="72"/>
      <c r="H55" s="74" t="str">
        <f t="shared" si="42"/>
        <v/>
      </c>
      <c r="I55" s="74" t="str">
        <f>IF(ISNUMBER(H55),COUNTIF(H55:$H$97,H55),"")</f>
        <v/>
      </c>
      <c r="J55" s="74" t="str">
        <f t="shared" si="43"/>
        <v/>
      </c>
      <c r="K55" s="74" t="str">
        <f t="shared" si="44"/>
        <v/>
      </c>
      <c r="L55" s="74" t="str">
        <f t="shared" si="45"/>
        <v/>
      </c>
      <c r="M55" s="70" t="str">
        <f t="shared" si="46"/>
        <v/>
      </c>
      <c r="N55" s="70" t="str">
        <f>IF(ISNUMBER(M55),COUNTIF(M55:$M$97,M55),"")</f>
        <v/>
      </c>
      <c r="O55" s="70" t="str">
        <f t="shared" si="47"/>
        <v/>
      </c>
      <c r="P55" s="70" t="str">
        <f t="shared" si="48"/>
        <v/>
      </c>
      <c r="Q55" s="70" t="str">
        <f t="shared" si="49"/>
        <v/>
      </c>
    </row>
    <row r="56" spans="1:17" x14ac:dyDescent="0.25">
      <c r="A56" s="39"/>
      <c r="B56" s="40"/>
      <c r="C56" s="39"/>
      <c r="D56" s="41"/>
      <c r="E56" s="66" t="str">
        <f t="shared" si="40"/>
        <v/>
      </c>
      <c r="F56" s="67" t="str">
        <f t="shared" si="41"/>
        <v/>
      </c>
      <c r="G56" s="72"/>
      <c r="H56" s="74" t="str">
        <f t="shared" si="42"/>
        <v/>
      </c>
      <c r="I56" s="74" t="str">
        <f>IF(ISNUMBER(H56),COUNTIF(H56:$H$97,H56),"")</f>
        <v/>
      </c>
      <c r="J56" s="74" t="str">
        <f t="shared" si="43"/>
        <v/>
      </c>
      <c r="K56" s="74" t="str">
        <f t="shared" si="44"/>
        <v/>
      </c>
      <c r="L56" s="74" t="str">
        <f t="shared" si="45"/>
        <v/>
      </c>
      <c r="M56" s="70" t="str">
        <f t="shared" si="46"/>
        <v/>
      </c>
      <c r="N56" s="70" t="str">
        <f>IF(ISNUMBER(M56),COUNTIF(M56:$M$97,M56),"")</f>
        <v/>
      </c>
      <c r="O56" s="70" t="str">
        <f t="shared" si="47"/>
        <v/>
      </c>
      <c r="P56" s="70" t="str">
        <f t="shared" si="48"/>
        <v/>
      </c>
      <c r="Q56" s="70" t="str">
        <f t="shared" si="49"/>
        <v/>
      </c>
    </row>
    <row r="57" spans="1:17" x14ac:dyDescent="0.25">
      <c r="A57" s="39"/>
      <c r="B57" s="40"/>
      <c r="C57" s="39"/>
      <c r="D57" s="41"/>
      <c r="E57" s="66" t="str">
        <f t="shared" si="40"/>
        <v/>
      </c>
      <c r="F57" s="67" t="str">
        <f t="shared" si="41"/>
        <v/>
      </c>
      <c r="G57" s="72"/>
      <c r="H57" s="74" t="str">
        <f t="shared" si="42"/>
        <v/>
      </c>
      <c r="I57" s="74" t="str">
        <f>IF(ISNUMBER(H57),COUNTIF(H57:$H$97,H57),"")</f>
        <v/>
      </c>
      <c r="J57" s="74" t="str">
        <f t="shared" si="43"/>
        <v/>
      </c>
      <c r="K57" s="74" t="str">
        <f t="shared" si="44"/>
        <v/>
      </c>
      <c r="L57" s="74" t="str">
        <f t="shared" si="45"/>
        <v/>
      </c>
      <c r="M57" s="70" t="str">
        <f t="shared" si="46"/>
        <v/>
      </c>
      <c r="N57" s="70" t="str">
        <f>IF(ISNUMBER(M57),COUNTIF(M57:$M$97,M57),"")</f>
        <v/>
      </c>
      <c r="O57" s="70" t="str">
        <f t="shared" si="47"/>
        <v/>
      </c>
      <c r="P57" s="70" t="str">
        <f t="shared" si="48"/>
        <v/>
      </c>
      <c r="Q57" s="70" t="str">
        <f t="shared" si="49"/>
        <v/>
      </c>
    </row>
    <row r="58" spans="1:17" x14ac:dyDescent="0.25">
      <c r="A58" s="39"/>
      <c r="B58" s="40"/>
      <c r="C58" s="39"/>
      <c r="D58" s="41"/>
      <c r="E58" s="66" t="str">
        <f t="shared" si="40"/>
        <v/>
      </c>
      <c r="F58" s="67" t="str">
        <f t="shared" si="41"/>
        <v/>
      </c>
      <c r="G58" s="72"/>
      <c r="H58" s="74" t="str">
        <f t="shared" si="42"/>
        <v/>
      </c>
      <c r="I58" s="74" t="str">
        <f>IF(ISNUMBER(H58),COUNTIF(H58:$H$97,H58),"")</f>
        <v/>
      </c>
      <c r="J58" s="74" t="str">
        <f t="shared" si="43"/>
        <v/>
      </c>
      <c r="K58" s="74" t="str">
        <f t="shared" si="44"/>
        <v/>
      </c>
      <c r="L58" s="74" t="str">
        <f t="shared" si="45"/>
        <v/>
      </c>
      <c r="M58" s="70" t="str">
        <f t="shared" si="46"/>
        <v/>
      </c>
      <c r="N58" s="70" t="str">
        <f>IF(ISNUMBER(M58),COUNTIF(M58:$M$97,M58),"")</f>
        <v/>
      </c>
      <c r="O58" s="70" t="str">
        <f t="shared" si="47"/>
        <v/>
      </c>
      <c r="P58" s="70" t="str">
        <f t="shared" si="48"/>
        <v/>
      </c>
      <c r="Q58" s="70" t="str">
        <f t="shared" si="49"/>
        <v/>
      </c>
    </row>
    <row r="59" spans="1:17" x14ac:dyDescent="0.25">
      <c r="A59" s="39"/>
      <c r="B59" s="40"/>
      <c r="C59" s="39"/>
      <c r="D59" s="41"/>
      <c r="E59" s="66" t="str">
        <f t="shared" si="40"/>
        <v/>
      </c>
      <c r="F59" s="67" t="str">
        <f t="shared" si="41"/>
        <v/>
      </c>
      <c r="G59" s="72"/>
      <c r="H59" s="74" t="str">
        <f t="shared" si="42"/>
        <v/>
      </c>
      <c r="I59" s="74" t="str">
        <f>IF(ISNUMBER(H59),COUNTIF(H59:$H$97,H59),"")</f>
        <v/>
      </c>
      <c r="J59" s="74" t="str">
        <f t="shared" si="43"/>
        <v/>
      </c>
      <c r="K59" s="74" t="str">
        <f t="shared" si="44"/>
        <v/>
      </c>
      <c r="L59" s="74" t="str">
        <f t="shared" si="45"/>
        <v/>
      </c>
      <c r="M59" s="70" t="str">
        <f t="shared" si="46"/>
        <v/>
      </c>
      <c r="N59" s="70" t="str">
        <f>IF(ISNUMBER(M59),COUNTIF(M59:$M$97,M59),"")</f>
        <v/>
      </c>
      <c r="O59" s="70" t="str">
        <f t="shared" si="47"/>
        <v/>
      </c>
      <c r="P59" s="70" t="str">
        <f t="shared" si="48"/>
        <v/>
      </c>
      <c r="Q59" s="70" t="str">
        <f t="shared" si="49"/>
        <v/>
      </c>
    </row>
    <row r="60" spans="1:17" x14ac:dyDescent="0.25">
      <c r="A60" s="39"/>
      <c r="B60" s="40"/>
      <c r="C60" s="39"/>
      <c r="D60" s="41"/>
      <c r="E60" s="66" t="str">
        <f t="shared" si="40"/>
        <v/>
      </c>
      <c r="F60" s="67" t="str">
        <f t="shared" si="41"/>
        <v/>
      </c>
      <c r="G60" s="72"/>
      <c r="H60" s="74" t="str">
        <f t="shared" si="42"/>
        <v/>
      </c>
      <c r="I60" s="74" t="str">
        <f>IF(ISNUMBER(H60),COUNTIF(H60:$H$97,H60),"")</f>
        <v/>
      </c>
      <c r="J60" s="74" t="str">
        <f t="shared" si="43"/>
        <v/>
      </c>
      <c r="K60" s="74" t="str">
        <f t="shared" si="44"/>
        <v/>
      </c>
      <c r="L60" s="74" t="str">
        <f t="shared" si="45"/>
        <v/>
      </c>
      <c r="M60" s="70" t="str">
        <f t="shared" si="46"/>
        <v/>
      </c>
      <c r="N60" s="70" t="str">
        <f>IF(ISNUMBER(M60),COUNTIF(M60:$M$97,M60),"")</f>
        <v/>
      </c>
      <c r="O60" s="70" t="str">
        <f t="shared" si="47"/>
        <v/>
      </c>
      <c r="P60" s="70" t="str">
        <f t="shared" si="48"/>
        <v/>
      </c>
      <c r="Q60" s="70" t="str">
        <f t="shared" si="49"/>
        <v/>
      </c>
    </row>
    <row r="61" spans="1:17" x14ac:dyDescent="0.25">
      <c r="A61" s="39"/>
      <c r="B61" s="40"/>
      <c r="C61" s="39"/>
      <c r="D61" s="41"/>
      <c r="E61" s="66" t="str">
        <f t="shared" si="40"/>
        <v/>
      </c>
      <c r="F61" s="67" t="str">
        <f t="shared" si="41"/>
        <v/>
      </c>
      <c r="G61" s="72"/>
      <c r="H61" s="74" t="str">
        <f t="shared" si="42"/>
        <v/>
      </c>
      <c r="I61" s="74" t="str">
        <f>IF(ISNUMBER(H61),COUNTIF(H61:$H$97,H61),"")</f>
        <v/>
      </c>
      <c r="J61" s="74" t="str">
        <f t="shared" si="43"/>
        <v/>
      </c>
      <c r="K61" s="74" t="str">
        <f t="shared" si="44"/>
        <v/>
      </c>
      <c r="L61" s="74" t="str">
        <f t="shared" si="45"/>
        <v/>
      </c>
      <c r="M61" s="70" t="str">
        <f t="shared" si="46"/>
        <v/>
      </c>
      <c r="N61" s="70" t="str">
        <f>IF(ISNUMBER(M61),COUNTIF(M61:$M$97,M61),"")</f>
        <v/>
      </c>
      <c r="O61" s="70" t="str">
        <f t="shared" si="47"/>
        <v/>
      </c>
      <c r="P61" s="70" t="str">
        <f t="shared" si="48"/>
        <v/>
      </c>
      <c r="Q61" s="70" t="str">
        <f t="shared" si="49"/>
        <v/>
      </c>
    </row>
    <row r="62" spans="1:17" x14ac:dyDescent="0.25">
      <c r="A62" s="39"/>
      <c r="B62" s="40"/>
      <c r="C62" s="39"/>
      <c r="D62" s="41"/>
      <c r="E62" s="66" t="str">
        <f t="shared" si="20"/>
        <v/>
      </c>
      <c r="F62" s="67" t="str">
        <f t="shared" si="21"/>
        <v/>
      </c>
      <c r="G62" s="72"/>
      <c r="H62" s="74" t="str">
        <f t="shared" si="22"/>
        <v/>
      </c>
      <c r="I62" s="74" t="str">
        <f>IF(ISNUMBER(H62),COUNTIF(H62:$H$97,H62),"")</f>
        <v/>
      </c>
      <c r="J62" s="74" t="str">
        <f t="shared" si="23"/>
        <v/>
      </c>
      <c r="K62" s="74" t="str">
        <f t="shared" si="24"/>
        <v/>
      </c>
      <c r="L62" s="74" t="str">
        <f t="shared" si="25"/>
        <v/>
      </c>
      <c r="M62" s="70" t="str">
        <f t="shared" si="26"/>
        <v/>
      </c>
      <c r="N62" s="70" t="str">
        <f>IF(ISNUMBER(M62),COUNTIF(M62:$M$97,M62),"")</f>
        <v/>
      </c>
      <c r="O62" s="70" t="str">
        <f t="shared" si="27"/>
        <v/>
      </c>
      <c r="P62" s="70" t="str">
        <f t="shared" si="28"/>
        <v/>
      </c>
      <c r="Q62" s="70" t="str">
        <f t="shared" si="29"/>
        <v/>
      </c>
    </row>
    <row r="63" spans="1:17" x14ac:dyDescent="0.25">
      <c r="A63" s="39"/>
      <c r="B63" s="40"/>
      <c r="C63" s="39"/>
      <c r="D63" s="41"/>
      <c r="E63" s="66" t="str">
        <f t="shared" si="20"/>
        <v/>
      </c>
      <c r="F63" s="67" t="str">
        <f t="shared" si="21"/>
        <v/>
      </c>
      <c r="G63" s="72"/>
      <c r="H63" s="74" t="str">
        <f t="shared" si="22"/>
        <v/>
      </c>
      <c r="I63" s="74" t="str">
        <f>IF(ISNUMBER(H63),COUNTIF(H63:$H$97,H63),"")</f>
        <v/>
      </c>
      <c r="J63" s="74" t="str">
        <f t="shared" si="23"/>
        <v/>
      </c>
      <c r="K63" s="74" t="str">
        <f t="shared" si="24"/>
        <v/>
      </c>
      <c r="L63" s="74" t="str">
        <f t="shared" si="25"/>
        <v/>
      </c>
      <c r="M63" s="70" t="str">
        <f t="shared" si="26"/>
        <v/>
      </c>
      <c r="N63" s="70" t="str">
        <f>IF(ISNUMBER(M63),COUNTIF(M63:$M$97,M63),"")</f>
        <v/>
      </c>
      <c r="O63" s="70" t="str">
        <f t="shared" si="27"/>
        <v/>
      </c>
      <c r="P63" s="70" t="str">
        <f t="shared" si="28"/>
        <v/>
      </c>
      <c r="Q63" s="70" t="str">
        <f t="shared" si="29"/>
        <v/>
      </c>
    </row>
    <row r="64" spans="1:17" x14ac:dyDescent="0.25">
      <c r="A64" s="39"/>
      <c r="B64" s="40"/>
      <c r="C64" s="39"/>
      <c r="D64" s="41"/>
      <c r="E64" s="66" t="str">
        <f t="shared" si="20"/>
        <v/>
      </c>
      <c r="F64" s="67" t="str">
        <f t="shared" si="21"/>
        <v/>
      </c>
      <c r="G64" s="72"/>
      <c r="H64" s="74" t="str">
        <f t="shared" si="22"/>
        <v/>
      </c>
      <c r="I64" s="74" t="str">
        <f>IF(ISNUMBER(H64),COUNTIF(H64:$H$97,H64),"")</f>
        <v/>
      </c>
      <c r="J64" s="74" t="str">
        <f t="shared" si="23"/>
        <v/>
      </c>
      <c r="K64" s="74" t="str">
        <f t="shared" si="24"/>
        <v/>
      </c>
      <c r="L64" s="74" t="str">
        <f t="shared" si="25"/>
        <v/>
      </c>
      <c r="M64" s="70" t="str">
        <f t="shared" si="26"/>
        <v/>
      </c>
      <c r="N64" s="70" t="str">
        <f>IF(ISNUMBER(M64),COUNTIF(M64:$M$97,M64),"")</f>
        <v/>
      </c>
      <c r="O64" s="70" t="str">
        <f t="shared" si="27"/>
        <v/>
      </c>
      <c r="P64" s="70" t="str">
        <f t="shared" si="28"/>
        <v/>
      </c>
      <c r="Q64" s="70" t="str">
        <f t="shared" si="29"/>
        <v/>
      </c>
    </row>
    <row r="65" spans="1:17" x14ac:dyDescent="0.25">
      <c r="A65" s="39"/>
      <c r="B65" s="40"/>
      <c r="C65" s="39"/>
      <c r="D65" s="41"/>
      <c r="E65" s="66" t="str">
        <f t="shared" si="20"/>
        <v/>
      </c>
      <c r="F65" s="67" t="str">
        <f t="shared" si="21"/>
        <v/>
      </c>
      <c r="G65" s="72"/>
      <c r="H65" s="74" t="str">
        <f t="shared" si="22"/>
        <v/>
      </c>
      <c r="I65" s="74" t="str">
        <f>IF(ISNUMBER(H65),COUNTIF(H65:$H$97,H65),"")</f>
        <v/>
      </c>
      <c r="J65" s="74" t="str">
        <f t="shared" si="23"/>
        <v/>
      </c>
      <c r="K65" s="74" t="str">
        <f t="shared" si="24"/>
        <v/>
      </c>
      <c r="L65" s="74" t="str">
        <f t="shared" si="25"/>
        <v/>
      </c>
      <c r="M65" s="70" t="str">
        <f t="shared" si="26"/>
        <v/>
      </c>
      <c r="N65" s="70" t="str">
        <f>IF(ISNUMBER(M65),COUNTIF(M65:$M$97,M65),"")</f>
        <v/>
      </c>
      <c r="O65" s="70" t="str">
        <f t="shared" si="27"/>
        <v/>
      </c>
      <c r="P65" s="70" t="str">
        <f t="shared" si="28"/>
        <v/>
      </c>
      <c r="Q65" s="70" t="str">
        <f t="shared" si="29"/>
        <v/>
      </c>
    </row>
    <row r="66" spans="1:17" x14ac:dyDescent="0.25">
      <c r="A66" s="39"/>
      <c r="B66" s="40"/>
      <c r="C66" s="39"/>
      <c r="D66" s="41"/>
      <c r="E66" s="66" t="str">
        <f t="shared" si="20"/>
        <v/>
      </c>
      <c r="F66" s="67" t="str">
        <f t="shared" si="21"/>
        <v/>
      </c>
      <c r="G66" s="72"/>
      <c r="H66" s="74" t="str">
        <f t="shared" si="22"/>
        <v/>
      </c>
      <c r="I66" s="74" t="str">
        <f>IF(ISNUMBER(H66),COUNTIF(H66:$H$97,H66),"")</f>
        <v/>
      </c>
      <c r="J66" s="74" t="str">
        <f t="shared" si="23"/>
        <v/>
      </c>
      <c r="K66" s="74" t="str">
        <f t="shared" si="24"/>
        <v/>
      </c>
      <c r="L66" s="74" t="str">
        <f t="shared" si="25"/>
        <v/>
      </c>
      <c r="M66" s="70" t="str">
        <f t="shared" si="26"/>
        <v/>
      </c>
      <c r="N66" s="70" t="str">
        <f>IF(ISNUMBER(M66),COUNTIF(M66:$M$97,M66),"")</f>
        <v/>
      </c>
      <c r="O66" s="70" t="str">
        <f t="shared" si="27"/>
        <v/>
      </c>
      <c r="P66" s="70" t="str">
        <f t="shared" si="28"/>
        <v/>
      </c>
      <c r="Q66" s="70" t="str">
        <f t="shared" si="29"/>
        <v/>
      </c>
    </row>
    <row r="67" spans="1:17" x14ac:dyDescent="0.25">
      <c r="A67" s="39"/>
      <c r="B67" s="40"/>
      <c r="C67" s="39"/>
      <c r="D67" s="41"/>
      <c r="E67" s="66" t="str">
        <f t="shared" si="20"/>
        <v/>
      </c>
      <c r="F67" s="67" t="str">
        <f t="shared" si="21"/>
        <v/>
      </c>
      <c r="G67" s="72"/>
      <c r="H67" s="74" t="str">
        <f t="shared" si="22"/>
        <v/>
      </c>
      <c r="I67" s="74" t="str">
        <f>IF(ISNUMBER(H67),COUNTIF(H67:$H$97,H67),"")</f>
        <v/>
      </c>
      <c r="J67" s="74" t="str">
        <f t="shared" si="23"/>
        <v/>
      </c>
      <c r="K67" s="74" t="str">
        <f t="shared" si="24"/>
        <v/>
      </c>
      <c r="L67" s="74" t="str">
        <f t="shared" si="25"/>
        <v/>
      </c>
      <c r="M67" s="70" t="str">
        <f t="shared" si="26"/>
        <v/>
      </c>
      <c r="N67" s="70" t="str">
        <f>IF(ISNUMBER(M67),COUNTIF(M67:$M$97,M67),"")</f>
        <v/>
      </c>
      <c r="O67" s="70" t="str">
        <f t="shared" si="27"/>
        <v/>
      </c>
      <c r="P67" s="70" t="str">
        <f t="shared" si="28"/>
        <v/>
      </c>
      <c r="Q67" s="70" t="str">
        <f t="shared" si="29"/>
        <v/>
      </c>
    </row>
    <row r="68" spans="1:17" x14ac:dyDescent="0.25">
      <c r="A68" s="39"/>
      <c r="B68" s="40"/>
      <c r="C68" s="39"/>
      <c r="D68" s="41"/>
      <c r="E68" s="66" t="str">
        <f t="shared" si="20"/>
        <v/>
      </c>
      <c r="F68" s="67" t="str">
        <f t="shared" si="21"/>
        <v/>
      </c>
      <c r="G68" s="72"/>
      <c r="H68" s="74" t="str">
        <f t="shared" si="22"/>
        <v/>
      </c>
      <c r="I68" s="74" t="str">
        <f>IF(ISNUMBER(H68),COUNTIF(H68:$H$97,H68),"")</f>
        <v/>
      </c>
      <c r="J68" s="74" t="str">
        <f t="shared" si="23"/>
        <v/>
      </c>
      <c r="K68" s="74" t="str">
        <f t="shared" si="24"/>
        <v/>
      </c>
      <c r="L68" s="74" t="str">
        <f t="shared" si="25"/>
        <v/>
      </c>
      <c r="M68" s="70" t="str">
        <f t="shared" si="26"/>
        <v/>
      </c>
      <c r="N68" s="70" t="str">
        <f>IF(ISNUMBER(M68),COUNTIF(M68:$M$97,M68),"")</f>
        <v/>
      </c>
      <c r="O68" s="70" t="str">
        <f t="shared" si="27"/>
        <v/>
      </c>
      <c r="P68" s="70" t="str">
        <f t="shared" si="28"/>
        <v/>
      </c>
      <c r="Q68" s="70" t="str">
        <f t="shared" si="29"/>
        <v/>
      </c>
    </row>
    <row r="69" spans="1:17" x14ac:dyDescent="0.25">
      <c r="A69" s="39"/>
      <c r="B69" s="40"/>
      <c r="C69" s="39"/>
      <c r="D69" s="41"/>
      <c r="E69" s="66" t="str">
        <f t="shared" si="20"/>
        <v/>
      </c>
      <c r="F69" s="67" t="str">
        <f t="shared" si="21"/>
        <v/>
      </c>
      <c r="G69" s="72"/>
      <c r="H69" s="74" t="str">
        <f t="shared" si="22"/>
        <v/>
      </c>
      <c r="I69" s="74" t="str">
        <f>IF(ISNUMBER(H69),COUNTIF(H69:$H$97,H69),"")</f>
        <v/>
      </c>
      <c r="J69" s="74" t="str">
        <f t="shared" si="23"/>
        <v/>
      </c>
      <c r="K69" s="74" t="str">
        <f t="shared" si="24"/>
        <v/>
      </c>
      <c r="L69" s="74" t="str">
        <f t="shared" si="25"/>
        <v/>
      </c>
      <c r="M69" s="70" t="str">
        <f t="shared" si="26"/>
        <v/>
      </c>
      <c r="N69" s="70" t="str">
        <f>IF(ISNUMBER(M69),COUNTIF(M69:$M$97,M69),"")</f>
        <v/>
      </c>
      <c r="O69" s="70" t="str">
        <f t="shared" si="27"/>
        <v/>
      </c>
      <c r="P69" s="70" t="str">
        <f t="shared" si="28"/>
        <v/>
      </c>
      <c r="Q69" s="70" t="str">
        <f t="shared" si="29"/>
        <v/>
      </c>
    </row>
    <row r="70" spans="1:17" x14ac:dyDescent="0.25">
      <c r="A70" s="39"/>
      <c r="B70" s="40"/>
      <c r="C70" s="39"/>
      <c r="D70" s="41"/>
      <c r="E70" s="66" t="str">
        <f t="shared" si="20"/>
        <v/>
      </c>
      <c r="F70" s="67" t="str">
        <f t="shared" si="21"/>
        <v/>
      </c>
      <c r="G70" s="72"/>
      <c r="H70" s="74" t="str">
        <f t="shared" si="22"/>
        <v/>
      </c>
      <c r="I70" s="74" t="str">
        <f>IF(ISNUMBER(H70),COUNTIF(H70:$H$97,H70),"")</f>
        <v/>
      </c>
      <c r="J70" s="74" t="str">
        <f t="shared" si="23"/>
        <v/>
      </c>
      <c r="K70" s="74" t="str">
        <f t="shared" si="24"/>
        <v/>
      </c>
      <c r="L70" s="74" t="str">
        <f t="shared" si="25"/>
        <v/>
      </c>
      <c r="M70" s="70" t="str">
        <f t="shared" si="26"/>
        <v/>
      </c>
      <c r="N70" s="70" t="str">
        <f>IF(ISNUMBER(M70),COUNTIF(M70:$M$97,M70),"")</f>
        <v/>
      </c>
      <c r="O70" s="70" t="str">
        <f t="shared" si="27"/>
        <v/>
      </c>
      <c r="P70" s="70" t="str">
        <f t="shared" si="28"/>
        <v/>
      </c>
      <c r="Q70" s="70" t="str">
        <f t="shared" si="29"/>
        <v/>
      </c>
    </row>
    <row r="71" spans="1:17" x14ac:dyDescent="0.25">
      <c r="A71" s="39"/>
      <c r="B71" s="40"/>
      <c r="C71" s="39"/>
      <c r="D71" s="41"/>
      <c r="E71" s="66" t="str">
        <f t="shared" si="20"/>
        <v/>
      </c>
      <c r="F71" s="67" t="str">
        <f t="shared" si="21"/>
        <v/>
      </c>
      <c r="G71" s="72"/>
      <c r="H71" s="74" t="str">
        <f t="shared" si="22"/>
        <v/>
      </c>
      <c r="I71" s="74" t="str">
        <f>IF(ISNUMBER(H71),COUNTIF(H71:$H$97,H71),"")</f>
        <v/>
      </c>
      <c r="J71" s="74" t="str">
        <f t="shared" si="23"/>
        <v/>
      </c>
      <c r="K71" s="74" t="str">
        <f t="shared" si="24"/>
        <v/>
      </c>
      <c r="L71" s="74" t="str">
        <f t="shared" si="25"/>
        <v/>
      </c>
      <c r="M71" s="70" t="str">
        <f t="shared" si="26"/>
        <v/>
      </c>
      <c r="N71" s="70" t="str">
        <f>IF(ISNUMBER(M71),COUNTIF(M71:$M$97,M71),"")</f>
        <v/>
      </c>
      <c r="O71" s="70" t="str">
        <f t="shared" si="27"/>
        <v/>
      </c>
      <c r="P71" s="70" t="str">
        <f t="shared" si="28"/>
        <v/>
      </c>
      <c r="Q71" s="70" t="str">
        <f t="shared" si="29"/>
        <v/>
      </c>
    </row>
    <row r="72" spans="1:17" x14ac:dyDescent="0.25">
      <c r="A72" s="39"/>
      <c r="B72" s="40"/>
      <c r="C72" s="39"/>
      <c r="D72" s="41"/>
      <c r="E72" s="66" t="str">
        <f t="shared" si="6"/>
        <v/>
      </c>
      <c r="F72" s="67" t="str">
        <f t="shared" si="0"/>
        <v/>
      </c>
      <c r="G72" s="72"/>
      <c r="H72" s="74" t="str">
        <f t="shared" si="1"/>
        <v/>
      </c>
      <c r="I72" s="74" t="str">
        <f>IF(ISNUMBER(H72),COUNTIF(H72:$H$97,H72),"")</f>
        <v/>
      </c>
      <c r="J72" s="74" t="str">
        <f t="shared" si="7"/>
        <v/>
      </c>
      <c r="K72" s="74" t="str">
        <f t="shared" si="2"/>
        <v/>
      </c>
      <c r="L72" s="74" t="str">
        <f t="shared" si="8"/>
        <v/>
      </c>
      <c r="M72" s="70" t="str">
        <f t="shared" si="3"/>
        <v/>
      </c>
      <c r="N72" s="70" t="str">
        <f>IF(ISNUMBER(M72),COUNTIF(M72:$M$97,M72),"")</f>
        <v/>
      </c>
      <c r="O72" s="70" t="str">
        <f t="shared" si="9"/>
        <v/>
      </c>
      <c r="P72" s="70" t="str">
        <f t="shared" si="4"/>
        <v/>
      </c>
      <c r="Q72" s="70" t="str">
        <f t="shared" si="5"/>
        <v/>
      </c>
    </row>
    <row r="73" spans="1:17" x14ac:dyDescent="0.25">
      <c r="A73" s="39"/>
      <c r="B73" s="40"/>
      <c r="C73" s="39"/>
      <c r="D73" s="41"/>
      <c r="E73" s="66" t="str">
        <f t="shared" ref="E73:E82" si="50">IF(ISNUMBER(C73),C73/D73,"")</f>
        <v/>
      </c>
      <c r="F73" s="67" t="str">
        <f t="shared" ref="F73:F82" si="51">IF(ISNUMBER(C73),IF(C73&gt;100,IF(AND(E73&gt;=$C$100,E73&lt;=$C$101),"YES","NO"),"N/A"),"")</f>
        <v/>
      </c>
      <c r="G73" s="72"/>
      <c r="H73" s="74" t="str">
        <f t="shared" ref="H73:H82" si="52">IF(ISNUMBER(C73),_xlfn.RANK.AVG(C73,$C$8:$C$97),"")</f>
        <v/>
      </c>
      <c r="I73" s="74" t="str">
        <f>IF(ISNUMBER(H73),COUNTIF(H73:$H$97,H73),"")</f>
        <v/>
      </c>
      <c r="J73" s="74" t="str">
        <f t="shared" ref="J73:J82" si="53">IF(ISNUMBER(H73),IF(I73=1,H73,H73+(I73*0.01)),"")</f>
        <v/>
      </c>
      <c r="K73" s="74" t="str">
        <f t="shared" ref="K73:K82" si="54">IF(ISNUMBER(H73),_xlfn.RANK.AVG(J73,$J$8:$J$97),"")</f>
        <v/>
      </c>
      <c r="L73" s="74" t="str">
        <f t="shared" ref="L73:L82" si="55">IF(ISNUMBER(H73),A73,"")</f>
        <v/>
      </c>
      <c r="M73" s="70" t="str">
        <f t="shared" ref="M73:M82" si="56">IF(ISNUMBER(G73),_xlfn.RANK.AVG(G73,$G$8:$G$97),"")</f>
        <v/>
      </c>
      <c r="N73" s="70" t="str">
        <f>IF(ISNUMBER(M73),COUNTIF(M73:$M$97,M73),"")</f>
        <v/>
      </c>
      <c r="O73" s="70" t="str">
        <f t="shared" ref="O73:O82" si="57">IF(ISNUMBER(M73),IF(N73=1,M73,M73+(N73*0.01)),"")</f>
        <v/>
      </c>
      <c r="P73" s="70" t="str">
        <f t="shared" ref="P73:P82" si="58">IF(ISNUMBER(M73),_xlfn.RANK.AVG(O73,$O$8:$O$97),"")</f>
        <v/>
      </c>
      <c r="Q73" s="70" t="str">
        <f t="shared" ref="Q73:Q82" si="59">IF(ISNUMBER(M73),A73,"")</f>
        <v/>
      </c>
    </row>
    <row r="74" spans="1:17" x14ac:dyDescent="0.25">
      <c r="A74" s="39"/>
      <c r="B74" s="40"/>
      <c r="C74" s="39"/>
      <c r="D74" s="41"/>
      <c r="E74" s="66" t="str">
        <f t="shared" si="50"/>
        <v/>
      </c>
      <c r="F74" s="67" t="str">
        <f t="shared" si="51"/>
        <v/>
      </c>
      <c r="G74" s="72"/>
      <c r="H74" s="74" t="str">
        <f t="shared" si="52"/>
        <v/>
      </c>
      <c r="I74" s="74" t="str">
        <f>IF(ISNUMBER(H74),COUNTIF(H74:$H$97,H74),"")</f>
        <v/>
      </c>
      <c r="J74" s="74" t="str">
        <f t="shared" si="53"/>
        <v/>
      </c>
      <c r="K74" s="74" t="str">
        <f t="shared" si="54"/>
        <v/>
      </c>
      <c r="L74" s="74" t="str">
        <f t="shared" si="55"/>
        <v/>
      </c>
      <c r="M74" s="70" t="str">
        <f t="shared" si="56"/>
        <v/>
      </c>
      <c r="N74" s="70" t="str">
        <f>IF(ISNUMBER(M74),COUNTIF(M74:$M$97,M74),"")</f>
        <v/>
      </c>
      <c r="O74" s="70" t="str">
        <f t="shared" si="57"/>
        <v/>
      </c>
      <c r="P74" s="70" t="str">
        <f t="shared" si="58"/>
        <v/>
      </c>
      <c r="Q74" s="70" t="str">
        <f t="shared" si="59"/>
        <v/>
      </c>
    </row>
    <row r="75" spans="1:17" x14ac:dyDescent="0.25">
      <c r="A75" s="39"/>
      <c r="B75" s="40"/>
      <c r="C75" s="39"/>
      <c r="D75" s="41"/>
      <c r="E75" s="66" t="str">
        <f t="shared" si="50"/>
        <v/>
      </c>
      <c r="F75" s="67" t="str">
        <f t="shared" si="51"/>
        <v/>
      </c>
      <c r="G75" s="72"/>
      <c r="H75" s="74" t="str">
        <f t="shared" si="52"/>
        <v/>
      </c>
      <c r="I75" s="74" t="str">
        <f>IF(ISNUMBER(H75),COUNTIF(H75:$H$97,H75),"")</f>
        <v/>
      </c>
      <c r="J75" s="74" t="str">
        <f t="shared" si="53"/>
        <v/>
      </c>
      <c r="K75" s="74" t="str">
        <f t="shared" si="54"/>
        <v/>
      </c>
      <c r="L75" s="74" t="str">
        <f t="shared" si="55"/>
        <v/>
      </c>
      <c r="M75" s="70" t="str">
        <f t="shared" si="56"/>
        <v/>
      </c>
      <c r="N75" s="70" t="str">
        <f>IF(ISNUMBER(M75),COUNTIF(M75:$M$97,M75),"")</f>
        <v/>
      </c>
      <c r="O75" s="70" t="str">
        <f t="shared" si="57"/>
        <v/>
      </c>
      <c r="P75" s="70" t="str">
        <f t="shared" si="58"/>
        <v/>
      </c>
      <c r="Q75" s="70" t="str">
        <f t="shared" si="59"/>
        <v/>
      </c>
    </row>
    <row r="76" spans="1:17" x14ac:dyDescent="0.25">
      <c r="A76" s="39"/>
      <c r="B76" s="40"/>
      <c r="C76" s="39"/>
      <c r="D76" s="41"/>
      <c r="E76" s="66" t="str">
        <f t="shared" si="50"/>
        <v/>
      </c>
      <c r="F76" s="67" t="str">
        <f t="shared" si="51"/>
        <v/>
      </c>
      <c r="G76" s="72"/>
      <c r="H76" s="74" t="str">
        <f t="shared" si="52"/>
        <v/>
      </c>
      <c r="I76" s="74" t="str">
        <f>IF(ISNUMBER(H76),COUNTIF(H76:$H$97,H76),"")</f>
        <v/>
      </c>
      <c r="J76" s="74" t="str">
        <f t="shared" si="53"/>
        <v/>
      </c>
      <c r="K76" s="74" t="str">
        <f t="shared" si="54"/>
        <v/>
      </c>
      <c r="L76" s="74" t="str">
        <f t="shared" si="55"/>
        <v/>
      </c>
      <c r="M76" s="70" t="str">
        <f t="shared" si="56"/>
        <v/>
      </c>
      <c r="N76" s="70" t="str">
        <f>IF(ISNUMBER(M76),COUNTIF(M76:$M$97,M76),"")</f>
        <v/>
      </c>
      <c r="O76" s="70" t="str">
        <f t="shared" si="57"/>
        <v/>
      </c>
      <c r="P76" s="70" t="str">
        <f t="shared" si="58"/>
        <v/>
      </c>
      <c r="Q76" s="70" t="str">
        <f t="shared" si="59"/>
        <v/>
      </c>
    </row>
    <row r="77" spans="1:17" x14ac:dyDescent="0.25">
      <c r="A77" s="39"/>
      <c r="B77" s="40"/>
      <c r="C77" s="39"/>
      <c r="D77" s="41"/>
      <c r="E77" s="66" t="str">
        <f t="shared" si="50"/>
        <v/>
      </c>
      <c r="F77" s="67" t="str">
        <f t="shared" si="51"/>
        <v/>
      </c>
      <c r="G77" s="72"/>
      <c r="H77" s="74" t="str">
        <f t="shared" si="52"/>
        <v/>
      </c>
      <c r="I77" s="74" t="str">
        <f>IF(ISNUMBER(H77),COUNTIF(H77:$H$97,H77),"")</f>
        <v/>
      </c>
      <c r="J77" s="74" t="str">
        <f t="shared" si="53"/>
        <v/>
      </c>
      <c r="K77" s="74" t="str">
        <f t="shared" si="54"/>
        <v/>
      </c>
      <c r="L77" s="74" t="str">
        <f t="shared" si="55"/>
        <v/>
      </c>
      <c r="M77" s="70" t="str">
        <f t="shared" si="56"/>
        <v/>
      </c>
      <c r="N77" s="70" t="str">
        <f>IF(ISNUMBER(M77),COUNTIF(M77:$M$97,M77),"")</f>
        <v/>
      </c>
      <c r="O77" s="70" t="str">
        <f t="shared" si="57"/>
        <v/>
      </c>
      <c r="P77" s="70" t="str">
        <f t="shared" si="58"/>
        <v/>
      </c>
      <c r="Q77" s="70" t="str">
        <f t="shared" si="59"/>
        <v/>
      </c>
    </row>
    <row r="78" spans="1:17" x14ac:dyDescent="0.25">
      <c r="A78" s="39"/>
      <c r="B78" s="40"/>
      <c r="C78" s="39"/>
      <c r="D78" s="41"/>
      <c r="E78" s="66" t="str">
        <f t="shared" si="50"/>
        <v/>
      </c>
      <c r="F78" s="67" t="str">
        <f t="shared" si="51"/>
        <v/>
      </c>
      <c r="G78" s="72"/>
      <c r="H78" s="74" t="str">
        <f t="shared" si="52"/>
        <v/>
      </c>
      <c r="I78" s="74" t="str">
        <f>IF(ISNUMBER(H78),COUNTIF(H78:$H$97,H78),"")</f>
        <v/>
      </c>
      <c r="J78" s="74" t="str">
        <f t="shared" si="53"/>
        <v/>
      </c>
      <c r="K78" s="74" t="str">
        <f t="shared" si="54"/>
        <v/>
      </c>
      <c r="L78" s="74" t="str">
        <f t="shared" si="55"/>
        <v/>
      </c>
      <c r="M78" s="70" t="str">
        <f t="shared" si="56"/>
        <v/>
      </c>
      <c r="N78" s="70" t="str">
        <f>IF(ISNUMBER(M78),COUNTIF(M78:$M$97,M78),"")</f>
        <v/>
      </c>
      <c r="O78" s="70" t="str">
        <f t="shared" si="57"/>
        <v/>
      </c>
      <c r="P78" s="70" t="str">
        <f t="shared" si="58"/>
        <v/>
      </c>
      <c r="Q78" s="70" t="str">
        <f t="shared" si="59"/>
        <v/>
      </c>
    </row>
    <row r="79" spans="1:17" x14ac:dyDescent="0.25">
      <c r="A79" s="39"/>
      <c r="B79" s="40"/>
      <c r="C79" s="39"/>
      <c r="D79" s="41"/>
      <c r="E79" s="66" t="str">
        <f t="shared" si="50"/>
        <v/>
      </c>
      <c r="F79" s="67" t="str">
        <f t="shared" si="51"/>
        <v/>
      </c>
      <c r="G79" s="72"/>
      <c r="H79" s="74" t="str">
        <f t="shared" si="52"/>
        <v/>
      </c>
      <c r="I79" s="74" t="str">
        <f>IF(ISNUMBER(H79),COUNTIF(H79:$H$97,H79),"")</f>
        <v/>
      </c>
      <c r="J79" s="74" t="str">
        <f t="shared" si="53"/>
        <v/>
      </c>
      <c r="K79" s="74" t="str">
        <f t="shared" si="54"/>
        <v/>
      </c>
      <c r="L79" s="74" t="str">
        <f t="shared" si="55"/>
        <v/>
      </c>
      <c r="M79" s="70" t="str">
        <f t="shared" si="56"/>
        <v/>
      </c>
      <c r="N79" s="70" t="str">
        <f>IF(ISNUMBER(M79),COUNTIF(M79:$M$97,M79),"")</f>
        <v/>
      </c>
      <c r="O79" s="70" t="str">
        <f t="shared" si="57"/>
        <v/>
      </c>
      <c r="P79" s="70" t="str">
        <f t="shared" si="58"/>
        <v/>
      </c>
      <c r="Q79" s="70" t="str">
        <f t="shared" si="59"/>
        <v/>
      </c>
    </row>
    <row r="80" spans="1:17" x14ac:dyDescent="0.25">
      <c r="A80" s="39"/>
      <c r="B80" s="40"/>
      <c r="C80" s="39"/>
      <c r="D80" s="41"/>
      <c r="E80" s="66" t="str">
        <f t="shared" si="50"/>
        <v/>
      </c>
      <c r="F80" s="67" t="str">
        <f t="shared" si="51"/>
        <v/>
      </c>
      <c r="G80" s="72"/>
      <c r="H80" s="74" t="str">
        <f t="shared" si="52"/>
        <v/>
      </c>
      <c r="I80" s="74" t="str">
        <f>IF(ISNUMBER(H80),COUNTIF(H80:$H$97,H80),"")</f>
        <v/>
      </c>
      <c r="J80" s="74" t="str">
        <f t="shared" si="53"/>
        <v/>
      </c>
      <c r="K80" s="74" t="str">
        <f t="shared" si="54"/>
        <v/>
      </c>
      <c r="L80" s="74" t="str">
        <f t="shared" si="55"/>
        <v/>
      </c>
      <c r="M80" s="70" t="str">
        <f t="shared" si="56"/>
        <v/>
      </c>
      <c r="N80" s="70" t="str">
        <f>IF(ISNUMBER(M80),COUNTIF(M80:$M$97,M80),"")</f>
        <v/>
      </c>
      <c r="O80" s="70" t="str">
        <f t="shared" si="57"/>
        <v/>
      </c>
      <c r="P80" s="70" t="str">
        <f t="shared" si="58"/>
        <v/>
      </c>
      <c r="Q80" s="70" t="str">
        <f t="shared" si="59"/>
        <v/>
      </c>
    </row>
    <row r="81" spans="1:17" x14ac:dyDescent="0.25">
      <c r="A81" s="39"/>
      <c r="B81" s="40"/>
      <c r="C81" s="39"/>
      <c r="D81" s="41"/>
      <c r="E81" s="66" t="str">
        <f t="shared" si="50"/>
        <v/>
      </c>
      <c r="F81" s="67" t="str">
        <f t="shared" si="51"/>
        <v/>
      </c>
      <c r="G81" s="72"/>
      <c r="H81" s="74" t="str">
        <f t="shared" si="52"/>
        <v/>
      </c>
      <c r="I81" s="74" t="str">
        <f>IF(ISNUMBER(H81),COUNTIF(H81:$H$97,H81),"")</f>
        <v/>
      </c>
      <c r="J81" s="74" t="str">
        <f t="shared" si="53"/>
        <v/>
      </c>
      <c r="K81" s="74" t="str">
        <f t="shared" si="54"/>
        <v/>
      </c>
      <c r="L81" s="74" t="str">
        <f t="shared" si="55"/>
        <v/>
      </c>
      <c r="M81" s="70" t="str">
        <f t="shared" si="56"/>
        <v/>
      </c>
      <c r="N81" s="70" t="str">
        <f>IF(ISNUMBER(M81),COUNTIF(M81:$M$97,M81),"")</f>
        <v/>
      </c>
      <c r="O81" s="70" t="str">
        <f t="shared" si="57"/>
        <v/>
      </c>
      <c r="P81" s="70" t="str">
        <f t="shared" si="58"/>
        <v/>
      </c>
      <c r="Q81" s="70" t="str">
        <f t="shared" si="59"/>
        <v/>
      </c>
    </row>
    <row r="82" spans="1:17" x14ac:dyDescent="0.25">
      <c r="A82" s="39"/>
      <c r="B82" s="40"/>
      <c r="C82" s="39"/>
      <c r="D82" s="41"/>
      <c r="E82" s="66" t="str">
        <f t="shared" si="50"/>
        <v/>
      </c>
      <c r="F82" s="67" t="str">
        <f t="shared" si="51"/>
        <v/>
      </c>
      <c r="G82" s="72"/>
      <c r="H82" s="74" t="str">
        <f t="shared" si="52"/>
        <v/>
      </c>
      <c r="I82" s="74" t="str">
        <f>IF(ISNUMBER(H82),COUNTIF(H82:$H$97,H82),"")</f>
        <v/>
      </c>
      <c r="J82" s="74" t="str">
        <f t="shared" si="53"/>
        <v/>
      </c>
      <c r="K82" s="74" t="str">
        <f t="shared" si="54"/>
        <v/>
      </c>
      <c r="L82" s="74" t="str">
        <f t="shared" si="55"/>
        <v/>
      </c>
      <c r="M82" s="70" t="str">
        <f t="shared" si="56"/>
        <v/>
      </c>
      <c r="N82" s="70" t="str">
        <f>IF(ISNUMBER(M82),COUNTIF(M82:$M$97,M82),"")</f>
        <v/>
      </c>
      <c r="O82" s="70" t="str">
        <f t="shared" si="57"/>
        <v/>
      </c>
      <c r="P82" s="70" t="str">
        <f t="shared" si="58"/>
        <v/>
      </c>
      <c r="Q82" s="70" t="str">
        <f t="shared" si="59"/>
        <v/>
      </c>
    </row>
    <row r="83" spans="1:17" x14ac:dyDescent="0.25">
      <c r="A83" s="39"/>
      <c r="B83" s="40"/>
      <c r="C83" s="39"/>
      <c r="D83" s="41"/>
      <c r="E83" s="66" t="str">
        <f t="shared" si="6"/>
        <v/>
      </c>
      <c r="F83" s="67" t="str">
        <f t="shared" si="0"/>
        <v/>
      </c>
      <c r="G83" s="72"/>
      <c r="H83" s="74" t="str">
        <f t="shared" si="1"/>
        <v/>
      </c>
      <c r="I83" s="74" t="str">
        <f>IF(ISNUMBER(H83),COUNTIF(H83:$H$97,H83),"")</f>
        <v/>
      </c>
      <c r="J83" s="74" t="str">
        <f t="shared" si="7"/>
        <v/>
      </c>
      <c r="K83" s="74" t="str">
        <f t="shared" si="2"/>
        <v/>
      </c>
      <c r="L83" s="74" t="str">
        <f t="shared" si="8"/>
        <v/>
      </c>
      <c r="M83" s="70" t="str">
        <f t="shared" si="3"/>
        <v/>
      </c>
      <c r="N83" s="70" t="str">
        <f>IF(ISNUMBER(M83),COUNTIF(M83:$M$97,M83),"")</f>
        <v/>
      </c>
      <c r="O83" s="70" t="str">
        <f t="shared" si="9"/>
        <v/>
      </c>
      <c r="P83" s="70" t="str">
        <f t="shared" si="4"/>
        <v/>
      </c>
      <c r="Q83" s="70" t="str">
        <f t="shared" si="5"/>
        <v/>
      </c>
    </row>
    <row r="84" spans="1:17" x14ac:dyDescent="0.25">
      <c r="A84" s="39"/>
      <c r="B84" s="40"/>
      <c r="C84" s="39"/>
      <c r="D84" s="41"/>
      <c r="E84" s="66" t="str">
        <f t="shared" si="6"/>
        <v/>
      </c>
      <c r="F84" s="67" t="str">
        <f t="shared" si="0"/>
        <v/>
      </c>
      <c r="G84" s="72"/>
      <c r="H84" s="74" t="str">
        <f t="shared" si="1"/>
        <v/>
      </c>
      <c r="I84" s="74" t="str">
        <f>IF(ISNUMBER(H84),COUNTIF(H84:$H$97,H84),"")</f>
        <v/>
      </c>
      <c r="J84" s="74" t="str">
        <f t="shared" si="7"/>
        <v/>
      </c>
      <c r="K84" s="74" t="str">
        <f t="shared" si="2"/>
        <v/>
      </c>
      <c r="L84" s="74" t="str">
        <f t="shared" si="8"/>
        <v/>
      </c>
      <c r="M84" s="70" t="str">
        <f t="shared" si="3"/>
        <v/>
      </c>
      <c r="N84" s="70" t="str">
        <f>IF(ISNUMBER(M84),COUNTIF(M84:$M$97,M84),"")</f>
        <v/>
      </c>
      <c r="O84" s="70" t="str">
        <f t="shared" si="9"/>
        <v/>
      </c>
      <c r="P84" s="70" t="str">
        <f t="shared" si="4"/>
        <v/>
      </c>
      <c r="Q84" s="70" t="str">
        <f t="shared" si="5"/>
        <v/>
      </c>
    </row>
    <row r="85" spans="1:17" x14ac:dyDescent="0.25">
      <c r="A85" s="39"/>
      <c r="B85" s="40"/>
      <c r="C85" s="39"/>
      <c r="D85" s="41"/>
      <c r="E85" s="66" t="str">
        <f t="shared" si="6"/>
        <v/>
      </c>
      <c r="F85" s="67" t="str">
        <f t="shared" si="0"/>
        <v/>
      </c>
      <c r="G85" s="72"/>
      <c r="H85" s="74" t="str">
        <f t="shared" si="1"/>
        <v/>
      </c>
      <c r="I85" s="74" t="str">
        <f>IF(ISNUMBER(H85),COUNTIF(H85:$H$97,H85),"")</f>
        <v/>
      </c>
      <c r="J85" s="74" t="str">
        <f t="shared" si="7"/>
        <v/>
      </c>
      <c r="K85" s="74" t="str">
        <f t="shared" si="2"/>
        <v/>
      </c>
      <c r="L85" s="74" t="str">
        <f t="shared" si="8"/>
        <v/>
      </c>
      <c r="M85" s="70" t="str">
        <f t="shared" si="3"/>
        <v/>
      </c>
      <c r="N85" s="70" t="str">
        <f>IF(ISNUMBER(M85),COUNTIF(M85:$M$97,M85),"")</f>
        <v/>
      </c>
      <c r="O85" s="70" t="str">
        <f t="shared" si="9"/>
        <v/>
      </c>
      <c r="P85" s="70" t="str">
        <f t="shared" si="4"/>
        <v/>
      </c>
      <c r="Q85" s="70" t="str">
        <f t="shared" si="5"/>
        <v/>
      </c>
    </row>
    <row r="86" spans="1:17" x14ac:dyDescent="0.25">
      <c r="A86" s="39"/>
      <c r="B86" s="40"/>
      <c r="C86" s="39"/>
      <c r="D86" s="41"/>
      <c r="E86" s="66" t="str">
        <f t="shared" si="6"/>
        <v/>
      </c>
      <c r="F86" s="67" t="str">
        <f t="shared" si="0"/>
        <v/>
      </c>
      <c r="G86" s="72"/>
      <c r="H86" s="74" t="str">
        <f t="shared" si="1"/>
        <v/>
      </c>
      <c r="I86" s="74" t="str">
        <f>IF(ISNUMBER(H86),COUNTIF(H86:$H$97,H86),"")</f>
        <v/>
      </c>
      <c r="J86" s="74" t="str">
        <f t="shared" si="7"/>
        <v/>
      </c>
      <c r="K86" s="74" t="str">
        <f t="shared" si="2"/>
        <v/>
      </c>
      <c r="L86" s="74" t="str">
        <f t="shared" si="8"/>
        <v/>
      </c>
      <c r="M86" s="70" t="str">
        <f t="shared" si="3"/>
        <v/>
      </c>
      <c r="N86" s="70" t="str">
        <f>IF(ISNUMBER(M86),COUNTIF(M86:$M$97,M86),"")</f>
        <v/>
      </c>
      <c r="O86" s="70" t="str">
        <f t="shared" si="9"/>
        <v/>
      </c>
      <c r="P86" s="70" t="str">
        <f t="shared" si="4"/>
        <v/>
      </c>
      <c r="Q86" s="70" t="str">
        <f t="shared" si="5"/>
        <v/>
      </c>
    </row>
    <row r="87" spans="1:17" x14ac:dyDescent="0.25">
      <c r="A87" s="39"/>
      <c r="B87" s="40"/>
      <c r="C87" s="39"/>
      <c r="D87" s="41"/>
      <c r="E87" s="66" t="str">
        <f t="shared" si="6"/>
        <v/>
      </c>
      <c r="F87" s="67" t="str">
        <f t="shared" si="0"/>
        <v/>
      </c>
      <c r="G87" s="72"/>
      <c r="H87" s="74" t="str">
        <f t="shared" si="1"/>
        <v/>
      </c>
      <c r="I87" s="74" t="str">
        <f>IF(ISNUMBER(H87),COUNTIF(H87:$H$97,H87),"")</f>
        <v/>
      </c>
      <c r="J87" s="74" t="str">
        <f t="shared" si="7"/>
        <v/>
      </c>
      <c r="K87" s="74" t="str">
        <f t="shared" si="2"/>
        <v/>
      </c>
      <c r="L87" s="74" t="str">
        <f t="shared" si="8"/>
        <v/>
      </c>
      <c r="M87" s="70" t="str">
        <f t="shared" si="3"/>
        <v/>
      </c>
      <c r="N87" s="70" t="str">
        <f>IF(ISNUMBER(M87),COUNTIF(M87:$M$97,M87),"")</f>
        <v/>
      </c>
      <c r="O87" s="70" t="str">
        <f t="shared" si="9"/>
        <v/>
      </c>
      <c r="P87" s="70" t="str">
        <f t="shared" si="4"/>
        <v/>
      </c>
      <c r="Q87" s="70" t="str">
        <f t="shared" si="5"/>
        <v/>
      </c>
    </row>
    <row r="88" spans="1:17" x14ac:dyDescent="0.25">
      <c r="A88" s="39"/>
      <c r="B88" s="40"/>
      <c r="C88" s="39"/>
      <c r="D88" s="41"/>
      <c r="E88" s="66" t="str">
        <f t="shared" si="6"/>
        <v/>
      </c>
      <c r="F88" s="67" t="str">
        <f t="shared" si="0"/>
        <v/>
      </c>
      <c r="G88" s="72"/>
      <c r="H88" s="74" t="str">
        <f t="shared" si="1"/>
        <v/>
      </c>
      <c r="I88" s="74" t="str">
        <f>IF(ISNUMBER(H88),COUNTIF(H88:$H$97,H88),"")</f>
        <v/>
      </c>
      <c r="J88" s="74" t="str">
        <f t="shared" si="7"/>
        <v/>
      </c>
      <c r="K88" s="74" t="str">
        <f t="shared" si="2"/>
        <v/>
      </c>
      <c r="L88" s="74" t="str">
        <f t="shared" si="8"/>
        <v/>
      </c>
      <c r="M88" s="70" t="str">
        <f t="shared" si="3"/>
        <v/>
      </c>
      <c r="N88" s="70" t="str">
        <f>IF(ISNUMBER(M88),COUNTIF(M88:$M$97,M88),"")</f>
        <v/>
      </c>
      <c r="O88" s="70" t="str">
        <f t="shared" si="9"/>
        <v/>
      </c>
      <c r="P88" s="70" t="str">
        <f t="shared" si="4"/>
        <v/>
      </c>
      <c r="Q88" s="70" t="str">
        <f t="shared" si="5"/>
        <v/>
      </c>
    </row>
    <row r="89" spans="1:17" x14ac:dyDescent="0.25">
      <c r="A89" s="39"/>
      <c r="B89" s="40"/>
      <c r="C89" s="39"/>
      <c r="D89" s="41"/>
      <c r="E89" s="66" t="str">
        <f t="shared" si="6"/>
        <v/>
      </c>
      <c r="F89" s="67" t="str">
        <f t="shared" si="0"/>
        <v/>
      </c>
      <c r="G89" s="72"/>
      <c r="H89" s="74" t="str">
        <f t="shared" si="1"/>
        <v/>
      </c>
      <c r="I89" s="74" t="str">
        <f>IF(ISNUMBER(H89),COUNTIF(H89:$H$97,H89),"")</f>
        <v/>
      </c>
      <c r="J89" s="74" t="str">
        <f t="shared" si="7"/>
        <v/>
      </c>
      <c r="K89" s="74" t="str">
        <f t="shared" si="2"/>
        <v/>
      </c>
      <c r="L89" s="74" t="str">
        <f t="shared" si="8"/>
        <v/>
      </c>
      <c r="M89" s="70" t="str">
        <f t="shared" si="3"/>
        <v/>
      </c>
      <c r="N89" s="70" t="str">
        <f>IF(ISNUMBER(M89),COUNTIF(M89:$M$97,M89),"")</f>
        <v/>
      </c>
      <c r="O89" s="70" t="str">
        <f t="shared" si="9"/>
        <v/>
      </c>
      <c r="P89" s="70" t="str">
        <f t="shared" si="4"/>
        <v/>
      </c>
      <c r="Q89" s="70" t="str">
        <f t="shared" si="5"/>
        <v/>
      </c>
    </row>
    <row r="90" spans="1:17" x14ac:dyDescent="0.25">
      <c r="A90" s="39"/>
      <c r="B90" s="40"/>
      <c r="C90" s="39"/>
      <c r="D90" s="41"/>
      <c r="E90" s="66" t="str">
        <f t="shared" si="6"/>
        <v/>
      </c>
      <c r="F90" s="67" t="str">
        <f t="shared" si="0"/>
        <v/>
      </c>
      <c r="G90" s="72"/>
      <c r="H90" s="74" t="str">
        <f t="shared" si="1"/>
        <v/>
      </c>
      <c r="I90" s="74" t="str">
        <f>IF(ISNUMBER(H90),COUNTIF(H90:$H$97,H90),"")</f>
        <v/>
      </c>
      <c r="J90" s="74" t="str">
        <f t="shared" si="7"/>
        <v/>
      </c>
      <c r="K90" s="74" t="str">
        <f t="shared" si="2"/>
        <v/>
      </c>
      <c r="L90" s="74" t="str">
        <f t="shared" si="8"/>
        <v/>
      </c>
      <c r="M90" s="70" t="str">
        <f t="shared" si="3"/>
        <v/>
      </c>
      <c r="N90" s="70" t="str">
        <f>IF(ISNUMBER(M90),COUNTIF(M90:$M$97,M90),"")</f>
        <v/>
      </c>
      <c r="O90" s="70" t="str">
        <f t="shared" si="9"/>
        <v/>
      </c>
      <c r="P90" s="70" t="str">
        <f t="shared" si="4"/>
        <v/>
      </c>
      <c r="Q90" s="70" t="str">
        <f t="shared" si="5"/>
        <v/>
      </c>
    </row>
    <row r="91" spans="1:17" x14ac:dyDescent="0.25">
      <c r="A91" s="39"/>
      <c r="B91" s="40"/>
      <c r="C91" s="39"/>
      <c r="D91" s="41"/>
      <c r="E91" s="66" t="str">
        <f t="shared" si="6"/>
        <v/>
      </c>
      <c r="F91" s="67" t="str">
        <f t="shared" si="0"/>
        <v/>
      </c>
      <c r="G91" s="72"/>
      <c r="H91" s="74" t="str">
        <f t="shared" si="1"/>
        <v/>
      </c>
      <c r="I91" s="74" t="str">
        <f>IF(ISNUMBER(H91),COUNTIF(H91:$H$97,H91),"")</f>
        <v/>
      </c>
      <c r="J91" s="74" t="str">
        <f t="shared" si="7"/>
        <v/>
      </c>
      <c r="K91" s="74" t="str">
        <f t="shared" si="2"/>
        <v/>
      </c>
      <c r="L91" s="74" t="str">
        <f t="shared" si="8"/>
        <v/>
      </c>
      <c r="M91" s="70" t="str">
        <f t="shared" si="3"/>
        <v/>
      </c>
      <c r="N91" s="70" t="str">
        <f>IF(ISNUMBER(M91),COUNTIF(M91:$M$97,M91),"")</f>
        <v/>
      </c>
      <c r="O91" s="70" t="str">
        <f t="shared" si="9"/>
        <v/>
      </c>
      <c r="P91" s="70" t="str">
        <f t="shared" si="4"/>
        <v/>
      </c>
      <c r="Q91" s="70" t="str">
        <f t="shared" si="5"/>
        <v/>
      </c>
    </row>
    <row r="92" spans="1:17" x14ac:dyDescent="0.25">
      <c r="A92" s="39"/>
      <c r="B92" s="40"/>
      <c r="C92" s="39"/>
      <c r="D92" s="41"/>
      <c r="E92" s="66" t="str">
        <f t="shared" si="6"/>
        <v/>
      </c>
      <c r="F92" s="67" t="str">
        <f t="shared" si="0"/>
        <v/>
      </c>
      <c r="G92" s="72"/>
      <c r="H92" s="74" t="str">
        <f t="shared" si="1"/>
        <v/>
      </c>
      <c r="I92" s="74" t="str">
        <f>IF(ISNUMBER(H92),COUNTIF(H92:$H$97,H92),"")</f>
        <v/>
      </c>
      <c r="J92" s="74" t="str">
        <f t="shared" si="7"/>
        <v/>
      </c>
      <c r="K92" s="74" t="str">
        <f t="shared" si="2"/>
        <v/>
      </c>
      <c r="L92" s="74" t="str">
        <f t="shared" si="8"/>
        <v/>
      </c>
      <c r="M92" s="70" t="str">
        <f t="shared" si="3"/>
        <v/>
      </c>
      <c r="N92" s="70" t="str">
        <f>IF(ISNUMBER(M92),COUNTIF(M92:$M$97,M92),"")</f>
        <v/>
      </c>
      <c r="O92" s="70" t="str">
        <f t="shared" si="9"/>
        <v/>
      </c>
      <c r="P92" s="70" t="str">
        <f t="shared" si="4"/>
        <v/>
      </c>
      <c r="Q92" s="70" t="str">
        <f t="shared" si="5"/>
        <v/>
      </c>
    </row>
    <row r="93" spans="1:17" x14ac:dyDescent="0.25">
      <c r="A93" s="39"/>
      <c r="B93" s="40"/>
      <c r="C93" s="39"/>
      <c r="D93" s="41"/>
      <c r="E93" s="66" t="str">
        <f t="shared" si="6"/>
        <v/>
      </c>
      <c r="F93" s="67" t="str">
        <f t="shared" si="0"/>
        <v/>
      </c>
      <c r="G93" s="72"/>
      <c r="H93" s="74" t="str">
        <f t="shared" si="1"/>
        <v/>
      </c>
      <c r="I93" s="74" t="str">
        <f>IF(ISNUMBER(H93),COUNTIF(H93:$H$97,H93),"")</f>
        <v/>
      </c>
      <c r="J93" s="74" t="str">
        <f t="shared" si="7"/>
        <v/>
      </c>
      <c r="K93" s="74" t="str">
        <f t="shared" si="2"/>
        <v/>
      </c>
      <c r="L93" s="74" t="str">
        <f t="shared" si="8"/>
        <v/>
      </c>
      <c r="M93" s="70" t="str">
        <f t="shared" si="3"/>
        <v/>
      </c>
      <c r="N93" s="70" t="str">
        <f>IF(ISNUMBER(M93),COUNTIF(M93:$M$97,M93),"")</f>
        <v/>
      </c>
      <c r="O93" s="70" t="str">
        <f t="shared" si="9"/>
        <v/>
      </c>
      <c r="P93" s="70" t="str">
        <f t="shared" si="4"/>
        <v/>
      </c>
      <c r="Q93" s="70" t="str">
        <f t="shared" si="5"/>
        <v/>
      </c>
    </row>
    <row r="94" spans="1:17" x14ac:dyDescent="0.25">
      <c r="A94" s="39"/>
      <c r="B94" s="40"/>
      <c r="C94" s="39"/>
      <c r="D94" s="41"/>
      <c r="E94" s="66" t="str">
        <f t="shared" si="6"/>
        <v/>
      </c>
      <c r="F94" s="67" t="str">
        <f t="shared" si="0"/>
        <v/>
      </c>
      <c r="G94" s="72"/>
      <c r="H94" s="74" t="str">
        <f t="shared" si="1"/>
        <v/>
      </c>
      <c r="I94" s="74" t="str">
        <f>IF(ISNUMBER(H94),COUNTIF(H94:$H$97,H94),"")</f>
        <v/>
      </c>
      <c r="J94" s="74" t="str">
        <f t="shared" si="7"/>
        <v/>
      </c>
      <c r="K94" s="74" t="str">
        <f t="shared" si="2"/>
        <v/>
      </c>
      <c r="L94" s="74" t="str">
        <f t="shared" si="8"/>
        <v/>
      </c>
      <c r="M94" s="70" t="str">
        <f t="shared" si="3"/>
        <v/>
      </c>
      <c r="N94" s="70" t="str">
        <f>IF(ISNUMBER(M94),COUNTIF(M94:$M$97,M94),"")</f>
        <v/>
      </c>
      <c r="O94" s="70" t="str">
        <f t="shared" si="9"/>
        <v/>
      </c>
      <c r="P94" s="70" t="str">
        <f t="shared" si="4"/>
        <v/>
      </c>
      <c r="Q94" s="70" t="str">
        <f t="shared" si="5"/>
        <v/>
      </c>
    </row>
    <row r="95" spans="1:17" x14ac:dyDescent="0.25">
      <c r="A95" s="39"/>
      <c r="B95" s="40"/>
      <c r="C95" s="39"/>
      <c r="D95" s="41"/>
      <c r="E95" s="66" t="str">
        <f t="shared" si="6"/>
        <v/>
      </c>
      <c r="F95" s="67" t="str">
        <f t="shared" si="0"/>
        <v/>
      </c>
      <c r="G95" s="72"/>
      <c r="H95" s="74" t="str">
        <f t="shared" si="1"/>
        <v/>
      </c>
      <c r="I95" s="74" t="str">
        <f>IF(ISNUMBER(H95),COUNTIF(H95:$H$97,H95),"")</f>
        <v/>
      </c>
      <c r="J95" s="74" t="str">
        <f t="shared" si="7"/>
        <v/>
      </c>
      <c r="K95" s="74" t="str">
        <f t="shared" si="2"/>
        <v/>
      </c>
      <c r="L95" s="74" t="str">
        <f t="shared" si="8"/>
        <v/>
      </c>
      <c r="M95" s="70" t="str">
        <f t="shared" si="3"/>
        <v/>
      </c>
      <c r="N95" s="70" t="str">
        <f>IF(ISNUMBER(M95),COUNTIF(M95:$M$97,M95),"")</f>
        <v/>
      </c>
      <c r="O95" s="70" t="str">
        <f t="shared" si="9"/>
        <v/>
      </c>
      <c r="P95" s="70" t="str">
        <f t="shared" si="4"/>
        <v/>
      </c>
      <c r="Q95" s="70" t="str">
        <f t="shared" si="5"/>
        <v/>
      </c>
    </row>
    <row r="96" spans="1:17" x14ac:dyDescent="0.25">
      <c r="A96" s="39"/>
      <c r="B96" s="40"/>
      <c r="C96" s="39"/>
      <c r="D96" s="41"/>
      <c r="E96" s="66" t="str">
        <f t="shared" si="6"/>
        <v/>
      </c>
      <c r="F96" s="67" t="str">
        <f t="shared" si="0"/>
        <v/>
      </c>
      <c r="G96" s="72"/>
      <c r="H96" s="74" t="str">
        <f t="shared" si="1"/>
        <v/>
      </c>
      <c r="I96" s="74" t="str">
        <f>IF(ISNUMBER(H96),COUNTIF(H96:$H$97,H96),"")</f>
        <v/>
      </c>
      <c r="J96" s="74" t="str">
        <f t="shared" si="7"/>
        <v/>
      </c>
      <c r="K96" s="74" t="str">
        <f t="shared" si="2"/>
        <v/>
      </c>
      <c r="L96" s="74" t="str">
        <f t="shared" si="8"/>
        <v/>
      </c>
      <c r="M96" s="70" t="str">
        <f t="shared" si="3"/>
        <v/>
      </c>
      <c r="N96" s="70" t="str">
        <f>IF(ISNUMBER(M96),COUNTIF(M96:$M$97,M96),"")</f>
        <v/>
      </c>
      <c r="O96" s="70" t="str">
        <f t="shared" si="9"/>
        <v/>
      </c>
      <c r="P96" s="70" t="str">
        <f t="shared" si="4"/>
        <v/>
      </c>
      <c r="Q96" s="70" t="str">
        <f t="shared" si="5"/>
        <v/>
      </c>
    </row>
    <row r="97" spans="1:17" ht="15.75" thickBot="1" x14ac:dyDescent="0.3">
      <c r="A97" s="42"/>
      <c r="B97" s="43"/>
      <c r="C97" s="42"/>
      <c r="D97" s="44"/>
      <c r="E97" s="68" t="str">
        <f t="shared" si="6"/>
        <v/>
      </c>
      <c r="F97" s="69" t="str">
        <f t="shared" si="0"/>
        <v/>
      </c>
      <c r="G97" s="73"/>
      <c r="H97" s="74" t="str">
        <f t="shared" si="1"/>
        <v/>
      </c>
      <c r="I97" s="74" t="str">
        <f>IF(ISNUMBER(H97),COUNTIF(H97:$H$97,H97),"")</f>
        <v/>
      </c>
      <c r="J97" s="74" t="str">
        <f t="shared" si="7"/>
        <v/>
      </c>
      <c r="K97" s="74" t="str">
        <f t="shared" si="2"/>
        <v/>
      </c>
      <c r="L97" s="74" t="str">
        <f t="shared" si="8"/>
        <v/>
      </c>
      <c r="M97" s="70" t="str">
        <f t="shared" si="3"/>
        <v/>
      </c>
      <c r="N97" s="70" t="str">
        <f>IF(ISNUMBER(M97),COUNTIF(M97:$M$97,M97),"")</f>
        <v/>
      </c>
      <c r="O97" s="70" t="str">
        <f t="shared" si="9"/>
        <v/>
      </c>
      <c r="P97" s="70" t="str">
        <f t="shared" si="4"/>
        <v/>
      </c>
      <c r="Q97" s="70" t="str">
        <f t="shared" si="5"/>
        <v/>
      </c>
    </row>
    <row r="98" spans="1:17" ht="15.75" thickBot="1" x14ac:dyDescent="0.3">
      <c r="A98" s="14"/>
      <c r="B98" s="15"/>
      <c r="C98" s="14" t="str">
        <f>IF(SUM(C8:C97)&gt;0,SUM(C8:C97),"")</f>
        <v/>
      </c>
      <c r="D98" s="16" t="str">
        <f>IF(SUM(D8:D97)&gt;0,SUM(D8:D97),"")</f>
        <v/>
      </c>
      <c r="E98" s="36" t="str">
        <f t="shared" si="6"/>
        <v/>
      </c>
      <c r="F98" s="17"/>
      <c r="G98" s="17"/>
    </row>
    <row r="99" spans="1:17" ht="15.75" thickBot="1" x14ac:dyDescent="0.3">
      <c r="A99" s="30"/>
      <c r="B99" s="28"/>
      <c r="C99" s="28"/>
      <c r="D99" s="28"/>
      <c r="E99" s="28"/>
      <c r="F99" s="26"/>
      <c r="G99" s="29"/>
    </row>
    <row r="100" spans="1:17" ht="30" x14ac:dyDescent="0.25">
      <c r="A100" s="30"/>
      <c r="B100" s="18" t="s">
        <v>21</v>
      </c>
      <c r="C100" s="34" t="str">
        <f>IF(ISNUMBER($E$98),(0.9*$E$98),"")</f>
        <v/>
      </c>
      <c r="D100" s="28"/>
      <c r="E100" s="28"/>
      <c r="F100" s="28"/>
      <c r="G100" s="29"/>
    </row>
    <row r="101" spans="1:17" ht="30.75" thickBot="1" x14ac:dyDescent="0.3">
      <c r="A101" s="30"/>
      <c r="B101" s="19" t="s">
        <v>22</v>
      </c>
      <c r="C101" s="35" t="str">
        <f>IF(ISNUMBER($E$98),(1.1*$E$98),"")</f>
        <v/>
      </c>
      <c r="D101" s="28"/>
      <c r="E101" s="28"/>
      <c r="F101" s="28"/>
      <c r="G101" s="29"/>
    </row>
    <row r="102" spans="1:17" ht="15.75" thickBot="1" x14ac:dyDescent="0.3">
      <c r="A102" s="31"/>
      <c r="B102" s="32"/>
      <c r="C102" s="32"/>
      <c r="D102" s="32"/>
      <c r="E102" s="32"/>
      <c r="F102" s="32"/>
      <c r="G102" s="33"/>
    </row>
  </sheetData>
  <sheetProtection algorithmName="SHA-512" hashValue="OYB7Zk0mnf6cqcK/mJ/G4S6fUZFAFDdzdC5D1WCifs653i40WGoS93QZyKeUlvZaFSOM+YR/MhTgrYBIM1Uyzg==" saltValue="Q6QorItQwquJMaOUWYJV5A==" spinCount="100000" sheet="1" objects="1" scenarios="1" selectLockedCells="1"/>
  <conditionalFormatting sqref="F8:G97">
    <cfRule type="cellIs" dxfId="21" priority="1" operator="equal">
      <formula>"NO"</formula>
    </cfRule>
    <cfRule type="cellIs" dxfId="20" priority="2" operator="equal">
      <formula>"YES"</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Lists!$A$1:$A$3</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5"/>
  <sheetViews>
    <sheetView zoomScaleNormal="100" workbookViewId="0">
      <selection activeCell="A8" sqref="A8"/>
    </sheetView>
  </sheetViews>
  <sheetFormatPr defaultColWidth="0" defaultRowHeight="15" zeroHeight="1" x14ac:dyDescent="0.25"/>
  <cols>
    <col min="1" max="1" width="15.28515625" customWidth="1"/>
    <col min="2" max="2" width="50.42578125" customWidth="1"/>
    <col min="3" max="3" width="13.85546875" customWidth="1"/>
    <col min="4" max="4" width="12.7109375" customWidth="1"/>
    <col min="5" max="5" width="11.5703125" customWidth="1"/>
    <col min="6" max="6" width="15.7109375" customWidth="1"/>
    <col min="7" max="7" width="16.42578125" customWidth="1"/>
    <col min="8" max="16384" width="9.140625" hidden="1"/>
  </cols>
  <sheetData>
    <row r="1" spans="1:16" ht="15.75" thickBot="1" x14ac:dyDescent="0.3">
      <c r="A1" s="25"/>
      <c r="B1" s="26"/>
      <c r="C1" s="26"/>
      <c r="D1" s="26"/>
      <c r="E1" s="26"/>
      <c r="F1" s="56"/>
      <c r="G1" s="93"/>
    </row>
    <row r="2" spans="1:16" ht="60" customHeight="1" x14ac:dyDescent="0.25">
      <c r="A2" s="2"/>
      <c r="B2" s="3"/>
      <c r="C2" s="3"/>
      <c r="D2" s="3"/>
      <c r="E2" s="3"/>
      <c r="F2" s="3"/>
      <c r="G2" s="4"/>
    </row>
    <row r="3" spans="1:16" s="11" customFormat="1" ht="30" x14ac:dyDescent="0.25">
      <c r="A3" s="12" t="s">
        <v>3</v>
      </c>
      <c r="B3" s="37"/>
      <c r="C3" s="13" t="s">
        <v>4</v>
      </c>
      <c r="D3" s="38"/>
      <c r="E3" s="13" t="s">
        <v>5</v>
      </c>
      <c r="F3" s="37"/>
      <c r="G3" s="57"/>
    </row>
    <row r="4" spans="1:16" ht="15.75" thickBot="1" x14ac:dyDescent="0.3">
      <c r="A4" s="8"/>
      <c r="B4" s="9"/>
      <c r="C4" s="9"/>
      <c r="D4" s="9"/>
      <c r="E4" s="9"/>
      <c r="F4" s="9"/>
      <c r="G4" s="10"/>
    </row>
    <row r="5" spans="1:16" ht="15.75" thickBot="1" x14ac:dyDescent="0.3">
      <c r="A5" s="25"/>
      <c r="B5" s="26"/>
      <c r="C5" s="26"/>
      <c r="D5" s="26"/>
      <c r="E5" s="26"/>
      <c r="F5" s="26"/>
      <c r="G5" s="27"/>
    </row>
    <row r="6" spans="1:16" ht="21.75" thickBot="1" x14ac:dyDescent="0.4">
      <c r="A6" s="47" t="s">
        <v>9</v>
      </c>
      <c r="B6" s="58"/>
      <c r="C6" s="120" t="s">
        <v>56</v>
      </c>
      <c r="D6" s="121"/>
      <c r="E6" s="28"/>
      <c r="F6" s="32"/>
      <c r="G6" s="29"/>
      <c r="K6" s="74">
        <f>MIN(K8:K97)</f>
        <v>0</v>
      </c>
      <c r="P6" s="75">
        <f>MIN(P8:P97)</f>
        <v>0</v>
      </c>
    </row>
    <row r="7" spans="1:16" ht="64.5" thickBot="1" x14ac:dyDescent="0.3">
      <c r="A7" s="51" t="s">
        <v>10</v>
      </c>
      <c r="B7" s="52" t="s">
        <v>11</v>
      </c>
      <c r="C7" s="59" t="s">
        <v>12</v>
      </c>
      <c r="D7" s="60" t="s">
        <v>13</v>
      </c>
      <c r="E7" s="53" t="s">
        <v>14</v>
      </c>
      <c r="F7" s="54" t="s">
        <v>15</v>
      </c>
      <c r="G7" s="55" t="s">
        <v>25</v>
      </c>
      <c r="K7" s="74">
        <f>MAX(K8:K97)</f>
        <v>0</v>
      </c>
      <c r="P7" s="75">
        <f>MAX(P8:P97)</f>
        <v>0</v>
      </c>
    </row>
    <row r="8" spans="1:16" x14ac:dyDescent="0.25">
      <c r="A8" s="48"/>
      <c r="B8" s="49"/>
      <c r="C8" s="48"/>
      <c r="D8" s="50"/>
      <c r="E8" s="64" t="str">
        <f>IF(ISNUMBER(C8),C8/D8,"")</f>
        <v/>
      </c>
      <c r="F8" s="65" t="str">
        <f>IF(ISNUMBER(C8),IF(C8&gt;100,IF(E8&lt;=$C$100,"YES","NO"),"N/A"),"")</f>
        <v/>
      </c>
      <c r="G8" s="90"/>
      <c r="H8" s="74" t="str">
        <f>IF(ISNUMBER(C8),_xlfn.RANK.AVG(C8,$C$8:$C$97),"")</f>
        <v/>
      </c>
      <c r="I8" s="74" t="str">
        <f>IF(ISNUMBER(H8),COUNTIF(H8:$H$97,H8),"")</f>
        <v/>
      </c>
      <c r="J8" s="74" t="str">
        <f>IF(ISNUMBER(H8),IF(I8=1,H8,H8+(I8*0.01)),"")</f>
        <v/>
      </c>
      <c r="K8" s="74" t="str">
        <f>IF(ISNUMBER(H8),_xlfn.RANK.AVG(J8,$J$8:$J$97),"")</f>
        <v/>
      </c>
      <c r="L8" s="74" t="str">
        <f>IF(ISNUMBER(H8),A8,"")</f>
        <v/>
      </c>
      <c r="M8" s="70" t="str">
        <f t="shared" ref="M8:M97" si="0">IF(ISNUMBER(G8),_xlfn.RANK.AVG(G8,$G$8:$G$97),"")</f>
        <v/>
      </c>
      <c r="N8" s="70" t="str">
        <f>IF(ISNUMBER(M8),COUNTIF(M8:$M$97,M8),"")</f>
        <v/>
      </c>
      <c r="O8" s="70" t="str">
        <f>IF(ISNUMBER(M8),IF(N8=1,M8,M8+(N8*0.01)),"")</f>
        <v/>
      </c>
      <c r="P8" s="70" t="str">
        <f>IF(ISNUMBER(M8),_xlfn.RANK.AVG(O8,$O$8:$O$97),"")</f>
        <v/>
      </c>
    </row>
    <row r="9" spans="1:16" x14ac:dyDescent="0.25">
      <c r="A9" s="39"/>
      <c r="B9" s="40"/>
      <c r="C9" s="39"/>
      <c r="D9" s="41"/>
      <c r="E9" s="66" t="str">
        <f t="shared" ref="E9:E98" si="1">IF(ISNUMBER(C9),C9/D9,"")</f>
        <v/>
      </c>
      <c r="F9" s="67" t="str">
        <f t="shared" ref="F9:F97" si="2">IF(ISNUMBER(C9),IF(C9&gt;100,IF(E9&lt;=$C$100,"YES","NO"),"N/A"),"")</f>
        <v/>
      </c>
      <c r="G9" s="91"/>
      <c r="H9" s="74" t="str">
        <f t="shared" ref="H9:H97" si="3">IF(ISNUMBER(C9),_xlfn.RANK.AVG(C9,$C$8:$C$97),"")</f>
        <v/>
      </c>
      <c r="I9" s="74" t="str">
        <f>IF(ISNUMBER(H9),COUNTIF(H9:$H$97,H9),"")</f>
        <v/>
      </c>
      <c r="J9" s="74" t="str">
        <f t="shared" ref="J9:J97" si="4">IF(ISNUMBER(H9),IF(I9=1,H9,H9+(I9*0.01)),"")</f>
        <v/>
      </c>
      <c r="K9" s="74" t="str">
        <f t="shared" ref="K9:K97" si="5">IF(ISNUMBER(H9),_xlfn.RANK.AVG(J9,$J$8:$J$97),"")</f>
        <v/>
      </c>
      <c r="L9" s="74" t="str">
        <f t="shared" ref="L9:L97" si="6">IF(ISNUMBER(H9),A9,"")</f>
        <v/>
      </c>
      <c r="M9" s="70" t="str">
        <f t="shared" si="0"/>
        <v/>
      </c>
      <c r="N9" s="70" t="str">
        <f>IF(ISNUMBER(M9),COUNTIF(M9:$M$97,M9),"")</f>
        <v/>
      </c>
      <c r="O9" s="70" t="str">
        <f t="shared" ref="O9:O97" si="7">IF(ISNUMBER(M9),IF(N9=1,M9,M9+(N9*0.01)),"")</f>
        <v/>
      </c>
      <c r="P9" s="70" t="str">
        <f t="shared" ref="P9:P97" si="8">IF(ISNUMBER(M9),_xlfn.RANK.AVG(O9,$O$8:$O$97),"")</f>
        <v/>
      </c>
    </row>
    <row r="10" spans="1:16" x14ac:dyDescent="0.25">
      <c r="A10" s="39"/>
      <c r="B10" s="40"/>
      <c r="C10" s="39"/>
      <c r="D10" s="41"/>
      <c r="E10" s="66" t="str">
        <f t="shared" si="1"/>
        <v/>
      </c>
      <c r="F10" s="67" t="str">
        <f t="shared" si="2"/>
        <v/>
      </c>
      <c r="G10" s="91"/>
      <c r="H10" s="74" t="str">
        <f t="shared" si="3"/>
        <v/>
      </c>
      <c r="I10" s="74" t="str">
        <f>IF(ISNUMBER(H10),COUNTIF(H10:$H$97,H10),"")</f>
        <v/>
      </c>
      <c r="J10" s="74" t="str">
        <f t="shared" si="4"/>
        <v/>
      </c>
      <c r="K10" s="74" t="str">
        <f t="shared" si="5"/>
        <v/>
      </c>
      <c r="L10" s="74" t="str">
        <f t="shared" si="6"/>
        <v/>
      </c>
      <c r="M10" s="70" t="str">
        <f t="shared" si="0"/>
        <v/>
      </c>
      <c r="N10" s="70" t="str">
        <f>IF(ISNUMBER(M10),COUNTIF(M10:$M$97,M10),"")</f>
        <v/>
      </c>
      <c r="O10" s="70" t="str">
        <f t="shared" si="7"/>
        <v/>
      </c>
      <c r="P10" s="70" t="str">
        <f t="shared" si="8"/>
        <v/>
      </c>
    </row>
    <row r="11" spans="1:16" x14ac:dyDescent="0.25">
      <c r="A11" s="39"/>
      <c r="B11" s="40"/>
      <c r="C11" s="39"/>
      <c r="D11" s="41"/>
      <c r="E11" s="66" t="str">
        <f t="shared" si="1"/>
        <v/>
      </c>
      <c r="F11" s="67" t="str">
        <f t="shared" si="2"/>
        <v/>
      </c>
      <c r="G11" s="91"/>
      <c r="H11" s="74" t="str">
        <f t="shared" si="3"/>
        <v/>
      </c>
      <c r="I11" s="74" t="str">
        <f>IF(ISNUMBER(H11),COUNTIF(H11:$H$97,H11),"")</f>
        <v/>
      </c>
      <c r="J11" s="74" t="str">
        <f t="shared" si="4"/>
        <v/>
      </c>
      <c r="K11" s="74" t="str">
        <f t="shared" si="5"/>
        <v/>
      </c>
      <c r="L11" s="74" t="str">
        <f t="shared" si="6"/>
        <v/>
      </c>
      <c r="M11" s="70" t="str">
        <f t="shared" si="0"/>
        <v/>
      </c>
      <c r="N11" s="70" t="str">
        <f>IF(ISNUMBER(M11),COUNTIF(M11:$M$97,M11),"")</f>
        <v/>
      </c>
      <c r="O11" s="70" t="str">
        <f t="shared" si="7"/>
        <v/>
      </c>
      <c r="P11" s="70" t="str">
        <f t="shared" si="8"/>
        <v/>
      </c>
    </row>
    <row r="12" spans="1:16" x14ac:dyDescent="0.25">
      <c r="A12" s="39"/>
      <c r="B12" s="40"/>
      <c r="C12" s="39"/>
      <c r="D12" s="41"/>
      <c r="E12" s="66" t="str">
        <f t="shared" ref="E12:E76" si="9">IF(ISNUMBER(C12),C12/D12,"")</f>
        <v/>
      </c>
      <c r="F12" s="67" t="str">
        <f t="shared" ref="F12:F76" si="10">IF(ISNUMBER(C12),IF(C12&gt;100,IF(E12&lt;=$C$100,"YES","NO"),"N/A"),"")</f>
        <v/>
      </c>
      <c r="G12" s="91"/>
      <c r="H12" s="74" t="str">
        <f t="shared" ref="H12:H76" si="11">IF(ISNUMBER(C12),_xlfn.RANK.AVG(C12,$C$8:$C$97),"")</f>
        <v/>
      </c>
      <c r="I12" s="74" t="str">
        <f>IF(ISNUMBER(H12),COUNTIF(H12:$H$97,H12),"")</f>
        <v/>
      </c>
      <c r="J12" s="74" t="str">
        <f t="shared" ref="J12:J76" si="12">IF(ISNUMBER(H12),IF(I12=1,H12,H12+(I12*0.01)),"")</f>
        <v/>
      </c>
      <c r="K12" s="74" t="str">
        <f t="shared" ref="K12:K76" si="13">IF(ISNUMBER(H12),_xlfn.RANK.AVG(J12,$J$8:$J$97),"")</f>
        <v/>
      </c>
      <c r="L12" s="74" t="str">
        <f t="shared" ref="L12:L76" si="14">IF(ISNUMBER(H12),A12,"")</f>
        <v/>
      </c>
      <c r="M12" s="70" t="str">
        <f t="shared" ref="M12:M76" si="15">IF(ISNUMBER(G12),_xlfn.RANK.AVG(G12,$G$8:$G$97),"")</f>
        <v/>
      </c>
      <c r="N12" s="70" t="str">
        <f>IF(ISNUMBER(M12),COUNTIF(M12:$M$97,M12),"")</f>
        <v/>
      </c>
      <c r="O12" s="70" t="str">
        <f t="shared" ref="O12:O76" si="16">IF(ISNUMBER(M12),IF(N12=1,M12,M12+(N12*0.01)),"")</f>
        <v/>
      </c>
      <c r="P12" s="70" t="str">
        <f t="shared" ref="P12:P76" si="17">IF(ISNUMBER(M12),_xlfn.RANK.AVG(O12,$O$8:$O$97),"")</f>
        <v/>
      </c>
    </row>
    <row r="13" spans="1:16" x14ac:dyDescent="0.25">
      <c r="A13" s="39"/>
      <c r="B13" s="40"/>
      <c r="C13" s="39"/>
      <c r="D13" s="41"/>
      <c r="E13" s="66" t="str">
        <f t="shared" si="9"/>
        <v/>
      </c>
      <c r="F13" s="67" t="str">
        <f t="shared" si="10"/>
        <v/>
      </c>
      <c r="G13" s="91"/>
      <c r="H13" s="74" t="str">
        <f t="shared" si="11"/>
        <v/>
      </c>
      <c r="I13" s="74" t="str">
        <f>IF(ISNUMBER(H13),COUNTIF(H13:$H$97,H13),"")</f>
        <v/>
      </c>
      <c r="J13" s="74" t="str">
        <f t="shared" si="12"/>
        <v/>
      </c>
      <c r="K13" s="74" t="str">
        <f t="shared" si="13"/>
        <v/>
      </c>
      <c r="L13" s="74" t="str">
        <f t="shared" si="14"/>
        <v/>
      </c>
      <c r="M13" s="70" t="str">
        <f t="shared" si="15"/>
        <v/>
      </c>
      <c r="N13" s="70" t="str">
        <f>IF(ISNUMBER(M13),COUNTIF(M13:$M$97,M13),"")</f>
        <v/>
      </c>
      <c r="O13" s="70" t="str">
        <f t="shared" si="16"/>
        <v/>
      </c>
      <c r="P13" s="70" t="str">
        <f t="shared" si="17"/>
        <v/>
      </c>
    </row>
    <row r="14" spans="1:16" x14ac:dyDescent="0.25">
      <c r="A14" s="39"/>
      <c r="B14" s="40"/>
      <c r="C14" s="39"/>
      <c r="D14" s="41"/>
      <c r="E14" s="66" t="str">
        <f t="shared" si="9"/>
        <v/>
      </c>
      <c r="F14" s="67" t="str">
        <f t="shared" si="10"/>
        <v/>
      </c>
      <c r="G14" s="91"/>
      <c r="H14" s="74" t="str">
        <f t="shared" si="11"/>
        <v/>
      </c>
      <c r="I14" s="74" t="str">
        <f>IF(ISNUMBER(H14),COUNTIF(H14:$H$97,H14),"")</f>
        <v/>
      </c>
      <c r="J14" s="74" t="str">
        <f t="shared" si="12"/>
        <v/>
      </c>
      <c r="K14" s="74" t="str">
        <f t="shared" si="13"/>
        <v/>
      </c>
      <c r="L14" s="74" t="str">
        <f t="shared" si="14"/>
        <v/>
      </c>
      <c r="M14" s="70" t="str">
        <f t="shared" si="15"/>
        <v/>
      </c>
      <c r="N14" s="70" t="str">
        <f>IF(ISNUMBER(M14),COUNTIF(M14:$M$97,M14),"")</f>
        <v/>
      </c>
      <c r="O14" s="70" t="str">
        <f t="shared" si="16"/>
        <v/>
      </c>
      <c r="P14" s="70" t="str">
        <f t="shared" si="17"/>
        <v/>
      </c>
    </row>
    <row r="15" spans="1:16" x14ac:dyDescent="0.25">
      <c r="A15" s="39"/>
      <c r="B15" s="40"/>
      <c r="C15" s="39"/>
      <c r="D15" s="41"/>
      <c r="E15" s="66" t="str">
        <f t="shared" si="9"/>
        <v/>
      </c>
      <c r="F15" s="67" t="str">
        <f t="shared" si="10"/>
        <v/>
      </c>
      <c r="G15" s="91"/>
      <c r="H15" s="74" t="str">
        <f t="shared" si="11"/>
        <v/>
      </c>
      <c r="I15" s="74" t="str">
        <f>IF(ISNUMBER(H15),COUNTIF(H15:$H$97,H15),"")</f>
        <v/>
      </c>
      <c r="J15" s="74" t="str">
        <f t="shared" si="12"/>
        <v/>
      </c>
      <c r="K15" s="74" t="str">
        <f t="shared" si="13"/>
        <v/>
      </c>
      <c r="L15" s="74" t="str">
        <f t="shared" si="14"/>
        <v/>
      </c>
      <c r="M15" s="70" t="str">
        <f t="shared" si="15"/>
        <v/>
      </c>
      <c r="N15" s="70" t="str">
        <f>IF(ISNUMBER(M15),COUNTIF(M15:$M$97,M15),"")</f>
        <v/>
      </c>
      <c r="O15" s="70" t="str">
        <f t="shared" si="16"/>
        <v/>
      </c>
      <c r="P15" s="70" t="str">
        <f t="shared" si="17"/>
        <v/>
      </c>
    </row>
    <row r="16" spans="1:16" x14ac:dyDescent="0.25">
      <c r="A16" s="39"/>
      <c r="B16" s="40"/>
      <c r="C16" s="39"/>
      <c r="D16" s="41"/>
      <c r="E16" s="66" t="str">
        <f t="shared" si="9"/>
        <v/>
      </c>
      <c r="F16" s="67" t="str">
        <f t="shared" si="10"/>
        <v/>
      </c>
      <c r="G16" s="91"/>
      <c r="H16" s="74" t="str">
        <f t="shared" si="11"/>
        <v/>
      </c>
      <c r="I16" s="74" t="str">
        <f>IF(ISNUMBER(H16),COUNTIF(H16:$H$97,H16),"")</f>
        <v/>
      </c>
      <c r="J16" s="74" t="str">
        <f t="shared" si="12"/>
        <v/>
      </c>
      <c r="K16" s="74" t="str">
        <f t="shared" si="13"/>
        <v/>
      </c>
      <c r="L16" s="74" t="str">
        <f t="shared" si="14"/>
        <v/>
      </c>
      <c r="M16" s="70" t="str">
        <f t="shared" si="15"/>
        <v/>
      </c>
      <c r="N16" s="70" t="str">
        <f>IF(ISNUMBER(M16),COUNTIF(M16:$M$97,M16),"")</f>
        <v/>
      </c>
      <c r="O16" s="70" t="str">
        <f t="shared" si="16"/>
        <v/>
      </c>
      <c r="P16" s="70" t="str">
        <f t="shared" si="17"/>
        <v/>
      </c>
    </row>
    <row r="17" spans="1:16" x14ac:dyDescent="0.25">
      <c r="A17" s="39"/>
      <c r="B17" s="40"/>
      <c r="C17" s="39"/>
      <c r="D17" s="41"/>
      <c r="E17" s="66" t="str">
        <f t="shared" si="9"/>
        <v/>
      </c>
      <c r="F17" s="67" t="str">
        <f t="shared" si="10"/>
        <v/>
      </c>
      <c r="G17" s="91"/>
      <c r="H17" s="74" t="str">
        <f t="shared" si="11"/>
        <v/>
      </c>
      <c r="I17" s="74" t="str">
        <f>IF(ISNUMBER(H17),COUNTIF(H17:$H$97,H17),"")</f>
        <v/>
      </c>
      <c r="J17" s="74" t="str">
        <f t="shared" si="12"/>
        <v/>
      </c>
      <c r="K17" s="74" t="str">
        <f t="shared" si="13"/>
        <v/>
      </c>
      <c r="L17" s="74" t="str">
        <f t="shared" si="14"/>
        <v/>
      </c>
      <c r="M17" s="70" t="str">
        <f t="shared" si="15"/>
        <v/>
      </c>
      <c r="N17" s="70" t="str">
        <f>IF(ISNUMBER(M17),COUNTIF(M17:$M$97,M17),"")</f>
        <v/>
      </c>
      <c r="O17" s="70" t="str">
        <f t="shared" si="16"/>
        <v/>
      </c>
      <c r="P17" s="70" t="str">
        <f t="shared" si="17"/>
        <v/>
      </c>
    </row>
    <row r="18" spans="1:16" x14ac:dyDescent="0.25">
      <c r="A18" s="39"/>
      <c r="B18" s="40"/>
      <c r="C18" s="39"/>
      <c r="D18" s="41"/>
      <c r="E18" s="66" t="str">
        <f t="shared" si="9"/>
        <v/>
      </c>
      <c r="F18" s="67" t="str">
        <f t="shared" si="10"/>
        <v/>
      </c>
      <c r="G18" s="91"/>
      <c r="H18" s="74" t="str">
        <f t="shared" si="11"/>
        <v/>
      </c>
      <c r="I18" s="74" t="str">
        <f>IF(ISNUMBER(H18),COUNTIF(H18:$H$97,H18),"")</f>
        <v/>
      </c>
      <c r="J18" s="74" t="str">
        <f t="shared" si="12"/>
        <v/>
      </c>
      <c r="K18" s="74" t="str">
        <f t="shared" si="13"/>
        <v/>
      </c>
      <c r="L18" s="74" t="str">
        <f t="shared" si="14"/>
        <v/>
      </c>
      <c r="M18" s="70" t="str">
        <f t="shared" si="15"/>
        <v/>
      </c>
      <c r="N18" s="70" t="str">
        <f>IF(ISNUMBER(M18),COUNTIF(M18:$M$97,M18),"")</f>
        <v/>
      </c>
      <c r="O18" s="70" t="str">
        <f t="shared" si="16"/>
        <v/>
      </c>
      <c r="P18" s="70" t="str">
        <f t="shared" si="17"/>
        <v/>
      </c>
    </row>
    <row r="19" spans="1:16" x14ac:dyDescent="0.25">
      <c r="A19" s="39"/>
      <c r="B19" s="40"/>
      <c r="C19" s="39"/>
      <c r="D19" s="41"/>
      <c r="E19" s="66" t="str">
        <f t="shared" si="9"/>
        <v/>
      </c>
      <c r="F19" s="67" t="str">
        <f t="shared" si="10"/>
        <v/>
      </c>
      <c r="G19" s="91"/>
      <c r="H19" s="74" t="str">
        <f t="shared" si="11"/>
        <v/>
      </c>
      <c r="I19" s="74" t="str">
        <f>IF(ISNUMBER(H19),COUNTIF(H19:$H$97,H19),"")</f>
        <v/>
      </c>
      <c r="J19" s="74" t="str">
        <f t="shared" si="12"/>
        <v/>
      </c>
      <c r="K19" s="74" t="str">
        <f t="shared" si="13"/>
        <v/>
      </c>
      <c r="L19" s="74" t="str">
        <f t="shared" si="14"/>
        <v/>
      </c>
      <c r="M19" s="70" t="str">
        <f t="shared" si="15"/>
        <v/>
      </c>
      <c r="N19" s="70" t="str">
        <f>IF(ISNUMBER(M19),COUNTIF(M19:$M$97,M19),"")</f>
        <v/>
      </c>
      <c r="O19" s="70" t="str">
        <f t="shared" si="16"/>
        <v/>
      </c>
      <c r="P19" s="70" t="str">
        <f t="shared" si="17"/>
        <v/>
      </c>
    </row>
    <row r="20" spans="1:16" x14ac:dyDescent="0.25">
      <c r="A20" s="39"/>
      <c r="B20" s="40"/>
      <c r="C20" s="39"/>
      <c r="D20" s="41"/>
      <c r="E20" s="66" t="str">
        <f t="shared" si="9"/>
        <v/>
      </c>
      <c r="F20" s="67" t="str">
        <f t="shared" si="10"/>
        <v/>
      </c>
      <c r="G20" s="91"/>
      <c r="H20" s="74" t="str">
        <f t="shared" si="11"/>
        <v/>
      </c>
      <c r="I20" s="74" t="str">
        <f>IF(ISNUMBER(H20),COUNTIF(H20:$H$97,H20),"")</f>
        <v/>
      </c>
      <c r="J20" s="74" t="str">
        <f t="shared" si="12"/>
        <v/>
      </c>
      <c r="K20" s="74" t="str">
        <f t="shared" si="13"/>
        <v/>
      </c>
      <c r="L20" s="74" t="str">
        <f t="shared" si="14"/>
        <v/>
      </c>
      <c r="M20" s="70" t="str">
        <f t="shared" si="15"/>
        <v/>
      </c>
      <c r="N20" s="70" t="str">
        <f>IF(ISNUMBER(M20),COUNTIF(M20:$M$97,M20),"")</f>
        <v/>
      </c>
      <c r="O20" s="70" t="str">
        <f t="shared" si="16"/>
        <v/>
      </c>
      <c r="P20" s="70" t="str">
        <f t="shared" si="17"/>
        <v/>
      </c>
    </row>
    <row r="21" spans="1:16" x14ac:dyDescent="0.25">
      <c r="A21" s="39"/>
      <c r="B21" s="40"/>
      <c r="C21" s="39"/>
      <c r="D21" s="41"/>
      <c r="E21" s="66" t="str">
        <f t="shared" si="9"/>
        <v/>
      </c>
      <c r="F21" s="67" t="str">
        <f t="shared" si="10"/>
        <v/>
      </c>
      <c r="G21" s="91"/>
      <c r="H21" s="74" t="str">
        <f t="shared" si="11"/>
        <v/>
      </c>
      <c r="I21" s="74" t="str">
        <f>IF(ISNUMBER(H21),COUNTIF(H21:$H$97,H21),"")</f>
        <v/>
      </c>
      <c r="J21" s="74" t="str">
        <f t="shared" si="12"/>
        <v/>
      </c>
      <c r="K21" s="74" t="str">
        <f t="shared" si="13"/>
        <v/>
      </c>
      <c r="L21" s="74" t="str">
        <f t="shared" si="14"/>
        <v/>
      </c>
      <c r="M21" s="70" t="str">
        <f t="shared" si="15"/>
        <v/>
      </c>
      <c r="N21" s="70" t="str">
        <f>IF(ISNUMBER(M21),COUNTIF(M21:$M$97,M21),"")</f>
        <v/>
      </c>
      <c r="O21" s="70" t="str">
        <f t="shared" si="16"/>
        <v/>
      </c>
      <c r="P21" s="70" t="str">
        <f t="shared" si="17"/>
        <v/>
      </c>
    </row>
    <row r="22" spans="1:16" x14ac:dyDescent="0.25">
      <c r="A22" s="39"/>
      <c r="B22" s="40"/>
      <c r="C22" s="39"/>
      <c r="D22" s="41"/>
      <c r="E22" s="66" t="str">
        <f t="shared" si="9"/>
        <v/>
      </c>
      <c r="F22" s="67" t="str">
        <f t="shared" si="10"/>
        <v/>
      </c>
      <c r="G22" s="91"/>
      <c r="H22" s="74" t="str">
        <f t="shared" si="11"/>
        <v/>
      </c>
      <c r="I22" s="74" t="str">
        <f>IF(ISNUMBER(H22),COUNTIF(H22:$H$97,H22),"")</f>
        <v/>
      </c>
      <c r="J22" s="74" t="str">
        <f t="shared" si="12"/>
        <v/>
      </c>
      <c r="K22" s="74" t="str">
        <f t="shared" si="13"/>
        <v/>
      </c>
      <c r="L22" s="74" t="str">
        <f t="shared" si="14"/>
        <v/>
      </c>
      <c r="M22" s="70" t="str">
        <f t="shared" si="15"/>
        <v/>
      </c>
      <c r="N22" s="70" t="str">
        <f>IF(ISNUMBER(M22),COUNTIF(M22:$M$97,M22),"")</f>
        <v/>
      </c>
      <c r="O22" s="70" t="str">
        <f t="shared" si="16"/>
        <v/>
      </c>
      <c r="P22" s="70" t="str">
        <f t="shared" si="17"/>
        <v/>
      </c>
    </row>
    <row r="23" spans="1:16" x14ac:dyDescent="0.25">
      <c r="A23" s="39"/>
      <c r="B23" s="40"/>
      <c r="C23" s="39"/>
      <c r="D23" s="41"/>
      <c r="E23" s="66" t="str">
        <f t="shared" si="9"/>
        <v/>
      </c>
      <c r="F23" s="67" t="str">
        <f t="shared" si="10"/>
        <v/>
      </c>
      <c r="G23" s="91"/>
      <c r="H23" s="74" t="str">
        <f t="shared" si="11"/>
        <v/>
      </c>
      <c r="I23" s="74" t="str">
        <f>IF(ISNUMBER(H23),COUNTIF(H23:$H$97,H23),"")</f>
        <v/>
      </c>
      <c r="J23" s="74" t="str">
        <f t="shared" si="12"/>
        <v/>
      </c>
      <c r="K23" s="74" t="str">
        <f t="shared" si="13"/>
        <v/>
      </c>
      <c r="L23" s="74" t="str">
        <f t="shared" si="14"/>
        <v/>
      </c>
      <c r="M23" s="70" t="str">
        <f t="shared" si="15"/>
        <v/>
      </c>
      <c r="N23" s="70" t="str">
        <f>IF(ISNUMBER(M23),COUNTIF(M23:$M$97,M23),"")</f>
        <v/>
      </c>
      <c r="O23" s="70" t="str">
        <f t="shared" si="16"/>
        <v/>
      </c>
      <c r="P23" s="70" t="str">
        <f t="shared" si="17"/>
        <v/>
      </c>
    </row>
    <row r="24" spans="1:16" x14ac:dyDescent="0.25">
      <c r="A24" s="39"/>
      <c r="B24" s="40"/>
      <c r="C24" s="39"/>
      <c r="D24" s="41"/>
      <c r="E24" s="66" t="str">
        <f t="shared" ref="E24:E33" si="18">IF(ISNUMBER(C24),C24/D24,"")</f>
        <v/>
      </c>
      <c r="F24" s="67" t="str">
        <f t="shared" ref="F24:F33" si="19">IF(ISNUMBER(C24),IF(C24&gt;100,IF(E24&lt;=$C$100,"YES","NO"),"N/A"),"")</f>
        <v/>
      </c>
      <c r="G24" s="91"/>
      <c r="H24" s="74" t="str">
        <f t="shared" ref="H24:H33" si="20">IF(ISNUMBER(C24),_xlfn.RANK.AVG(C24,$C$8:$C$97),"")</f>
        <v/>
      </c>
      <c r="I24" s="74" t="str">
        <f>IF(ISNUMBER(H24),COUNTIF(H24:$H$97,H24),"")</f>
        <v/>
      </c>
      <c r="J24" s="74" t="str">
        <f t="shared" ref="J24:J33" si="21">IF(ISNUMBER(H24),IF(I24=1,H24,H24+(I24*0.01)),"")</f>
        <v/>
      </c>
      <c r="K24" s="74" t="str">
        <f t="shared" ref="K24:K33" si="22">IF(ISNUMBER(H24),_xlfn.RANK.AVG(J24,$J$8:$J$97),"")</f>
        <v/>
      </c>
      <c r="L24" s="74" t="str">
        <f t="shared" ref="L24:L33" si="23">IF(ISNUMBER(H24),A24,"")</f>
        <v/>
      </c>
      <c r="M24" s="70" t="str">
        <f t="shared" ref="M24:M33" si="24">IF(ISNUMBER(G24),_xlfn.RANK.AVG(G24,$G$8:$G$97),"")</f>
        <v/>
      </c>
      <c r="N24" s="70" t="str">
        <f>IF(ISNUMBER(M24),COUNTIF(M24:$M$97,M24),"")</f>
        <v/>
      </c>
      <c r="O24" s="70" t="str">
        <f t="shared" ref="O24:O33" si="25">IF(ISNUMBER(M24),IF(N24=1,M24,M24+(N24*0.01)),"")</f>
        <v/>
      </c>
      <c r="P24" s="70" t="str">
        <f t="shared" ref="P24:P33" si="26">IF(ISNUMBER(M24),_xlfn.RANK.AVG(O24,$O$8:$O$97),"")</f>
        <v/>
      </c>
    </row>
    <row r="25" spans="1:16" x14ac:dyDescent="0.25">
      <c r="A25" s="39"/>
      <c r="B25" s="40"/>
      <c r="C25" s="39"/>
      <c r="D25" s="41"/>
      <c r="E25" s="66" t="str">
        <f t="shared" si="18"/>
        <v/>
      </c>
      <c r="F25" s="67" t="str">
        <f t="shared" si="19"/>
        <v/>
      </c>
      <c r="G25" s="91"/>
      <c r="H25" s="74" t="str">
        <f t="shared" si="20"/>
        <v/>
      </c>
      <c r="I25" s="74" t="str">
        <f>IF(ISNUMBER(H25),COUNTIF(H25:$H$97,H25),"")</f>
        <v/>
      </c>
      <c r="J25" s="74" t="str">
        <f t="shared" si="21"/>
        <v/>
      </c>
      <c r="K25" s="74" t="str">
        <f t="shared" si="22"/>
        <v/>
      </c>
      <c r="L25" s="74" t="str">
        <f t="shared" si="23"/>
        <v/>
      </c>
      <c r="M25" s="70" t="str">
        <f t="shared" si="24"/>
        <v/>
      </c>
      <c r="N25" s="70" t="str">
        <f>IF(ISNUMBER(M25),COUNTIF(M25:$M$97,M25),"")</f>
        <v/>
      </c>
      <c r="O25" s="70" t="str">
        <f t="shared" si="25"/>
        <v/>
      </c>
      <c r="P25" s="70" t="str">
        <f t="shared" si="26"/>
        <v/>
      </c>
    </row>
    <row r="26" spans="1:16" x14ac:dyDescent="0.25">
      <c r="A26" s="39"/>
      <c r="B26" s="40"/>
      <c r="C26" s="39"/>
      <c r="D26" s="41"/>
      <c r="E26" s="66" t="str">
        <f t="shared" si="18"/>
        <v/>
      </c>
      <c r="F26" s="67" t="str">
        <f t="shared" si="19"/>
        <v/>
      </c>
      <c r="G26" s="91"/>
      <c r="H26" s="74" t="str">
        <f t="shared" si="20"/>
        <v/>
      </c>
      <c r="I26" s="74" t="str">
        <f>IF(ISNUMBER(H26),COUNTIF(H26:$H$97,H26),"")</f>
        <v/>
      </c>
      <c r="J26" s="74" t="str">
        <f t="shared" si="21"/>
        <v/>
      </c>
      <c r="K26" s="74" t="str">
        <f t="shared" si="22"/>
        <v/>
      </c>
      <c r="L26" s="74" t="str">
        <f t="shared" si="23"/>
        <v/>
      </c>
      <c r="M26" s="70" t="str">
        <f t="shared" si="24"/>
        <v/>
      </c>
      <c r="N26" s="70" t="str">
        <f>IF(ISNUMBER(M26),COUNTIF(M26:$M$97,M26),"")</f>
        <v/>
      </c>
      <c r="O26" s="70" t="str">
        <f t="shared" si="25"/>
        <v/>
      </c>
      <c r="P26" s="70" t="str">
        <f t="shared" si="26"/>
        <v/>
      </c>
    </row>
    <row r="27" spans="1:16" x14ac:dyDescent="0.25">
      <c r="A27" s="39"/>
      <c r="B27" s="40"/>
      <c r="C27" s="39"/>
      <c r="D27" s="41"/>
      <c r="E27" s="66" t="str">
        <f t="shared" si="18"/>
        <v/>
      </c>
      <c r="F27" s="67" t="str">
        <f t="shared" si="19"/>
        <v/>
      </c>
      <c r="G27" s="91"/>
      <c r="H27" s="74" t="str">
        <f t="shared" si="20"/>
        <v/>
      </c>
      <c r="I27" s="74" t="str">
        <f>IF(ISNUMBER(H27),COUNTIF(H27:$H$97,H27),"")</f>
        <v/>
      </c>
      <c r="J27" s="74" t="str">
        <f t="shared" si="21"/>
        <v/>
      </c>
      <c r="K27" s="74" t="str">
        <f t="shared" si="22"/>
        <v/>
      </c>
      <c r="L27" s="74" t="str">
        <f t="shared" si="23"/>
        <v/>
      </c>
      <c r="M27" s="70" t="str">
        <f t="shared" si="24"/>
        <v/>
      </c>
      <c r="N27" s="70" t="str">
        <f>IF(ISNUMBER(M27),COUNTIF(M27:$M$97,M27),"")</f>
        <v/>
      </c>
      <c r="O27" s="70" t="str">
        <f t="shared" si="25"/>
        <v/>
      </c>
      <c r="P27" s="70" t="str">
        <f t="shared" si="26"/>
        <v/>
      </c>
    </row>
    <row r="28" spans="1:16" x14ac:dyDescent="0.25">
      <c r="A28" s="39"/>
      <c r="B28" s="40"/>
      <c r="C28" s="39"/>
      <c r="D28" s="41"/>
      <c r="E28" s="66" t="str">
        <f t="shared" si="18"/>
        <v/>
      </c>
      <c r="F28" s="67" t="str">
        <f t="shared" si="19"/>
        <v/>
      </c>
      <c r="G28" s="91"/>
      <c r="H28" s="74" t="str">
        <f t="shared" si="20"/>
        <v/>
      </c>
      <c r="I28" s="74" t="str">
        <f>IF(ISNUMBER(H28),COUNTIF(H28:$H$97,H28),"")</f>
        <v/>
      </c>
      <c r="J28" s="74" t="str">
        <f t="shared" si="21"/>
        <v/>
      </c>
      <c r="K28" s="74" t="str">
        <f t="shared" si="22"/>
        <v/>
      </c>
      <c r="L28" s="74" t="str">
        <f t="shared" si="23"/>
        <v/>
      </c>
      <c r="M28" s="70" t="str">
        <f t="shared" si="24"/>
        <v/>
      </c>
      <c r="N28" s="70" t="str">
        <f>IF(ISNUMBER(M28),COUNTIF(M28:$M$97,M28),"")</f>
        <v/>
      </c>
      <c r="O28" s="70" t="str">
        <f t="shared" si="25"/>
        <v/>
      </c>
      <c r="P28" s="70" t="str">
        <f t="shared" si="26"/>
        <v/>
      </c>
    </row>
    <row r="29" spans="1:16" x14ac:dyDescent="0.25">
      <c r="A29" s="39"/>
      <c r="B29" s="40"/>
      <c r="C29" s="39"/>
      <c r="D29" s="41"/>
      <c r="E29" s="66" t="str">
        <f t="shared" si="18"/>
        <v/>
      </c>
      <c r="F29" s="67" t="str">
        <f t="shared" si="19"/>
        <v/>
      </c>
      <c r="G29" s="91"/>
      <c r="H29" s="74" t="str">
        <f t="shared" si="20"/>
        <v/>
      </c>
      <c r="I29" s="74" t="str">
        <f>IF(ISNUMBER(H29),COUNTIF(H29:$H$97,H29),"")</f>
        <v/>
      </c>
      <c r="J29" s="74" t="str">
        <f t="shared" si="21"/>
        <v/>
      </c>
      <c r="K29" s="74" t="str">
        <f t="shared" si="22"/>
        <v/>
      </c>
      <c r="L29" s="74" t="str">
        <f t="shared" si="23"/>
        <v/>
      </c>
      <c r="M29" s="70" t="str">
        <f t="shared" si="24"/>
        <v/>
      </c>
      <c r="N29" s="70" t="str">
        <f>IF(ISNUMBER(M29),COUNTIF(M29:$M$97,M29),"")</f>
        <v/>
      </c>
      <c r="O29" s="70" t="str">
        <f t="shared" si="25"/>
        <v/>
      </c>
      <c r="P29" s="70" t="str">
        <f t="shared" si="26"/>
        <v/>
      </c>
    </row>
    <row r="30" spans="1:16" x14ac:dyDescent="0.25">
      <c r="A30" s="39"/>
      <c r="B30" s="40"/>
      <c r="C30" s="39"/>
      <c r="D30" s="41"/>
      <c r="E30" s="66" t="str">
        <f t="shared" si="18"/>
        <v/>
      </c>
      <c r="F30" s="67" t="str">
        <f t="shared" si="19"/>
        <v/>
      </c>
      <c r="G30" s="91"/>
      <c r="H30" s="74" t="str">
        <f t="shared" si="20"/>
        <v/>
      </c>
      <c r="I30" s="74" t="str">
        <f>IF(ISNUMBER(H30),COUNTIF(H30:$H$97,H30),"")</f>
        <v/>
      </c>
      <c r="J30" s="74" t="str">
        <f t="shared" si="21"/>
        <v/>
      </c>
      <c r="K30" s="74" t="str">
        <f t="shared" si="22"/>
        <v/>
      </c>
      <c r="L30" s="74" t="str">
        <f t="shared" si="23"/>
        <v/>
      </c>
      <c r="M30" s="70" t="str">
        <f t="shared" si="24"/>
        <v/>
      </c>
      <c r="N30" s="70" t="str">
        <f>IF(ISNUMBER(M30),COUNTIF(M30:$M$97,M30),"")</f>
        <v/>
      </c>
      <c r="O30" s="70" t="str">
        <f t="shared" si="25"/>
        <v/>
      </c>
      <c r="P30" s="70" t="str">
        <f t="shared" si="26"/>
        <v/>
      </c>
    </row>
    <row r="31" spans="1:16" x14ac:dyDescent="0.25">
      <c r="A31" s="39"/>
      <c r="B31" s="40"/>
      <c r="C31" s="39"/>
      <c r="D31" s="41"/>
      <c r="E31" s="66" t="str">
        <f t="shared" si="18"/>
        <v/>
      </c>
      <c r="F31" s="67" t="str">
        <f t="shared" si="19"/>
        <v/>
      </c>
      <c r="G31" s="91"/>
      <c r="H31" s="74" t="str">
        <f t="shared" si="20"/>
        <v/>
      </c>
      <c r="I31" s="74" t="str">
        <f>IF(ISNUMBER(H31),COUNTIF(H31:$H$97,H31),"")</f>
        <v/>
      </c>
      <c r="J31" s="74" t="str">
        <f t="shared" si="21"/>
        <v/>
      </c>
      <c r="K31" s="74" t="str">
        <f t="shared" si="22"/>
        <v/>
      </c>
      <c r="L31" s="74" t="str">
        <f t="shared" si="23"/>
        <v/>
      </c>
      <c r="M31" s="70" t="str">
        <f t="shared" si="24"/>
        <v/>
      </c>
      <c r="N31" s="70" t="str">
        <f>IF(ISNUMBER(M31),COUNTIF(M31:$M$97,M31),"")</f>
        <v/>
      </c>
      <c r="O31" s="70" t="str">
        <f t="shared" si="25"/>
        <v/>
      </c>
      <c r="P31" s="70" t="str">
        <f t="shared" si="26"/>
        <v/>
      </c>
    </row>
    <row r="32" spans="1:16" x14ac:dyDescent="0.25">
      <c r="A32" s="39"/>
      <c r="B32" s="40"/>
      <c r="C32" s="39"/>
      <c r="D32" s="41"/>
      <c r="E32" s="66" t="str">
        <f t="shared" si="18"/>
        <v/>
      </c>
      <c r="F32" s="67" t="str">
        <f t="shared" si="19"/>
        <v/>
      </c>
      <c r="G32" s="91"/>
      <c r="H32" s="74" t="str">
        <f t="shared" si="20"/>
        <v/>
      </c>
      <c r="I32" s="74" t="str">
        <f>IF(ISNUMBER(H32),COUNTIF(H32:$H$97,H32),"")</f>
        <v/>
      </c>
      <c r="J32" s="74" t="str">
        <f t="shared" si="21"/>
        <v/>
      </c>
      <c r="K32" s="74" t="str">
        <f t="shared" si="22"/>
        <v/>
      </c>
      <c r="L32" s="74" t="str">
        <f t="shared" si="23"/>
        <v/>
      </c>
      <c r="M32" s="70" t="str">
        <f t="shared" si="24"/>
        <v/>
      </c>
      <c r="N32" s="70" t="str">
        <f>IF(ISNUMBER(M32),COUNTIF(M32:$M$97,M32),"")</f>
        <v/>
      </c>
      <c r="O32" s="70" t="str">
        <f t="shared" si="25"/>
        <v/>
      </c>
      <c r="P32" s="70" t="str">
        <f t="shared" si="26"/>
        <v/>
      </c>
    </row>
    <row r="33" spans="1:16" x14ac:dyDescent="0.25">
      <c r="A33" s="39"/>
      <c r="B33" s="40"/>
      <c r="C33" s="39"/>
      <c r="D33" s="41"/>
      <c r="E33" s="66" t="str">
        <f t="shared" si="18"/>
        <v/>
      </c>
      <c r="F33" s="67" t="str">
        <f t="shared" si="19"/>
        <v/>
      </c>
      <c r="G33" s="91"/>
      <c r="H33" s="74" t="str">
        <f t="shared" si="20"/>
        <v/>
      </c>
      <c r="I33" s="74" t="str">
        <f>IF(ISNUMBER(H33),COUNTIF(H33:$H$97,H33),"")</f>
        <v/>
      </c>
      <c r="J33" s="74" t="str">
        <f t="shared" si="21"/>
        <v/>
      </c>
      <c r="K33" s="74" t="str">
        <f t="shared" si="22"/>
        <v/>
      </c>
      <c r="L33" s="74" t="str">
        <f t="shared" si="23"/>
        <v/>
      </c>
      <c r="M33" s="70" t="str">
        <f t="shared" si="24"/>
        <v/>
      </c>
      <c r="N33" s="70" t="str">
        <f>IF(ISNUMBER(M33),COUNTIF(M33:$M$97,M33),"")</f>
        <v/>
      </c>
      <c r="O33" s="70" t="str">
        <f t="shared" si="25"/>
        <v/>
      </c>
      <c r="P33" s="70" t="str">
        <f t="shared" si="26"/>
        <v/>
      </c>
    </row>
    <row r="34" spans="1:16" x14ac:dyDescent="0.25">
      <c r="A34" s="39"/>
      <c r="B34" s="40"/>
      <c r="C34" s="39"/>
      <c r="D34" s="41"/>
      <c r="E34" s="66" t="str">
        <f t="shared" si="9"/>
        <v/>
      </c>
      <c r="F34" s="67" t="str">
        <f t="shared" si="10"/>
        <v/>
      </c>
      <c r="G34" s="91"/>
      <c r="H34" s="74" t="str">
        <f t="shared" si="11"/>
        <v/>
      </c>
      <c r="I34" s="74" t="str">
        <f>IF(ISNUMBER(H34),COUNTIF(H34:$H$97,H34),"")</f>
        <v/>
      </c>
      <c r="J34" s="74" t="str">
        <f t="shared" si="12"/>
        <v/>
      </c>
      <c r="K34" s="74" t="str">
        <f t="shared" si="13"/>
        <v/>
      </c>
      <c r="L34" s="74" t="str">
        <f t="shared" si="14"/>
        <v/>
      </c>
      <c r="M34" s="70" t="str">
        <f t="shared" si="15"/>
        <v/>
      </c>
      <c r="N34" s="70" t="str">
        <f>IF(ISNUMBER(M34),COUNTIF(M34:$M$97,M34),"")</f>
        <v/>
      </c>
      <c r="O34" s="70" t="str">
        <f t="shared" si="16"/>
        <v/>
      </c>
      <c r="P34" s="70" t="str">
        <f t="shared" si="17"/>
        <v/>
      </c>
    </row>
    <row r="35" spans="1:16" x14ac:dyDescent="0.25">
      <c r="A35" s="39"/>
      <c r="B35" s="40"/>
      <c r="C35" s="39"/>
      <c r="D35" s="41"/>
      <c r="E35" s="66" t="str">
        <f t="shared" si="9"/>
        <v/>
      </c>
      <c r="F35" s="67" t="str">
        <f t="shared" si="10"/>
        <v/>
      </c>
      <c r="G35" s="91"/>
      <c r="H35" s="74" t="str">
        <f t="shared" si="11"/>
        <v/>
      </c>
      <c r="I35" s="74" t="str">
        <f>IF(ISNUMBER(H35),COUNTIF(H35:$H$97,H35),"")</f>
        <v/>
      </c>
      <c r="J35" s="74" t="str">
        <f t="shared" si="12"/>
        <v/>
      </c>
      <c r="K35" s="74" t="str">
        <f t="shared" si="13"/>
        <v/>
      </c>
      <c r="L35" s="74" t="str">
        <f t="shared" si="14"/>
        <v/>
      </c>
      <c r="M35" s="70" t="str">
        <f t="shared" si="15"/>
        <v/>
      </c>
      <c r="N35" s="70" t="str">
        <f>IF(ISNUMBER(M35),COUNTIF(M35:$M$97,M35),"")</f>
        <v/>
      </c>
      <c r="O35" s="70" t="str">
        <f t="shared" si="16"/>
        <v/>
      </c>
      <c r="P35" s="70" t="str">
        <f t="shared" si="17"/>
        <v/>
      </c>
    </row>
    <row r="36" spans="1:16" x14ac:dyDescent="0.25">
      <c r="A36" s="39"/>
      <c r="B36" s="40"/>
      <c r="C36" s="39"/>
      <c r="D36" s="41"/>
      <c r="E36" s="66" t="str">
        <f t="shared" si="9"/>
        <v/>
      </c>
      <c r="F36" s="67" t="str">
        <f t="shared" si="10"/>
        <v/>
      </c>
      <c r="G36" s="91"/>
      <c r="H36" s="74" t="str">
        <f t="shared" si="11"/>
        <v/>
      </c>
      <c r="I36" s="74" t="str">
        <f>IF(ISNUMBER(H36),COUNTIF(H36:$H$97,H36),"")</f>
        <v/>
      </c>
      <c r="J36" s="74" t="str">
        <f t="shared" si="12"/>
        <v/>
      </c>
      <c r="K36" s="74" t="str">
        <f t="shared" si="13"/>
        <v/>
      </c>
      <c r="L36" s="74" t="str">
        <f t="shared" si="14"/>
        <v/>
      </c>
      <c r="M36" s="70" t="str">
        <f t="shared" si="15"/>
        <v/>
      </c>
      <c r="N36" s="70" t="str">
        <f>IF(ISNUMBER(M36),COUNTIF(M36:$M$97,M36),"")</f>
        <v/>
      </c>
      <c r="O36" s="70" t="str">
        <f t="shared" si="16"/>
        <v/>
      </c>
      <c r="P36" s="70" t="str">
        <f t="shared" si="17"/>
        <v/>
      </c>
    </row>
    <row r="37" spans="1:16" x14ac:dyDescent="0.25">
      <c r="A37" s="39"/>
      <c r="B37" s="40"/>
      <c r="C37" s="39"/>
      <c r="D37" s="41"/>
      <c r="E37" s="66" t="str">
        <f t="shared" si="9"/>
        <v/>
      </c>
      <c r="F37" s="67" t="str">
        <f t="shared" si="10"/>
        <v/>
      </c>
      <c r="G37" s="91"/>
      <c r="H37" s="74" t="str">
        <f t="shared" si="11"/>
        <v/>
      </c>
      <c r="I37" s="74" t="str">
        <f>IF(ISNUMBER(H37),COUNTIF(H37:$H$97,H37),"")</f>
        <v/>
      </c>
      <c r="J37" s="74" t="str">
        <f t="shared" si="12"/>
        <v/>
      </c>
      <c r="K37" s="74" t="str">
        <f t="shared" si="13"/>
        <v/>
      </c>
      <c r="L37" s="74" t="str">
        <f t="shared" si="14"/>
        <v/>
      </c>
      <c r="M37" s="70" t="str">
        <f t="shared" si="15"/>
        <v/>
      </c>
      <c r="N37" s="70" t="str">
        <f>IF(ISNUMBER(M37),COUNTIF(M37:$M$97,M37),"")</f>
        <v/>
      </c>
      <c r="O37" s="70" t="str">
        <f t="shared" si="16"/>
        <v/>
      </c>
      <c r="P37" s="70" t="str">
        <f t="shared" si="17"/>
        <v/>
      </c>
    </row>
    <row r="38" spans="1:16" x14ac:dyDescent="0.25">
      <c r="A38" s="39"/>
      <c r="B38" s="40"/>
      <c r="C38" s="39"/>
      <c r="D38" s="41"/>
      <c r="E38" s="66" t="str">
        <f t="shared" si="9"/>
        <v/>
      </c>
      <c r="F38" s="67" t="str">
        <f t="shared" si="10"/>
        <v/>
      </c>
      <c r="G38" s="91"/>
      <c r="H38" s="74" t="str">
        <f t="shared" si="11"/>
        <v/>
      </c>
      <c r="I38" s="74" t="str">
        <f>IF(ISNUMBER(H38),COUNTIF(H38:$H$97,H38),"")</f>
        <v/>
      </c>
      <c r="J38" s="74" t="str">
        <f t="shared" si="12"/>
        <v/>
      </c>
      <c r="K38" s="74" t="str">
        <f t="shared" si="13"/>
        <v/>
      </c>
      <c r="L38" s="74" t="str">
        <f t="shared" si="14"/>
        <v/>
      </c>
      <c r="M38" s="70" t="str">
        <f t="shared" si="15"/>
        <v/>
      </c>
      <c r="N38" s="70" t="str">
        <f>IF(ISNUMBER(M38),COUNTIF(M38:$M$97,M38),"")</f>
        <v/>
      </c>
      <c r="O38" s="70" t="str">
        <f t="shared" si="16"/>
        <v/>
      </c>
      <c r="P38" s="70" t="str">
        <f t="shared" si="17"/>
        <v/>
      </c>
    </row>
    <row r="39" spans="1:16" x14ac:dyDescent="0.25">
      <c r="A39" s="39"/>
      <c r="B39" s="40"/>
      <c r="C39" s="39"/>
      <c r="D39" s="41"/>
      <c r="E39" s="66" t="str">
        <f t="shared" si="9"/>
        <v/>
      </c>
      <c r="F39" s="67" t="str">
        <f t="shared" si="10"/>
        <v/>
      </c>
      <c r="G39" s="91"/>
      <c r="H39" s="74" t="str">
        <f t="shared" si="11"/>
        <v/>
      </c>
      <c r="I39" s="74" t="str">
        <f>IF(ISNUMBER(H39),COUNTIF(H39:$H$97,H39),"")</f>
        <v/>
      </c>
      <c r="J39" s="74" t="str">
        <f t="shared" si="12"/>
        <v/>
      </c>
      <c r="K39" s="74" t="str">
        <f t="shared" si="13"/>
        <v/>
      </c>
      <c r="L39" s="74" t="str">
        <f t="shared" si="14"/>
        <v/>
      </c>
      <c r="M39" s="70" t="str">
        <f t="shared" si="15"/>
        <v/>
      </c>
      <c r="N39" s="70" t="str">
        <f>IF(ISNUMBER(M39),COUNTIF(M39:$M$97,M39),"")</f>
        <v/>
      </c>
      <c r="O39" s="70" t="str">
        <f t="shared" si="16"/>
        <v/>
      </c>
      <c r="P39" s="70" t="str">
        <f t="shared" si="17"/>
        <v/>
      </c>
    </row>
    <row r="40" spans="1:16" x14ac:dyDescent="0.25">
      <c r="A40" s="39"/>
      <c r="B40" s="40"/>
      <c r="C40" s="39"/>
      <c r="D40" s="41"/>
      <c r="E40" s="66" t="str">
        <f t="shared" si="9"/>
        <v/>
      </c>
      <c r="F40" s="67" t="str">
        <f t="shared" si="10"/>
        <v/>
      </c>
      <c r="G40" s="91"/>
      <c r="H40" s="74" t="str">
        <f t="shared" si="11"/>
        <v/>
      </c>
      <c r="I40" s="74" t="str">
        <f>IF(ISNUMBER(H40),COUNTIF(H40:$H$97,H40),"")</f>
        <v/>
      </c>
      <c r="J40" s="74" t="str">
        <f t="shared" si="12"/>
        <v/>
      </c>
      <c r="K40" s="74" t="str">
        <f t="shared" si="13"/>
        <v/>
      </c>
      <c r="L40" s="74" t="str">
        <f t="shared" si="14"/>
        <v/>
      </c>
      <c r="M40" s="70" t="str">
        <f t="shared" si="15"/>
        <v/>
      </c>
      <c r="N40" s="70" t="str">
        <f>IF(ISNUMBER(M40),COUNTIF(M40:$M$97,M40),"")</f>
        <v/>
      </c>
      <c r="O40" s="70" t="str">
        <f t="shared" si="16"/>
        <v/>
      </c>
      <c r="P40" s="70" t="str">
        <f t="shared" si="17"/>
        <v/>
      </c>
    </row>
    <row r="41" spans="1:16" x14ac:dyDescent="0.25">
      <c r="A41" s="39"/>
      <c r="B41" s="40"/>
      <c r="C41" s="39"/>
      <c r="D41" s="41"/>
      <c r="E41" s="66" t="str">
        <f t="shared" si="9"/>
        <v/>
      </c>
      <c r="F41" s="67" t="str">
        <f t="shared" si="10"/>
        <v/>
      </c>
      <c r="G41" s="91"/>
      <c r="H41" s="74" t="str">
        <f t="shared" si="11"/>
        <v/>
      </c>
      <c r="I41" s="74" t="str">
        <f>IF(ISNUMBER(H41),COUNTIF(H41:$H$97,H41),"")</f>
        <v/>
      </c>
      <c r="J41" s="74" t="str">
        <f t="shared" si="12"/>
        <v/>
      </c>
      <c r="K41" s="74" t="str">
        <f t="shared" si="13"/>
        <v/>
      </c>
      <c r="L41" s="74" t="str">
        <f t="shared" si="14"/>
        <v/>
      </c>
      <c r="M41" s="70" t="str">
        <f t="shared" si="15"/>
        <v/>
      </c>
      <c r="N41" s="70" t="str">
        <f>IF(ISNUMBER(M41),COUNTIF(M41:$M$97,M41),"")</f>
        <v/>
      </c>
      <c r="O41" s="70" t="str">
        <f t="shared" si="16"/>
        <v/>
      </c>
      <c r="P41" s="70" t="str">
        <f t="shared" si="17"/>
        <v/>
      </c>
    </row>
    <row r="42" spans="1:16" x14ac:dyDescent="0.25">
      <c r="A42" s="39"/>
      <c r="B42" s="40"/>
      <c r="C42" s="39"/>
      <c r="D42" s="41"/>
      <c r="E42" s="66" t="str">
        <f t="shared" si="9"/>
        <v/>
      </c>
      <c r="F42" s="67" t="str">
        <f t="shared" si="10"/>
        <v/>
      </c>
      <c r="G42" s="91"/>
      <c r="H42" s="74" t="str">
        <f t="shared" si="11"/>
        <v/>
      </c>
      <c r="I42" s="74" t="str">
        <f>IF(ISNUMBER(H42),COUNTIF(H42:$H$97,H42),"")</f>
        <v/>
      </c>
      <c r="J42" s="74" t="str">
        <f t="shared" si="12"/>
        <v/>
      </c>
      <c r="K42" s="74" t="str">
        <f t="shared" si="13"/>
        <v/>
      </c>
      <c r="L42" s="74" t="str">
        <f t="shared" si="14"/>
        <v/>
      </c>
      <c r="M42" s="70" t="str">
        <f t="shared" si="15"/>
        <v/>
      </c>
      <c r="N42" s="70" t="str">
        <f>IF(ISNUMBER(M42),COUNTIF(M42:$M$97,M42),"")</f>
        <v/>
      </c>
      <c r="O42" s="70" t="str">
        <f t="shared" si="16"/>
        <v/>
      </c>
      <c r="P42" s="70" t="str">
        <f t="shared" si="17"/>
        <v/>
      </c>
    </row>
    <row r="43" spans="1:16" x14ac:dyDescent="0.25">
      <c r="A43" s="39"/>
      <c r="B43" s="40"/>
      <c r="C43" s="39"/>
      <c r="D43" s="41"/>
      <c r="E43" s="66" t="str">
        <f t="shared" si="9"/>
        <v/>
      </c>
      <c r="F43" s="67" t="str">
        <f t="shared" si="10"/>
        <v/>
      </c>
      <c r="G43" s="91"/>
      <c r="H43" s="74" t="str">
        <f t="shared" si="11"/>
        <v/>
      </c>
      <c r="I43" s="74" t="str">
        <f>IF(ISNUMBER(H43),COUNTIF(H43:$H$97,H43),"")</f>
        <v/>
      </c>
      <c r="J43" s="74" t="str">
        <f t="shared" si="12"/>
        <v/>
      </c>
      <c r="K43" s="74" t="str">
        <f t="shared" si="13"/>
        <v/>
      </c>
      <c r="L43" s="74" t="str">
        <f t="shared" si="14"/>
        <v/>
      </c>
      <c r="M43" s="70" t="str">
        <f t="shared" si="15"/>
        <v/>
      </c>
      <c r="N43" s="70" t="str">
        <f>IF(ISNUMBER(M43),COUNTIF(M43:$M$97,M43),"")</f>
        <v/>
      </c>
      <c r="O43" s="70" t="str">
        <f t="shared" si="16"/>
        <v/>
      </c>
      <c r="P43" s="70" t="str">
        <f t="shared" si="17"/>
        <v/>
      </c>
    </row>
    <row r="44" spans="1:16" x14ac:dyDescent="0.25">
      <c r="A44" s="39"/>
      <c r="B44" s="40"/>
      <c r="C44" s="39"/>
      <c r="D44" s="41"/>
      <c r="E44" s="66" t="str">
        <f t="shared" ref="E44:E53" si="27">IF(ISNUMBER(C44),C44/D44,"")</f>
        <v/>
      </c>
      <c r="F44" s="67" t="str">
        <f t="shared" ref="F44:F53" si="28">IF(ISNUMBER(C44),IF(C44&gt;100,IF(E44&lt;=$C$100,"YES","NO"),"N/A"),"")</f>
        <v/>
      </c>
      <c r="G44" s="91"/>
      <c r="H44" s="74" t="str">
        <f t="shared" ref="H44:H53" si="29">IF(ISNUMBER(C44),_xlfn.RANK.AVG(C44,$C$8:$C$97),"")</f>
        <v/>
      </c>
      <c r="I44" s="74" t="str">
        <f>IF(ISNUMBER(H44),COUNTIF(H44:$H$97,H44),"")</f>
        <v/>
      </c>
      <c r="J44" s="74" t="str">
        <f t="shared" ref="J44:J53" si="30">IF(ISNUMBER(H44),IF(I44=1,H44,H44+(I44*0.01)),"")</f>
        <v/>
      </c>
      <c r="K44" s="74" t="str">
        <f t="shared" ref="K44:K53" si="31">IF(ISNUMBER(H44),_xlfn.RANK.AVG(J44,$J$8:$J$97),"")</f>
        <v/>
      </c>
      <c r="L44" s="74" t="str">
        <f t="shared" ref="L44:L53" si="32">IF(ISNUMBER(H44),A44,"")</f>
        <v/>
      </c>
      <c r="M44" s="70" t="str">
        <f t="shared" ref="M44:M53" si="33">IF(ISNUMBER(G44),_xlfn.RANK.AVG(G44,$G$8:$G$97),"")</f>
        <v/>
      </c>
      <c r="N44" s="70" t="str">
        <f>IF(ISNUMBER(M44),COUNTIF(M44:$M$97,M44),"")</f>
        <v/>
      </c>
      <c r="O44" s="70" t="str">
        <f t="shared" ref="O44:O53" si="34">IF(ISNUMBER(M44),IF(N44=1,M44,M44+(N44*0.01)),"")</f>
        <v/>
      </c>
      <c r="P44" s="70" t="str">
        <f t="shared" ref="P44:P53" si="35">IF(ISNUMBER(M44),_xlfn.RANK.AVG(O44,$O$8:$O$97),"")</f>
        <v/>
      </c>
    </row>
    <row r="45" spans="1:16" x14ac:dyDescent="0.25">
      <c r="A45" s="39"/>
      <c r="B45" s="40"/>
      <c r="C45" s="39"/>
      <c r="D45" s="41"/>
      <c r="E45" s="66" t="str">
        <f t="shared" si="27"/>
        <v/>
      </c>
      <c r="F45" s="67" t="str">
        <f t="shared" si="28"/>
        <v/>
      </c>
      <c r="G45" s="91"/>
      <c r="H45" s="74" t="str">
        <f t="shared" si="29"/>
        <v/>
      </c>
      <c r="I45" s="74" t="str">
        <f>IF(ISNUMBER(H45),COUNTIF(H45:$H$97,H45),"")</f>
        <v/>
      </c>
      <c r="J45" s="74" t="str">
        <f t="shared" si="30"/>
        <v/>
      </c>
      <c r="K45" s="74" t="str">
        <f t="shared" si="31"/>
        <v/>
      </c>
      <c r="L45" s="74" t="str">
        <f t="shared" si="32"/>
        <v/>
      </c>
      <c r="M45" s="70" t="str">
        <f t="shared" si="33"/>
        <v/>
      </c>
      <c r="N45" s="70" t="str">
        <f>IF(ISNUMBER(M45),COUNTIF(M45:$M$97,M45),"")</f>
        <v/>
      </c>
      <c r="O45" s="70" t="str">
        <f t="shared" si="34"/>
        <v/>
      </c>
      <c r="P45" s="70" t="str">
        <f t="shared" si="35"/>
        <v/>
      </c>
    </row>
    <row r="46" spans="1:16" x14ac:dyDescent="0.25">
      <c r="A46" s="39"/>
      <c r="B46" s="40"/>
      <c r="C46" s="39"/>
      <c r="D46" s="41"/>
      <c r="E46" s="66" t="str">
        <f t="shared" si="27"/>
        <v/>
      </c>
      <c r="F46" s="67" t="str">
        <f t="shared" si="28"/>
        <v/>
      </c>
      <c r="G46" s="91"/>
      <c r="H46" s="74" t="str">
        <f t="shared" si="29"/>
        <v/>
      </c>
      <c r="I46" s="74" t="str">
        <f>IF(ISNUMBER(H46),COUNTIF(H46:$H$97,H46),"")</f>
        <v/>
      </c>
      <c r="J46" s="74" t="str">
        <f t="shared" si="30"/>
        <v/>
      </c>
      <c r="K46" s="74" t="str">
        <f t="shared" si="31"/>
        <v/>
      </c>
      <c r="L46" s="74" t="str">
        <f t="shared" si="32"/>
        <v/>
      </c>
      <c r="M46" s="70" t="str">
        <f t="shared" si="33"/>
        <v/>
      </c>
      <c r="N46" s="70" t="str">
        <f>IF(ISNUMBER(M46),COUNTIF(M46:$M$97,M46),"")</f>
        <v/>
      </c>
      <c r="O46" s="70" t="str">
        <f t="shared" si="34"/>
        <v/>
      </c>
      <c r="P46" s="70" t="str">
        <f t="shared" si="35"/>
        <v/>
      </c>
    </row>
    <row r="47" spans="1:16" x14ac:dyDescent="0.25">
      <c r="A47" s="39"/>
      <c r="B47" s="40"/>
      <c r="C47" s="39"/>
      <c r="D47" s="41"/>
      <c r="E47" s="66" t="str">
        <f t="shared" si="27"/>
        <v/>
      </c>
      <c r="F47" s="67" t="str">
        <f t="shared" si="28"/>
        <v/>
      </c>
      <c r="G47" s="91"/>
      <c r="H47" s="74" t="str">
        <f t="shared" si="29"/>
        <v/>
      </c>
      <c r="I47" s="74" t="str">
        <f>IF(ISNUMBER(H47),COUNTIF(H47:$H$97,H47),"")</f>
        <v/>
      </c>
      <c r="J47" s="74" t="str">
        <f t="shared" si="30"/>
        <v/>
      </c>
      <c r="K47" s="74" t="str">
        <f t="shared" si="31"/>
        <v/>
      </c>
      <c r="L47" s="74" t="str">
        <f t="shared" si="32"/>
        <v/>
      </c>
      <c r="M47" s="70" t="str">
        <f t="shared" si="33"/>
        <v/>
      </c>
      <c r="N47" s="70" t="str">
        <f>IF(ISNUMBER(M47),COUNTIF(M47:$M$97,M47),"")</f>
        <v/>
      </c>
      <c r="O47" s="70" t="str">
        <f t="shared" si="34"/>
        <v/>
      </c>
      <c r="P47" s="70" t="str">
        <f t="shared" si="35"/>
        <v/>
      </c>
    </row>
    <row r="48" spans="1:16" x14ac:dyDescent="0.25">
      <c r="A48" s="39"/>
      <c r="B48" s="40"/>
      <c r="C48" s="39"/>
      <c r="D48" s="41"/>
      <c r="E48" s="66" t="str">
        <f t="shared" si="27"/>
        <v/>
      </c>
      <c r="F48" s="67" t="str">
        <f t="shared" si="28"/>
        <v/>
      </c>
      <c r="G48" s="91"/>
      <c r="H48" s="74" t="str">
        <f t="shared" si="29"/>
        <v/>
      </c>
      <c r="I48" s="74" t="str">
        <f>IF(ISNUMBER(H48),COUNTIF(H48:$H$97,H48),"")</f>
        <v/>
      </c>
      <c r="J48" s="74" t="str">
        <f t="shared" si="30"/>
        <v/>
      </c>
      <c r="K48" s="74" t="str">
        <f t="shared" si="31"/>
        <v/>
      </c>
      <c r="L48" s="74" t="str">
        <f t="shared" si="32"/>
        <v/>
      </c>
      <c r="M48" s="70" t="str">
        <f t="shared" si="33"/>
        <v/>
      </c>
      <c r="N48" s="70" t="str">
        <f>IF(ISNUMBER(M48),COUNTIF(M48:$M$97,M48),"")</f>
        <v/>
      </c>
      <c r="O48" s="70" t="str">
        <f t="shared" si="34"/>
        <v/>
      </c>
      <c r="P48" s="70" t="str">
        <f t="shared" si="35"/>
        <v/>
      </c>
    </row>
    <row r="49" spans="1:16" x14ac:dyDescent="0.25">
      <c r="A49" s="39"/>
      <c r="B49" s="40"/>
      <c r="C49" s="39"/>
      <c r="D49" s="41"/>
      <c r="E49" s="66" t="str">
        <f t="shared" si="27"/>
        <v/>
      </c>
      <c r="F49" s="67" t="str">
        <f t="shared" si="28"/>
        <v/>
      </c>
      <c r="G49" s="91"/>
      <c r="H49" s="74" t="str">
        <f t="shared" si="29"/>
        <v/>
      </c>
      <c r="I49" s="74" t="str">
        <f>IF(ISNUMBER(H49),COUNTIF(H49:$H$97,H49),"")</f>
        <v/>
      </c>
      <c r="J49" s="74" t="str">
        <f t="shared" si="30"/>
        <v/>
      </c>
      <c r="K49" s="74" t="str">
        <f t="shared" si="31"/>
        <v/>
      </c>
      <c r="L49" s="74" t="str">
        <f t="shared" si="32"/>
        <v/>
      </c>
      <c r="M49" s="70" t="str">
        <f t="shared" si="33"/>
        <v/>
      </c>
      <c r="N49" s="70" t="str">
        <f>IF(ISNUMBER(M49),COUNTIF(M49:$M$97,M49),"")</f>
        <v/>
      </c>
      <c r="O49" s="70" t="str">
        <f t="shared" si="34"/>
        <v/>
      </c>
      <c r="P49" s="70" t="str">
        <f t="shared" si="35"/>
        <v/>
      </c>
    </row>
    <row r="50" spans="1:16" x14ac:dyDescent="0.25">
      <c r="A50" s="39"/>
      <c r="B50" s="40"/>
      <c r="C50" s="39"/>
      <c r="D50" s="41"/>
      <c r="E50" s="66" t="str">
        <f t="shared" si="27"/>
        <v/>
      </c>
      <c r="F50" s="67" t="str">
        <f t="shared" si="28"/>
        <v/>
      </c>
      <c r="G50" s="91"/>
      <c r="H50" s="74" t="str">
        <f t="shared" si="29"/>
        <v/>
      </c>
      <c r="I50" s="74" t="str">
        <f>IF(ISNUMBER(H50),COUNTIF(H50:$H$97,H50),"")</f>
        <v/>
      </c>
      <c r="J50" s="74" t="str">
        <f t="shared" si="30"/>
        <v/>
      </c>
      <c r="K50" s="74" t="str">
        <f t="shared" si="31"/>
        <v/>
      </c>
      <c r="L50" s="74" t="str">
        <f t="shared" si="32"/>
        <v/>
      </c>
      <c r="M50" s="70" t="str">
        <f t="shared" si="33"/>
        <v/>
      </c>
      <c r="N50" s="70" t="str">
        <f>IF(ISNUMBER(M50),COUNTIF(M50:$M$97,M50),"")</f>
        <v/>
      </c>
      <c r="O50" s="70" t="str">
        <f t="shared" si="34"/>
        <v/>
      </c>
      <c r="P50" s="70" t="str">
        <f t="shared" si="35"/>
        <v/>
      </c>
    </row>
    <row r="51" spans="1:16" x14ac:dyDescent="0.25">
      <c r="A51" s="39"/>
      <c r="B51" s="40"/>
      <c r="C51" s="39"/>
      <c r="D51" s="41"/>
      <c r="E51" s="66" t="str">
        <f t="shared" si="27"/>
        <v/>
      </c>
      <c r="F51" s="67" t="str">
        <f t="shared" si="28"/>
        <v/>
      </c>
      <c r="G51" s="91"/>
      <c r="H51" s="74" t="str">
        <f t="shared" si="29"/>
        <v/>
      </c>
      <c r="I51" s="74" t="str">
        <f>IF(ISNUMBER(H51),COUNTIF(H51:$H$97,H51),"")</f>
        <v/>
      </c>
      <c r="J51" s="74" t="str">
        <f t="shared" si="30"/>
        <v/>
      </c>
      <c r="K51" s="74" t="str">
        <f t="shared" si="31"/>
        <v/>
      </c>
      <c r="L51" s="74" t="str">
        <f t="shared" si="32"/>
        <v/>
      </c>
      <c r="M51" s="70" t="str">
        <f t="shared" si="33"/>
        <v/>
      </c>
      <c r="N51" s="70" t="str">
        <f>IF(ISNUMBER(M51),COUNTIF(M51:$M$97,M51),"")</f>
        <v/>
      </c>
      <c r="O51" s="70" t="str">
        <f t="shared" si="34"/>
        <v/>
      </c>
      <c r="P51" s="70" t="str">
        <f t="shared" si="35"/>
        <v/>
      </c>
    </row>
    <row r="52" spans="1:16" x14ac:dyDescent="0.25">
      <c r="A52" s="39"/>
      <c r="B52" s="40"/>
      <c r="C52" s="39"/>
      <c r="D52" s="41"/>
      <c r="E52" s="66" t="str">
        <f t="shared" si="27"/>
        <v/>
      </c>
      <c r="F52" s="67" t="str">
        <f t="shared" si="28"/>
        <v/>
      </c>
      <c r="G52" s="91"/>
      <c r="H52" s="74" t="str">
        <f t="shared" si="29"/>
        <v/>
      </c>
      <c r="I52" s="74" t="str">
        <f>IF(ISNUMBER(H52),COUNTIF(H52:$H$97,H52),"")</f>
        <v/>
      </c>
      <c r="J52" s="74" t="str">
        <f t="shared" si="30"/>
        <v/>
      </c>
      <c r="K52" s="74" t="str">
        <f t="shared" si="31"/>
        <v/>
      </c>
      <c r="L52" s="74" t="str">
        <f t="shared" si="32"/>
        <v/>
      </c>
      <c r="M52" s="70" t="str">
        <f t="shared" si="33"/>
        <v/>
      </c>
      <c r="N52" s="70" t="str">
        <f>IF(ISNUMBER(M52),COUNTIF(M52:$M$97,M52),"")</f>
        <v/>
      </c>
      <c r="O52" s="70" t="str">
        <f t="shared" si="34"/>
        <v/>
      </c>
      <c r="P52" s="70" t="str">
        <f t="shared" si="35"/>
        <v/>
      </c>
    </row>
    <row r="53" spans="1:16" x14ac:dyDescent="0.25">
      <c r="A53" s="39"/>
      <c r="B53" s="40"/>
      <c r="C53" s="39"/>
      <c r="D53" s="41"/>
      <c r="E53" s="66" t="str">
        <f t="shared" si="27"/>
        <v/>
      </c>
      <c r="F53" s="67" t="str">
        <f t="shared" si="28"/>
        <v/>
      </c>
      <c r="G53" s="91"/>
      <c r="H53" s="74" t="str">
        <f t="shared" si="29"/>
        <v/>
      </c>
      <c r="I53" s="74" t="str">
        <f>IF(ISNUMBER(H53),COUNTIF(H53:$H$97,H53),"")</f>
        <v/>
      </c>
      <c r="J53" s="74" t="str">
        <f t="shared" si="30"/>
        <v/>
      </c>
      <c r="K53" s="74" t="str">
        <f t="shared" si="31"/>
        <v/>
      </c>
      <c r="L53" s="74" t="str">
        <f t="shared" si="32"/>
        <v/>
      </c>
      <c r="M53" s="70" t="str">
        <f t="shared" si="33"/>
        <v/>
      </c>
      <c r="N53" s="70" t="str">
        <f>IF(ISNUMBER(M53),COUNTIF(M53:$M$97,M53),"")</f>
        <v/>
      </c>
      <c r="O53" s="70" t="str">
        <f t="shared" si="34"/>
        <v/>
      </c>
      <c r="P53" s="70" t="str">
        <f t="shared" si="35"/>
        <v/>
      </c>
    </row>
    <row r="54" spans="1:16" x14ac:dyDescent="0.25">
      <c r="A54" s="39"/>
      <c r="B54" s="40"/>
      <c r="C54" s="39"/>
      <c r="D54" s="41"/>
      <c r="E54" s="66" t="str">
        <f t="shared" si="9"/>
        <v/>
      </c>
      <c r="F54" s="67" t="str">
        <f t="shared" si="10"/>
        <v/>
      </c>
      <c r="G54" s="91"/>
      <c r="H54" s="74" t="str">
        <f t="shared" si="11"/>
        <v/>
      </c>
      <c r="I54" s="74" t="str">
        <f>IF(ISNUMBER(H54),COUNTIF(H54:$H$97,H54),"")</f>
        <v/>
      </c>
      <c r="J54" s="74" t="str">
        <f t="shared" si="12"/>
        <v/>
      </c>
      <c r="K54" s="74" t="str">
        <f t="shared" si="13"/>
        <v/>
      </c>
      <c r="L54" s="74" t="str">
        <f t="shared" si="14"/>
        <v/>
      </c>
      <c r="M54" s="70" t="str">
        <f t="shared" si="15"/>
        <v/>
      </c>
      <c r="N54" s="70" t="str">
        <f>IF(ISNUMBER(M54),COUNTIF(M54:$M$97,M54),"")</f>
        <v/>
      </c>
      <c r="O54" s="70" t="str">
        <f t="shared" si="16"/>
        <v/>
      </c>
      <c r="P54" s="70" t="str">
        <f t="shared" si="17"/>
        <v/>
      </c>
    </row>
    <row r="55" spans="1:16" x14ac:dyDescent="0.25">
      <c r="A55" s="39"/>
      <c r="B55" s="40"/>
      <c r="C55" s="39"/>
      <c r="D55" s="41"/>
      <c r="E55" s="66" t="str">
        <f t="shared" si="9"/>
        <v/>
      </c>
      <c r="F55" s="67" t="str">
        <f t="shared" si="10"/>
        <v/>
      </c>
      <c r="G55" s="91"/>
      <c r="H55" s="74" t="str">
        <f t="shared" si="11"/>
        <v/>
      </c>
      <c r="I55" s="74" t="str">
        <f>IF(ISNUMBER(H55),COUNTIF(H55:$H$97,H55),"")</f>
        <v/>
      </c>
      <c r="J55" s="74" t="str">
        <f t="shared" si="12"/>
        <v/>
      </c>
      <c r="K55" s="74" t="str">
        <f t="shared" si="13"/>
        <v/>
      </c>
      <c r="L55" s="74" t="str">
        <f t="shared" si="14"/>
        <v/>
      </c>
      <c r="M55" s="70" t="str">
        <f t="shared" si="15"/>
        <v/>
      </c>
      <c r="N55" s="70" t="str">
        <f>IF(ISNUMBER(M55),COUNTIF(M55:$M$97,M55),"")</f>
        <v/>
      </c>
      <c r="O55" s="70" t="str">
        <f t="shared" si="16"/>
        <v/>
      </c>
      <c r="P55" s="70" t="str">
        <f t="shared" si="17"/>
        <v/>
      </c>
    </row>
    <row r="56" spans="1:16" x14ac:dyDescent="0.25">
      <c r="A56" s="39"/>
      <c r="B56" s="40"/>
      <c r="C56" s="39"/>
      <c r="D56" s="41"/>
      <c r="E56" s="66" t="str">
        <f t="shared" si="9"/>
        <v/>
      </c>
      <c r="F56" s="67" t="str">
        <f t="shared" si="10"/>
        <v/>
      </c>
      <c r="G56" s="91"/>
      <c r="H56" s="74" t="str">
        <f t="shared" si="11"/>
        <v/>
      </c>
      <c r="I56" s="74" t="str">
        <f>IF(ISNUMBER(H56),COUNTIF(H56:$H$97,H56),"")</f>
        <v/>
      </c>
      <c r="J56" s="74" t="str">
        <f t="shared" si="12"/>
        <v/>
      </c>
      <c r="K56" s="74" t="str">
        <f t="shared" si="13"/>
        <v/>
      </c>
      <c r="L56" s="74" t="str">
        <f t="shared" si="14"/>
        <v/>
      </c>
      <c r="M56" s="70" t="str">
        <f t="shared" si="15"/>
        <v/>
      </c>
      <c r="N56" s="70" t="str">
        <f>IF(ISNUMBER(M56),COUNTIF(M56:$M$97,M56),"")</f>
        <v/>
      </c>
      <c r="O56" s="70" t="str">
        <f t="shared" si="16"/>
        <v/>
      </c>
      <c r="P56" s="70" t="str">
        <f t="shared" si="17"/>
        <v/>
      </c>
    </row>
    <row r="57" spans="1:16" x14ac:dyDescent="0.25">
      <c r="A57" s="39"/>
      <c r="B57" s="40"/>
      <c r="C57" s="39"/>
      <c r="D57" s="41"/>
      <c r="E57" s="66" t="str">
        <f t="shared" si="9"/>
        <v/>
      </c>
      <c r="F57" s="67" t="str">
        <f t="shared" si="10"/>
        <v/>
      </c>
      <c r="G57" s="91"/>
      <c r="H57" s="74" t="str">
        <f t="shared" si="11"/>
        <v/>
      </c>
      <c r="I57" s="74" t="str">
        <f>IF(ISNUMBER(H57),COUNTIF(H57:$H$97,H57),"")</f>
        <v/>
      </c>
      <c r="J57" s="74" t="str">
        <f t="shared" si="12"/>
        <v/>
      </c>
      <c r="K57" s="74" t="str">
        <f t="shared" si="13"/>
        <v/>
      </c>
      <c r="L57" s="74" t="str">
        <f t="shared" si="14"/>
        <v/>
      </c>
      <c r="M57" s="70" t="str">
        <f t="shared" si="15"/>
        <v/>
      </c>
      <c r="N57" s="70" t="str">
        <f>IF(ISNUMBER(M57),COUNTIF(M57:$M$97,M57),"")</f>
        <v/>
      </c>
      <c r="O57" s="70" t="str">
        <f t="shared" si="16"/>
        <v/>
      </c>
      <c r="P57" s="70" t="str">
        <f t="shared" si="17"/>
        <v/>
      </c>
    </row>
    <row r="58" spans="1:16" x14ac:dyDescent="0.25">
      <c r="A58" s="39"/>
      <c r="B58" s="40"/>
      <c r="C58" s="39"/>
      <c r="D58" s="41"/>
      <c r="E58" s="66" t="str">
        <f t="shared" si="9"/>
        <v/>
      </c>
      <c r="F58" s="67" t="str">
        <f t="shared" si="10"/>
        <v/>
      </c>
      <c r="G58" s="91"/>
      <c r="H58" s="74" t="str">
        <f t="shared" si="11"/>
        <v/>
      </c>
      <c r="I58" s="74" t="str">
        <f>IF(ISNUMBER(H58),COUNTIF(H58:$H$97,H58),"")</f>
        <v/>
      </c>
      <c r="J58" s="74" t="str">
        <f t="shared" si="12"/>
        <v/>
      </c>
      <c r="K58" s="74" t="str">
        <f t="shared" si="13"/>
        <v/>
      </c>
      <c r="L58" s="74" t="str">
        <f t="shared" si="14"/>
        <v/>
      </c>
      <c r="M58" s="70" t="str">
        <f t="shared" si="15"/>
        <v/>
      </c>
      <c r="N58" s="70" t="str">
        <f>IF(ISNUMBER(M58),COUNTIF(M58:$M$97,M58),"")</f>
        <v/>
      </c>
      <c r="O58" s="70" t="str">
        <f t="shared" si="16"/>
        <v/>
      </c>
      <c r="P58" s="70" t="str">
        <f t="shared" si="17"/>
        <v/>
      </c>
    </row>
    <row r="59" spans="1:16" x14ac:dyDescent="0.25">
      <c r="A59" s="39"/>
      <c r="B59" s="40"/>
      <c r="C59" s="39"/>
      <c r="D59" s="41"/>
      <c r="E59" s="66" t="str">
        <f t="shared" si="9"/>
        <v/>
      </c>
      <c r="F59" s="67" t="str">
        <f t="shared" si="10"/>
        <v/>
      </c>
      <c r="G59" s="91"/>
      <c r="H59" s="74" t="str">
        <f t="shared" si="11"/>
        <v/>
      </c>
      <c r="I59" s="74" t="str">
        <f>IF(ISNUMBER(H59),COUNTIF(H59:$H$97,H59),"")</f>
        <v/>
      </c>
      <c r="J59" s="74" t="str">
        <f t="shared" si="12"/>
        <v/>
      </c>
      <c r="K59" s="74" t="str">
        <f t="shared" si="13"/>
        <v/>
      </c>
      <c r="L59" s="74" t="str">
        <f t="shared" si="14"/>
        <v/>
      </c>
      <c r="M59" s="70" t="str">
        <f t="shared" si="15"/>
        <v/>
      </c>
      <c r="N59" s="70" t="str">
        <f>IF(ISNUMBER(M59),COUNTIF(M59:$M$97,M59),"")</f>
        <v/>
      </c>
      <c r="O59" s="70" t="str">
        <f t="shared" si="16"/>
        <v/>
      </c>
      <c r="P59" s="70" t="str">
        <f t="shared" si="17"/>
        <v/>
      </c>
    </row>
    <row r="60" spans="1:16" x14ac:dyDescent="0.25">
      <c r="A60" s="39"/>
      <c r="B60" s="40"/>
      <c r="C60" s="39"/>
      <c r="D60" s="41"/>
      <c r="E60" s="66" t="str">
        <f t="shared" si="9"/>
        <v/>
      </c>
      <c r="F60" s="67" t="str">
        <f t="shared" si="10"/>
        <v/>
      </c>
      <c r="G60" s="91"/>
      <c r="H60" s="74" t="str">
        <f t="shared" si="11"/>
        <v/>
      </c>
      <c r="I60" s="74" t="str">
        <f>IF(ISNUMBER(H60),COUNTIF(H60:$H$97,H60),"")</f>
        <v/>
      </c>
      <c r="J60" s="74" t="str">
        <f t="shared" si="12"/>
        <v/>
      </c>
      <c r="K60" s="74" t="str">
        <f t="shared" si="13"/>
        <v/>
      </c>
      <c r="L60" s="74" t="str">
        <f t="shared" si="14"/>
        <v/>
      </c>
      <c r="M60" s="70" t="str">
        <f t="shared" si="15"/>
        <v/>
      </c>
      <c r="N60" s="70" t="str">
        <f>IF(ISNUMBER(M60),COUNTIF(M60:$M$97,M60),"")</f>
        <v/>
      </c>
      <c r="O60" s="70" t="str">
        <f t="shared" si="16"/>
        <v/>
      </c>
      <c r="P60" s="70" t="str">
        <f t="shared" si="17"/>
        <v/>
      </c>
    </row>
    <row r="61" spans="1:16" x14ac:dyDescent="0.25">
      <c r="A61" s="39"/>
      <c r="B61" s="40"/>
      <c r="C61" s="39"/>
      <c r="D61" s="41"/>
      <c r="E61" s="66" t="str">
        <f t="shared" si="9"/>
        <v/>
      </c>
      <c r="F61" s="67" t="str">
        <f t="shared" si="10"/>
        <v/>
      </c>
      <c r="G61" s="91"/>
      <c r="H61" s="74" t="str">
        <f t="shared" si="11"/>
        <v/>
      </c>
      <c r="I61" s="74" t="str">
        <f>IF(ISNUMBER(H61),COUNTIF(H61:$H$97,H61),"")</f>
        <v/>
      </c>
      <c r="J61" s="74" t="str">
        <f t="shared" si="12"/>
        <v/>
      </c>
      <c r="K61" s="74" t="str">
        <f t="shared" si="13"/>
        <v/>
      </c>
      <c r="L61" s="74" t="str">
        <f t="shared" si="14"/>
        <v/>
      </c>
      <c r="M61" s="70" t="str">
        <f t="shared" si="15"/>
        <v/>
      </c>
      <c r="N61" s="70" t="str">
        <f>IF(ISNUMBER(M61),COUNTIF(M61:$M$97,M61),"")</f>
        <v/>
      </c>
      <c r="O61" s="70" t="str">
        <f t="shared" si="16"/>
        <v/>
      </c>
      <c r="P61" s="70" t="str">
        <f t="shared" si="17"/>
        <v/>
      </c>
    </row>
    <row r="62" spans="1:16" x14ac:dyDescent="0.25">
      <c r="A62" s="39"/>
      <c r="B62" s="40"/>
      <c r="C62" s="39"/>
      <c r="D62" s="41"/>
      <c r="E62" s="66" t="str">
        <f t="shared" si="9"/>
        <v/>
      </c>
      <c r="F62" s="67" t="str">
        <f t="shared" si="10"/>
        <v/>
      </c>
      <c r="G62" s="91"/>
      <c r="H62" s="74" t="str">
        <f t="shared" si="11"/>
        <v/>
      </c>
      <c r="I62" s="74" t="str">
        <f>IF(ISNUMBER(H62),COUNTIF(H62:$H$97,H62),"")</f>
        <v/>
      </c>
      <c r="J62" s="74" t="str">
        <f t="shared" si="12"/>
        <v/>
      </c>
      <c r="K62" s="74" t="str">
        <f t="shared" si="13"/>
        <v/>
      </c>
      <c r="L62" s="74" t="str">
        <f t="shared" si="14"/>
        <v/>
      </c>
      <c r="M62" s="70" t="str">
        <f t="shared" si="15"/>
        <v/>
      </c>
      <c r="N62" s="70" t="str">
        <f>IF(ISNUMBER(M62),COUNTIF(M62:$M$97,M62),"")</f>
        <v/>
      </c>
      <c r="O62" s="70" t="str">
        <f t="shared" si="16"/>
        <v/>
      </c>
      <c r="P62" s="70" t="str">
        <f t="shared" si="17"/>
        <v/>
      </c>
    </row>
    <row r="63" spans="1:16" x14ac:dyDescent="0.25">
      <c r="A63" s="39"/>
      <c r="B63" s="40"/>
      <c r="C63" s="39"/>
      <c r="D63" s="41"/>
      <c r="E63" s="66" t="str">
        <f t="shared" si="9"/>
        <v/>
      </c>
      <c r="F63" s="67" t="str">
        <f t="shared" si="10"/>
        <v/>
      </c>
      <c r="G63" s="91"/>
      <c r="H63" s="74" t="str">
        <f t="shared" si="11"/>
        <v/>
      </c>
      <c r="I63" s="74" t="str">
        <f>IF(ISNUMBER(H63),COUNTIF(H63:$H$97,H63),"")</f>
        <v/>
      </c>
      <c r="J63" s="74" t="str">
        <f t="shared" si="12"/>
        <v/>
      </c>
      <c r="K63" s="74" t="str">
        <f t="shared" si="13"/>
        <v/>
      </c>
      <c r="L63" s="74" t="str">
        <f t="shared" si="14"/>
        <v/>
      </c>
      <c r="M63" s="70" t="str">
        <f t="shared" si="15"/>
        <v/>
      </c>
      <c r="N63" s="70" t="str">
        <f>IF(ISNUMBER(M63),COUNTIF(M63:$M$97,M63),"")</f>
        <v/>
      </c>
      <c r="O63" s="70" t="str">
        <f t="shared" si="16"/>
        <v/>
      </c>
      <c r="P63" s="70" t="str">
        <f t="shared" si="17"/>
        <v/>
      </c>
    </row>
    <row r="64" spans="1:16" x14ac:dyDescent="0.25">
      <c r="A64" s="39"/>
      <c r="B64" s="40"/>
      <c r="C64" s="39"/>
      <c r="D64" s="41"/>
      <c r="E64" s="66" t="str">
        <f t="shared" ref="E64:E73" si="36">IF(ISNUMBER(C64),C64/D64,"")</f>
        <v/>
      </c>
      <c r="F64" s="67" t="str">
        <f t="shared" ref="F64:F73" si="37">IF(ISNUMBER(C64),IF(C64&gt;100,IF(E64&lt;=$C$100,"YES","NO"),"N/A"),"")</f>
        <v/>
      </c>
      <c r="G64" s="91"/>
      <c r="H64" s="74" t="str">
        <f t="shared" ref="H64:H73" si="38">IF(ISNUMBER(C64),_xlfn.RANK.AVG(C64,$C$8:$C$97),"")</f>
        <v/>
      </c>
      <c r="I64" s="74" t="str">
        <f>IF(ISNUMBER(H64),COUNTIF(H64:$H$97,H64),"")</f>
        <v/>
      </c>
      <c r="J64" s="74" t="str">
        <f t="shared" ref="J64:J73" si="39">IF(ISNUMBER(H64),IF(I64=1,H64,H64+(I64*0.01)),"")</f>
        <v/>
      </c>
      <c r="K64" s="74" t="str">
        <f t="shared" ref="K64:K73" si="40">IF(ISNUMBER(H64),_xlfn.RANK.AVG(J64,$J$8:$J$97),"")</f>
        <v/>
      </c>
      <c r="L64" s="74" t="str">
        <f t="shared" ref="L64:L73" si="41">IF(ISNUMBER(H64),A64,"")</f>
        <v/>
      </c>
      <c r="M64" s="70" t="str">
        <f t="shared" ref="M64:M73" si="42">IF(ISNUMBER(G64),_xlfn.RANK.AVG(G64,$G$8:$G$97),"")</f>
        <v/>
      </c>
      <c r="N64" s="70" t="str">
        <f>IF(ISNUMBER(M64),COUNTIF(M64:$M$97,M64),"")</f>
        <v/>
      </c>
      <c r="O64" s="70" t="str">
        <f t="shared" ref="O64:O73" si="43">IF(ISNUMBER(M64),IF(N64=1,M64,M64+(N64*0.01)),"")</f>
        <v/>
      </c>
      <c r="P64" s="70" t="str">
        <f t="shared" ref="P64:P73" si="44">IF(ISNUMBER(M64),_xlfn.RANK.AVG(O64,$O$8:$O$97),"")</f>
        <v/>
      </c>
    </row>
    <row r="65" spans="1:16" x14ac:dyDescent="0.25">
      <c r="A65" s="39"/>
      <c r="B65" s="40"/>
      <c r="C65" s="39"/>
      <c r="D65" s="41"/>
      <c r="E65" s="66" t="str">
        <f t="shared" si="36"/>
        <v/>
      </c>
      <c r="F65" s="67" t="str">
        <f t="shared" si="37"/>
        <v/>
      </c>
      <c r="G65" s="91"/>
      <c r="H65" s="74" t="str">
        <f t="shared" si="38"/>
        <v/>
      </c>
      <c r="I65" s="74" t="str">
        <f>IF(ISNUMBER(H65),COUNTIF(H65:$H$97,H65),"")</f>
        <v/>
      </c>
      <c r="J65" s="74" t="str">
        <f t="shared" si="39"/>
        <v/>
      </c>
      <c r="K65" s="74" t="str">
        <f t="shared" si="40"/>
        <v/>
      </c>
      <c r="L65" s="74" t="str">
        <f t="shared" si="41"/>
        <v/>
      </c>
      <c r="M65" s="70" t="str">
        <f t="shared" si="42"/>
        <v/>
      </c>
      <c r="N65" s="70" t="str">
        <f>IF(ISNUMBER(M65),COUNTIF(M65:$M$97,M65),"")</f>
        <v/>
      </c>
      <c r="O65" s="70" t="str">
        <f t="shared" si="43"/>
        <v/>
      </c>
      <c r="P65" s="70" t="str">
        <f t="shared" si="44"/>
        <v/>
      </c>
    </row>
    <row r="66" spans="1:16" x14ac:dyDescent="0.25">
      <c r="A66" s="39"/>
      <c r="B66" s="40"/>
      <c r="C66" s="39"/>
      <c r="D66" s="41"/>
      <c r="E66" s="66" t="str">
        <f t="shared" si="36"/>
        <v/>
      </c>
      <c r="F66" s="67" t="str">
        <f t="shared" si="37"/>
        <v/>
      </c>
      <c r="G66" s="91"/>
      <c r="H66" s="74" t="str">
        <f t="shared" si="38"/>
        <v/>
      </c>
      <c r="I66" s="74" t="str">
        <f>IF(ISNUMBER(H66),COUNTIF(H66:$H$97,H66),"")</f>
        <v/>
      </c>
      <c r="J66" s="74" t="str">
        <f t="shared" si="39"/>
        <v/>
      </c>
      <c r="K66" s="74" t="str">
        <f t="shared" si="40"/>
        <v/>
      </c>
      <c r="L66" s="74" t="str">
        <f t="shared" si="41"/>
        <v/>
      </c>
      <c r="M66" s="70" t="str">
        <f t="shared" si="42"/>
        <v/>
      </c>
      <c r="N66" s="70" t="str">
        <f>IF(ISNUMBER(M66),COUNTIF(M66:$M$97,M66),"")</f>
        <v/>
      </c>
      <c r="O66" s="70" t="str">
        <f t="shared" si="43"/>
        <v/>
      </c>
      <c r="P66" s="70" t="str">
        <f t="shared" si="44"/>
        <v/>
      </c>
    </row>
    <row r="67" spans="1:16" x14ac:dyDescent="0.25">
      <c r="A67" s="39"/>
      <c r="B67" s="40"/>
      <c r="C67" s="39"/>
      <c r="D67" s="41"/>
      <c r="E67" s="66" t="str">
        <f t="shared" si="36"/>
        <v/>
      </c>
      <c r="F67" s="67" t="str">
        <f t="shared" si="37"/>
        <v/>
      </c>
      <c r="G67" s="91"/>
      <c r="H67" s="74" t="str">
        <f t="shared" si="38"/>
        <v/>
      </c>
      <c r="I67" s="74" t="str">
        <f>IF(ISNUMBER(H67),COUNTIF(H67:$H$97,H67),"")</f>
        <v/>
      </c>
      <c r="J67" s="74" t="str">
        <f t="shared" si="39"/>
        <v/>
      </c>
      <c r="K67" s="74" t="str">
        <f t="shared" si="40"/>
        <v/>
      </c>
      <c r="L67" s="74" t="str">
        <f t="shared" si="41"/>
        <v/>
      </c>
      <c r="M67" s="70" t="str">
        <f t="shared" si="42"/>
        <v/>
      </c>
      <c r="N67" s="70" t="str">
        <f>IF(ISNUMBER(M67),COUNTIF(M67:$M$97,M67),"")</f>
        <v/>
      </c>
      <c r="O67" s="70" t="str">
        <f t="shared" si="43"/>
        <v/>
      </c>
      <c r="P67" s="70" t="str">
        <f t="shared" si="44"/>
        <v/>
      </c>
    </row>
    <row r="68" spans="1:16" x14ac:dyDescent="0.25">
      <c r="A68" s="39"/>
      <c r="B68" s="40"/>
      <c r="C68" s="39"/>
      <c r="D68" s="41"/>
      <c r="E68" s="66" t="str">
        <f t="shared" si="36"/>
        <v/>
      </c>
      <c r="F68" s="67" t="str">
        <f t="shared" si="37"/>
        <v/>
      </c>
      <c r="G68" s="91"/>
      <c r="H68" s="74" t="str">
        <f t="shared" si="38"/>
        <v/>
      </c>
      <c r="I68" s="74" t="str">
        <f>IF(ISNUMBER(H68),COUNTIF(H68:$H$97,H68),"")</f>
        <v/>
      </c>
      <c r="J68" s="74" t="str">
        <f t="shared" si="39"/>
        <v/>
      </c>
      <c r="K68" s="74" t="str">
        <f t="shared" si="40"/>
        <v/>
      </c>
      <c r="L68" s="74" t="str">
        <f t="shared" si="41"/>
        <v/>
      </c>
      <c r="M68" s="70" t="str">
        <f t="shared" si="42"/>
        <v/>
      </c>
      <c r="N68" s="70" t="str">
        <f>IF(ISNUMBER(M68),COUNTIF(M68:$M$97,M68),"")</f>
        <v/>
      </c>
      <c r="O68" s="70" t="str">
        <f t="shared" si="43"/>
        <v/>
      </c>
      <c r="P68" s="70" t="str">
        <f t="shared" si="44"/>
        <v/>
      </c>
    </row>
    <row r="69" spans="1:16" x14ac:dyDescent="0.25">
      <c r="A69" s="39"/>
      <c r="B69" s="40"/>
      <c r="C69" s="39"/>
      <c r="D69" s="41"/>
      <c r="E69" s="66" t="str">
        <f t="shared" si="36"/>
        <v/>
      </c>
      <c r="F69" s="67" t="str">
        <f t="shared" si="37"/>
        <v/>
      </c>
      <c r="G69" s="91"/>
      <c r="H69" s="74" t="str">
        <f t="shared" si="38"/>
        <v/>
      </c>
      <c r="I69" s="74" t="str">
        <f>IF(ISNUMBER(H69),COUNTIF(H69:$H$97,H69),"")</f>
        <v/>
      </c>
      <c r="J69" s="74" t="str">
        <f t="shared" si="39"/>
        <v/>
      </c>
      <c r="K69" s="74" t="str">
        <f t="shared" si="40"/>
        <v/>
      </c>
      <c r="L69" s="74" t="str">
        <f t="shared" si="41"/>
        <v/>
      </c>
      <c r="M69" s="70" t="str">
        <f t="shared" si="42"/>
        <v/>
      </c>
      <c r="N69" s="70" t="str">
        <f>IF(ISNUMBER(M69),COUNTIF(M69:$M$97,M69),"")</f>
        <v/>
      </c>
      <c r="O69" s="70" t="str">
        <f t="shared" si="43"/>
        <v/>
      </c>
      <c r="P69" s="70" t="str">
        <f t="shared" si="44"/>
        <v/>
      </c>
    </row>
    <row r="70" spans="1:16" x14ac:dyDescent="0.25">
      <c r="A70" s="39"/>
      <c r="B70" s="40"/>
      <c r="C70" s="39"/>
      <c r="D70" s="41"/>
      <c r="E70" s="66" t="str">
        <f t="shared" si="36"/>
        <v/>
      </c>
      <c r="F70" s="67" t="str">
        <f t="shared" si="37"/>
        <v/>
      </c>
      <c r="G70" s="91"/>
      <c r="H70" s="74" t="str">
        <f t="shared" si="38"/>
        <v/>
      </c>
      <c r="I70" s="74" t="str">
        <f>IF(ISNUMBER(H70),COUNTIF(H70:$H$97,H70),"")</f>
        <v/>
      </c>
      <c r="J70" s="74" t="str">
        <f t="shared" si="39"/>
        <v/>
      </c>
      <c r="K70" s="74" t="str">
        <f t="shared" si="40"/>
        <v/>
      </c>
      <c r="L70" s="74" t="str">
        <f t="shared" si="41"/>
        <v/>
      </c>
      <c r="M70" s="70" t="str">
        <f t="shared" si="42"/>
        <v/>
      </c>
      <c r="N70" s="70" t="str">
        <f>IF(ISNUMBER(M70),COUNTIF(M70:$M$97,M70),"")</f>
        <v/>
      </c>
      <c r="O70" s="70" t="str">
        <f t="shared" si="43"/>
        <v/>
      </c>
      <c r="P70" s="70" t="str">
        <f t="shared" si="44"/>
        <v/>
      </c>
    </row>
    <row r="71" spans="1:16" x14ac:dyDescent="0.25">
      <c r="A71" s="39"/>
      <c r="B71" s="40"/>
      <c r="C71" s="39"/>
      <c r="D71" s="41"/>
      <c r="E71" s="66" t="str">
        <f t="shared" si="36"/>
        <v/>
      </c>
      <c r="F71" s="67" t="str">
        <f t="shared" si="37"/>
        <v/>
      </c>
      <c r="G71" s="91"/>
      <c r="H71" s="74" t="str">
        <f t="shared" si="38"/>
        <v/>
      </c>
      <c r="I71" s="74" t="str">
        <f>IF(ISNUMBER(H71),COUNTIF(H71:$H$97,H71),"")</f>
        <v/>
      </c>
      <c r="J71" s="74" t="str">
        <f t="shared" si="39"/>
        <v/>
      </c>
      <c r="K71" s="74" t="str">
        <f t="shared" si="40"/>
        <v/>
      </c>
      <c r="L71" s="74" t="str">
        <f t="shared" si="41"/>
        <v/>
      </c>
      <c r="M71" s="70" t="str">
        <f t="shared" si="42"/>
        <v/>
      </c>
      <c r="N71" s="70" t="str">
        <f>IF(ISNUMBER(M71),COUNTIF(M71:$M$97,M71),"")</f>
        <v/>
      </c>
      <c r="O71" s="70" t="str">
        <f t="shared" si="43"/>
        <v/>
      </c>
      <c r="P71" s="70" t="str">
        <f t="shared" si="44"/>
        <v/>
      </c>
    </row>
    <row r="72" spans="1:16" x14ac:dyDescent="0.25">
      <c r="A72" s="39"/>
      <c r="B72" s="40"/>
      <c r="C72" s="39"/>
      <c r="D72" s="41"/>
      <c r="E72" s="66" t="str">
        <f t="shared" si="36"/>
        <v/>
      </c>
      <c r="F72" s="67" t="str">
        <f t="shared" si="37"/>
        <v/>
      </c>
      <c r="G72" s="91"/>
      <c r="H72" s="74" t="str">
        <f t="shared" si="38"/>
        <v/>
      </c>
      <c r="I72" s="74" t="str">
        <f>IF(ISNUMBER(H72),COUNTIF(H72:$H$97,H72),"")</f>
        <v/>
      </c>
      <c r="J72" s="74" t="str">
        <f t="shared" si="39"/>
        <v/>
      </c>
      <c r="K72" s="74" t="str">
        <f t="shared" si="40"/>
        <v/>
      </c>
      <c r="L72" s="74" t="str">
        <f t="shared" si="41"/>
        <v/>
      </c>
      <c r="M72" s="70" t="str">
        <f t="shared" si="42"/>
        <v/>
      </c>
      <c r="N72" s="70" t="str">
        <f>IF(ISNUMBER(M72),COUNTIF(M72:$M$97,M72),"")</f>
        <v/>
      </c>
      <c r="O72" s="70" t="str">
        <f t="shared" si="43"/>
        <v/>
      </c>
      <c r="P72" s="70" t="str">
        <f t="shared" si="44"/>
        <v/>
      </c>
    </row>
    <row r="73" spans="1:16" x14ac:dyDescent="0.25">
      <c r="A73" s="39"/>
      <c r="B73" s="40"/>
      <c r="C73" s="39"/>
      <c r="D73" s="41"/>
      <c r="E73" s="66" t="str">
        <f t="shared" si="36"/>
        <v/>
      </c>
      <c r="F73" s="67" t="str">
        <f t="shared" si="37"/>
        <v/>
      </c>
      <c r="G73" s="91"/>
      <c r="H73" s="74" t="str">
        <f t="shared" si="38"/>
        <v/>
      </c>
      <c r="I73" s="74" t="str">
        <f>IF(ISNUMBER(H73),COUNTIF(H73:$H$97,H73),"")</f>
        <v/>
      </c>
      <c r="J73" s="74" t="str">
        <f t="shared" si="39"/>
        <v/>
      </c>
      <c r="K73" s="74" t="str">
        <f t="shared" si="40"/>
        <v/>
      </c>
      <c r="L73" s="74" t="str">
        <f t="shared" si="41"/>
        <v/>
      </c>
      <c r="M73" s="70" t="str">
        <f t="shared" si="42"/>
        <v/>
      </c>
      <c r="N73" s="70" t="str">
        <f>IF(ISNUMBER(M73),COUNTIF(M73:$M$97,M73),"")</f>
        <v/>
      </c>
      <c r="O73" s="70" t="str">
        <f t="shared" si="43"/>
        <v/>
      </c>
      <c r="P73" s="70" t="str">
        <f t="shared" si="44"/>
        <v/>
      </c>
    </row>
    <row r="74" spans="1:16" x14ac:dyDescent="0.25">
      <c r="A74" s="39"/>
      <c r="B74" s="40"/>
      <c r="C74" s="39"/>
      <c r="D74" s="41"/>
      <c r="E74" s="66" t="str">
        <f t="shared" si="9"/>
        <v/>
      </c>
      <c r="F74" s="67" t="str">
        <f t="shared" si="10"/>
        <v/>
      </c>
      <c r="G74" s="91"/>
      <c r="H74" s="74" t="str">
        <f t="shared" si="11"/>
        <v/>
      </c>
      <c r="I74" s="74" t="str">
        <f>IF(ISNUMBER(H74),COUNTIF(H74:$H$97,H74),"")</f>
        <v/>
      </c>
      <c r="J74" s="74" t="str">
        <f t="shared" si="12"/>
        <v/>
      </c>
      <c r="K74" s="74" t="str">
        <f t="shared" si="13"/>
        <v/>
      </c>
      <c r="L74" s="74" t="str">
        <f t="shared" si="14"/>
        <v/>
      </c>
      <c r="M74" s="70" t="str">
        <f t="shared" si="15"/>
        <v/>
      </c>
      <c r="N74" s="70" t="str">
        <f>IF(ISNUMBER(M74),COUNTIF(M74:$M$97,M74),"")</f>
        <v/>
      </c>
      <c r="O74" s="70" t="str">
        <f t="shared" si="16"/>
        <v/>
      </c>
      <c r="P74" s="70" t="str">
        <f t="shared" si="17"/>
        <v/>
      </c>
    </row>
    <row r="75" spans="1:16" x14ac:dyDescent="0.25">
      <c r="A75" s="39"/>
      <c r="B75" s="40"/>
      <c r="C75" s="39"/>
      <c r="D75" s="41"/>
      <c r="E75" s="66" t="str">
        <f t="shared" si="9"/>
        <v/>
      </c>
      <c r="F75" s="67" t="str">
        <f t="shared" si="10"/>
        <v/>
      </c>
      <c r="G75" s="91"/>
      <c r="H75" s="74" t="str">
        <f t="shared" si="11"/>
        <v/>
      </c>
      <c r="I75" s="74" t="str">
        <f>IF(ISNUMBER(H75),COUNTIF(H75:$H$97,H75),"")</f>
        <v/>
      </c>
      <c r="J75" s="74" t="str">
        <f t="shared" si="12"/>
        <v/>
      </c>
      <c r="K75" s="74" t="str">
        <f t="shared" si="13"/>
        <v/>
      </c>
      <c r="L75" s="74" t="str">
        <f t="shared" si="14"/>
        <v/>
      </c>
      <c r="M75" s="70" t="str">
        <f t="shared" si="15"/>
        <v/>
      </c>
      <c r="N75" s="70" t="str">
        <f>IF(ISNUMBER(M75),COUNTIF(M75:$M$97,M75),"")</f>
        <v/>
      </c>
      <c r="O75" s="70" t="str">
        <f t="shared" si="16"/>
        <v/>
      </c>
      <c r="P75" s="70" t="str">
        <f t="shared" si="17"/>
        <v/>
      </c>
    </row>
    <row r="76" spans="1:16" x14ac:dyDescent="0.25">
      <c r="A76" s="39"/>
      <c r="B76" s="40"/>
      <c r="C76" s="39"/>
      <c r="D76" s="41"/>
      <c r="E76" s="66" t="str">
        <f t="shared" si="9"/>
        <v/>
      </c>
      <c r="F76" s="67" t="str">
        <f t="shared" si="10"/>
        <v/>
      </c>
      <c r="G76" s="91"/>
      <c r="H76" s="74" t="str">
        <f t="shared" si="11"/>
        <v/>
      </c>
      <c r="I76" s="74" t="str">
        <f>IF(ISNUMBER(H76),COUNTIF(H76:$H$97,H76),"")</f>
        <v/>
      </c>
      <c r="J76" s="74" t="str">
        <f t="shared" si="12"/>
        <v/>
      </c>
      <c r="K76" s="74" t="str">
        <f t="shared" si="13"/>
        <v/>
      </c>
      <c r="L76" s="74" t="str">
        <f t="shared" si="14"/>
        <v/>
      </c>
      <c r="M76" s="70" t="str">
        <f t="shared" si="15"/>
        <v/>
      </c>
      <c r="N76" s="70" t="str">
        <f>IF(ISNUMBER(M76),COUNTIF(M76:$M$97,M76),"")</f>
        <v/>
      </c>
      <c r="O76" s="70" t="str">
        <f t="shared" si="16"/>
        <v/>
      </c>
      <c r="P76" s="70" t="str">
        <f t="shared" si="17"/>
        <v/>
      </c>
    </row>
    <row r="77" spans="1:16" x14ac:dyDescent="0.25">
      <c r="A77" s="39"/>
      <c r="B77" s="40"/>
      <c r="C77" s="39"/>
      <c r="D77" s="41"/>
      <c r="E77" s="66" t="str">
        <f t="shared" si="1"/>
        <v/>
      </c>
      <c r="F77" s="67" t="str">
        <f t="shared" si="2"/>
        <v/>
      </c>
      <c r="G77" s="91"/>
      <c r="H77" s="74" t="str">
        <f t="shared" si="3"/>
        <v/>
      </c>
      <c r="I77" s="74" t="str">
        <f>IF(ISNUMBER(H77),COUNTIF(H77:$H$97,H77),"")</f>
        <v/>
      </c>
      <c r="J77" s="74" t="str">
        <f t="shared" si="4"/>
        <v/>
      </c>
      <c r="K77" s="74" t="str">
        <f t="shared" si="5"/>
        <v/>
      </c>
      <c r="L77" s="74" t="str">
        <f t="shared" si="6"/>
        <v/>
      </c>
      <c r="M77" s="70" t="str">
        <f t="shared" si="0"/>
        <v/>
      </c>
      <c r="N77" s="70" t="str">
        <f>IF(ISNUMBER(M77),COUNTIF(M77:$M$97,M77),"")</f>
        <v/>
      </c>
      <c r="O77" s="70" t="str">
        <f t="shared" si="7"/>
        <v/>
      </c>
      <c r="P77" s="70" t="str">
        <f t="shared" si="8"/>
        <v/>
      </c>
    </row>
    <row r="78" spans="1:16" x14ac:dyDescent="0.25">
      <c r="A78" s="39"/>
      <c r="B78" s="40"/>
      <c r="C78" s="39"/>
      <c r="D78" s="41"/>
      <c r="E78" s="66" t="str">
        <f t="shared" si="1"/>
        <v/>
      </c>
      <c r="F78" s="67" t="str">
        <f t="shared" si="2"/>
        <v/>
      </c>
      <c r="G78" s="91"/>
      <c r="H78" s="74" t="str">
        <f t="shared" si="3"/>
        <v/>
      </c>
      <c r="I78" s="74" t="str">
        <f>IF(ISNUMBER(H78),COUNTIF(H78:$H$97,H78),"")</f>
        <v/>
      </c>
      <c r="J78" s="74" t="str">
        <f t="shared" si="4"/>
        <v/>
      </c>
      <c r="K78" s="74" t="str">
        <f t="shared" si="5"/>
        <v/>
      </c>
      <c r="L78" s="74" t="str">
        <f t="shared" si="6"/>
        <v/>
      </c>
      <c r="M78" s="70" t="str">
        <f t="shared" si="0"/>
        <v/>
      </c>
      <c r="N78" s="70" t="str">
        <f>IF(ISNUMBER(M78),COUNTIF(M78:$M$97,M78),"")</f>
        <v/>
      </c>
      <c r="O78" s="70" t="str">
        <f t="shared" si="7"/>
        <v/>
      </c>
      <c r="P78" s="70" t="str">
        <f t="shared" si="8"/>
        <v/>
      </c>
    </row>
    <row r="79" spans="1:16" x14ac:dyDescent="0.25">
      <c r="A79" s="39"/>
      <c r="B79" s="40"/>
      <c r="C79" s="39"/>
      <c r="D79" s="41"/>
      <c r="E79" s="66" t="str">
        <f t="shared" si="1"/>
        <v/>
      </c>
      <c r="F79" s="67" t="str">
        <f t="shared" si="2"/>
        <v/>
      </c>
      <c r="G79" s="91"/>
      <c r="H79" s="74" t="str">
        <f t="shared" si="3"/>
        <v/>
      </c>
      <c r="I79" s="74" t="str">
        <f>IF(ISNUMBER(H79),COUNTIF(H79:$H$97,H79),"")</f>
        <v/>
      </c>
      <c r="J79" s="74" t="str">
        <f t="shared" si="4"/>
        <v/>
      </c>
      <c r="K79" s="74" t="str">
        <f t="shared" si="5"/>
        <v/>
      </c>
      <c r="L79" s="74" t="str">
        <f t="shared" si="6"/>
        <v/>
      </c>
      <c r="M79" s="70" t="str">
        <f t="shared" si="0"/>
        <v/>
      </c>
      <c r="N79" s="70" t="str">
        <f>IF(ISNUMBER(M79),COUNTIF(M79:$M$97,M79),"")</f>
        <v/>
      </c>
      <c r="O79" s="70" t="str">
        <f t="shared" si="7"/>
        <v/>
      </c>
      <c r="P79" s="70" t="str">
        <f t="shared" si="8"/>
        <v/>
      </c>
    </row>
    <row r="80" spans="1:16" x14ac:dyDescent="0.25">
      <c r="A80" s="39"/>
      <c r="B80" s="40"/>
      <c r="C80" s="39"/>
      <c r="D80" s="41"/>
      <c r="E80" s="66" t="str">
        <f t="shared" si="1"/>
        <v/>
      </c>
      <c r="F80" s="67" t="str">
        <f t="shared" si="2"/>
        <v/>
      </c>
      <c r="G80" s="91"/>
      <c r="H80" s="74" t="str">
        <f t="shared" si="3"/>
        <v/>
      </c>
      <c r="I80" s="74" t="str">
        <f>IF(ISNUMBER(H80),COUNTIF(H80:$H$97,H80),"")</f>
        <v/>
      </c>
      <c r="J80" s="74" t="str">
        <f t="shared" si="4"/>
        <v/>
      </c>
      <c r="K80" s="74" t="str">
        <f t="shared" si="5"/>
        <v/>
      </c>
      <c r="L80" s="74" t="str">
        <f t="shared" si="6"/>
        <v/>
      </c>
      <c r="M80" s="70" t="str">
        <f t="shared" si="0"/>
        <v/>
      </c>
      <c r="N80" s="70" t="str">
        <f>IF(ISNUMBER(M80),COUNTIF(M80:$M$97,M80),"")</f>
        <v/>
      </c>
      <c r="O80" s="70" t="str">
        <f t="shared" si="7"/>
        <v/>
      </c>
      <c r="P80" s="70" t="str">
        <f t="shared" si="8"/>
        <v/>
      </c>
    </row>
    <row r="81" spans="1:16" x14ac:dyDescent="0.25">
      <c r="A81" s="39"/>
      <c r="B81" s="40"/>
      <c r="C81" s="39"/>
      <c r="D81" s="41"/>
      <c r="E81" s="66" t="str">
        <f t="shared" si="1"/>
        <v/>
      </c>
      <c r="F81" s="67" t="str">
        <f t="shared" si="2"/>
        <v/>
      </c>
      <c r="G81" s="91"/>
      <c r="H81" s="74" t="str">
        <f t="shared" si="3"/>
        <v/>
      </c>
      <c r="I81" s="74" t="str">
        <f>IF(ISNUMBER(H81),COUNTIF(H81:$H$97,H81),"")</f>
        <v/>
      </c>
      <c r="J81" s="74" t="str">
        <f t="shared" si="4"/>
        <v/>
      </c>
      <c r="K81" s="74" t="str">
        <f t="shared" si="5"/>
        <v/>
      </c>
      <c r="L81" s="74" t="str">
        <f t="shared" si="6"/>
        <v/>
      </c>
      <c r="M81" s="70" t="str">
        <f t="shared" si="0"/>
        <v/>
      </c>
      <c r="N81" s="70" t="str">
        <f>IF(ISNUMBER(M81),COUNTIF(M81:$M$97,M81),"")</f>
        <v/>
      </c>
      <c r="O81" s="70" t="str">
        <f t="shared" si="7"/>
        <v/>
      </c>
      <c r="P81" s="70" t="str">
        <f t="shared" si="8"/>
        <v/>
      </c>
    </row>
    <row r="82" spans="1:16" x14ac:dyDescent="0.25">
      <c r="A82" s="39"/>
      <c r="B82" s="40"/>
      <c r="C82" s="39"/>
      <c r="D82" s="41"/>
      <c r="E82" s="66" t="str">
        <f t="shared" si="1"/>
        <v/>
      </c>
      <c r="F82" s="67" t="str">
        <f t="shared" si="2"/>
        <v/>
      </c>
      <c r="G82" s="91"/>
      <c r="H82" s="74" t="str">
        <f t="shared" si="3"/>
        <v/>
      </c>
      <c r="I82" s="74" t="str">
        <f>IF(ISNUMBER(H82),COUNTIF(H82:$H$97,H82),"")</f>
        <v/>
      </c>
      <c r="J82" s="74" t="str">
        <f t="shared" si="4"/>
        <v/>
      </c>
      <c r="K82" s="74" t="str">
        <f t="shared" si="5"/>
        <v/>
      </c>
      <c r="L82" s="74" t="str">
        <f t="shared" si="6"/>
        <v/>
      </c>
      <c r="M82" s="70" t="str">
        <f t="shared" si="0"/>
        <v/>
      </c>
      <c r="N82" s="70" t="str">
        <f>IF(ISNUMBER(M82),COUNTIF(M82:$M$97,M82),"")</f>
        <v/>
      </c>
      <c r="O82" s="70" t="str">
        <f t="shared" si="7"/>
        <v/>
      </c>
      <c r="P82" s="70" t="str">
        <f t="shared" si="8"/>
        <v/>
      </c>
    </row>
    <row r="83" spans="1:16" x14ac:dyDescent="0.25">
      <c r="A83" s="39"/>
      <c r="B83" s="40"/>
      <c r="C83" s="39"/>
      <c r="D83" s="41"/>
      <c r="E83" s="66" t="str">
        <f t="shared" si="1"/>
        <v/>
      </c>
      <c r="F83" s="67" t="str">
        <f t="shared" si="2"/>
        <v/>
      </c>
      <c r="G83" s="91"/>
      <c r="H83" s="74" t="str">
        <f t="shared" si="3"/>
        <v/>
      </c>
      <c r="I83" s="74" t="str">
        <f>IF(ISNUMBER(H83),COUNTIF(H83:$H$97,H83),"")</f>
        <v/>
      </c>
      <c r="J83" s="74" t="str">
        <f t="shared" si="4"/>
        <v/>
      </c>
      <c r="K83" s="74" t="str">
        <f t="shared" si="5"/>
        <v/>
      </c>
      <c r="L83" s="74" t="str">
        <f t="shared" si="6"/>
        <v/>
      </c>
      <c r="M83" s="70" t="str">
        <f t="shared" si="0"/>
        <v/>
      </c>
      <c r="N83" s="70" t="str">
        <f>IF(ISNUMBER(M83),COUNTIF(M83:$M$97,M83),"")</f>
        <v/>
      </c>
      <c r="O83" s="70" t="str">
        <f t="shared" si="7"/>
        <v/>
      </c>
      <c r="P83" s="70" t="str">
        <f t="shared" si="8"/>
        <v/>
      </c>
    </row>
    <row r="84" spans="1:16" x14ac:dyDescent="0.25">
      <c r="A84" s="39"/>
      <c r="B84" s="40"/>
      <c r="C84" s="39"/>
      <c r="D84" s="41"/>
      <c r="E84" s="66" t="str">
        <f t="shared" si="1"/>
        <v/>
      </c>
      <c r="F84" s="67" t="str">
        <f t="shared" si="2"/>
        <v/>
      </c>
      <c r="G84" s="91"/>
      <c r="H84" s="74" t="str">
        <f t="shared" si="3"/>
        <v/>
      </c>
      <c r="I84" s="74" t="str">
        <f>IF(ISNUMBER(H84),COUNTIF(H84:$H$97,H84),"")</f>
        <v/>
      </c>
      <c r="J84" s="74" t="str">
        <f t="shared" si="4"/>
        <v/>
      </c>
      <c r="K84" s="74" t="str">
        <f t="shared" si="5"/>
        <v/>
      </c>
      <c r="L84" s="74" t="str">
        <f t="shared" si="6"/>
        <v/>
      </c>
      <c r="M84" s="70" t="str">
        <f t="shared" si="0"/>
        <v/>
      </c>
      <c r="N84" s="70" t="str">
        <f>IF(ISNUMBER(M84),COUNTIF(M84:$M$97,M84),"")</f>
        <v/>
      </c>
      <c r="O84" s="70" t="str">
        <f t="shared" si="7"/>
        <v/>
      </c>
      <c r="P84" s="70" t="str">
        <f t="shared" si="8"/>
        <v/>
      </c>
    </row>
    <row r="85" spans="1:16" x14ac:dyDescent="0.25">
      <c r="A85" s="39"/>
      <c r="B85" s="40"/>
      <c r="C85" s="39"/>
      <c r="D85" s="41"/>
      <c r="E85" s="66" t="str">
        <f t="shared" si="1"/>
        <v/>
      </c>
      <c r="F85" s="67" t="str">
        <f t="shared" si="2"/>
        <v/>
      </c>
      <c r="G85" s="91"/>
      <c r="H85" s="74" t="str">
        <f t="shared" si="3"/>
        <v/>
      </c>
      <c r="I85" s="74" t="str">
        <f>IF(ISNUMBER(H85),COUNTIF(H85:$H$97,H85),"")</f>
        <v/>
      </c>
      <c r="J85" s="74" t="str">
        <f t="shared" si="4"/>
        <v/>
      </c>
      <c r="K85" s="74" t="str">
        <f t="shared" si="5"/>
        <v/>
      </c>
      <c r="L85" s="74" t="str">
        <f t="shared" si="6"/>
        <v/>
      </c>
      <c r="M85" s="70" t="str">
        <f t="shared" si="0"/>
        <v/>
      </c>
      <c r="N85" s="70" t="str">
        <f>IF(ISNUMBER(M85),COUNTIF(M85:$M$97,M85),"")</f>
        <v/>
      </c>
      <c r="O85" s="70" t="str">
        <f t="shared" si="7"/>
        <v/>
      </c>
      <c r="P85" s="70" t="str">
        <f t="shared" si="8"/>
        <v/>
      </c>
    </row>
    <row r="86" spans="1:16" x14ac:dyDescent="0.25">
      <c r="A86" s="39"/>
      <c r="B86" s="40"/>
      <c r="C86" s="39"/>
      <c r="D86" s="41"/>
      <c r="E86" s="66" t="str">
        <f t="shared" si="1"/>
        <v/>
      </c>
      <c r="F86" s="67" t="str">
        <f t="shared" si="2"/>
        <v/>
      </c>
      <c r="G86" s="91"/>
      <c r="H86" s="74" t="str">
        <f t="shared" si="3"/>
        <v/>
      </c>
      <c r="I86" s="74" t="str">
        <f>IF(ISNUMBER(H86),COUNTIF(H86:$H$97,H86),"")</f>
        <v/>
      </c>
      <c r="J86" s="74" t="str">
        <f t="shared" si="4"/>
        <v/>
      </c>
      <c r="K86" s="74" t="str">
        <f t="shared" si="5"/>
        <v/>
      </c>
      <c r="L86" s="74" t="str">
        <f t="shared" si="6"/>
        <v/>
      </c>
      <c r="M86" s="70" t="str">
        <f t="shared" si="0"/>
        <v/>
      </c>
      <c r="N86" s="70" t="str">
        <f>IF(ISNUMBER(M86),COUNTIF(M86:$M$97,M86),"")</f>
        <v/>
      </c>
      <c r="O86" s="70" t="str">
        <f t="shared" si="7"/>
        <v/>
      </c>
      <c r="P86" s="70" t="str">
        <f t="shared" si="8"/>
        <v/>
      </c>
    </row>
    <row r="87" spans="1:16" x14ac:dyDescent="0.25">
      <c r="A87" s="39"/>
      <c r="B87" s="40"/>
      <c r="C87" s="39"/>
      <c r="D87" s="41"/>
      <c r="E87" s="66" t="str">
        <f t="shared" si="1"/>
        <v/>
      </c>
      <c r="F87" s="67" t="str">
        <f t="shared" si="2"/>
        <v/>
      </c>
      <c r="G87" s="91"/>
      <c r="H87" s="74" t="str">
        <f t="shared" si="3"/>
        <v/>
      </c>
      <c r="I87" s="74" t="str">
        <f>IF(ISNUMBER(H87),COUNTIF(H87:$H$97,H87),"")</f>
        <v/>
      </c>
      <c r="J87" s="74" t="str">
        <f t="shared" si="4"/>
        <v/>
      </c>
      <c r="K87" s="74" t="str">
        <f t="shared" si="5"/>
        <v/>
      </c>
      <c r="L87" s="74" t="str">
        <f t="shared" si="6"/>
        <v/>
      </c>
      <c r="M87" s="70" t="str">
        <f t="shared" si="0"/>
        <v/>
      </c>
      <c r="N87" s="70" t="str">
        <f>IF(ISNUMBER(M87),COUNTIF(M87:$M$97,M87),"")</f>
        <v/>
      </c>
      <c r="O87" s="70" t="str">
        <f t="shared" si="7"/>
        <v/>
      </c>
      <c r="P87" s="70" t="str">
        <f t="shared" si="8"/>
        <v/>
      </c>
    </row>
    <row r="88" spans="1:16" x14ac:dyDescent="0.25">
      <c r="A88" s="39"/>
      <c r="B88" s="40"/>
      <c r="C88" s="39"/>
      <c r="D88" s="41"/>
      <c r="E88" s="66" t="str">
        <f t="shared" si="1"/>
        <v/>
      </c>
      <c r="F88" s="67" t="str">
        <f t="shared" si="2"/>
        <v/>
      </c>
      <c r="G88" s="91"/>
      <c r="H88" s="74" t="str">
        <f t="shared" si="3"/>
        <v/>
      </c>
      <c r="I88" s="74" t="str">
        <f>IF(ISNUMBER(H88),COUNTIF(H88:$H$97,H88),"")</f>
        <v/>
      </c>
      <c r="J88" s="74" t="str">
        <f t="shared" si="4"/>
        <v/>
      </c>
      <c r="K88" s="74" t="str">
        <f t="shared" si="5"/>
        <v/>
      </c>
      <c r="L88" s="74" t="str">
        <f t="shared" si="6"/>
        <v/>
      </c>
      <c r="M88" s="70" t="str">
        <f t="shared" si="0"/>
        <v/>
      </c>
      <c r="N88" s="70" t="str">
        <f>IF(ISNUMBER(M88),COUNTIF(M88:$M$97,M88),"")</f>
        <v/>
      </c>
      <c r="O88" s="70" t="str">
        <f t="shared" si="7"/>
        <v/>
      </c>
      <c r="P88" s="70" t="str">
        <f t="shared" si="8"/>
        <v/>
      </c>
    </row>
    <row r="89" spans="1:16" x14ac:dyDescent="0.25">
      <c r="A89" s="39"/>
      <c r="B89" s="40"/>
      <c r="C89" s="39"/>
      <c r="D89" s="41"/>
      <c r="E89" s="66" t="str">
        <f t="shared" si="1"/>
        <v/>
      </c>
      <c r="F89" s="67" t="str">
        <f t="shared" si="2"/>
        <v/>
      </c>
      <c r="G89" s="91"/>
      <c r="H89" s="74" t="str">
        <f t="shared" si="3"/>
        <v/>
      </c>
      <c r="I89" s="74" t="str">
        <f>IF(ISNUMBER(H89),COUNTIF(H89:$H$97,H89),"")</f>
        <v/>
      </c>
      <c r="J89" s="74" t="str">
        <f t="shared" si="4"/>
        <v/>
      </c>
      <c r="K89" s="74" t="str">
        <f t="shared" si="5"/>
        <v/>
      </c>
      <c r="L89" s="74" t="str">
        <f t="shared" si="6"/>
        <v/>
      </c>
      <c r="M89" s="70" t="str">
        <f t="shared" si="0"/>
        <v/>
      </c>
      <c r="N89" s="70" t="str">
        <f>IF(ISNUMBER(M89),COUNTIF(M89:$M$97,M89),"")</f>
        <v/>
      </c>
      <c r="O89" s="70" t="str">
        <f t="shared" si="7"/>
        <v/>
      </c>
      <c r="P89" s="70" t="str">
        <f t="shared" si="8"/>
        <v/>
      </c>
    </row>
    <row r="90" spans="1:16" x14ac:dyDescent="0.25">
      <c r="A90" s="39"/>
      <c r="B90" s="40"/>
      <c r="C90" s="39"/>
      <c r="D90" s="41"/>
      <c r="E90" s="66" t="str">
        <f t="shared" si="1"/>
        <v/>
      </c>
      <c r="F90" s="67" t="str">
        <f t="shared" si="2"/>
        <v/>
      </c>
      <c r="G90" s="91"/>
      <c r="H90" s="74" t="str">
        <f t="shared" si="3"/>
        <v/>
      </c>
      <c r="I90" s="74" t="str">
        <f>IF(ISNUMBER(H90),COUNTIF(H90:$H$97,H90),"")</f>
        <v/>
      </c>
      <c r="J90" s="74" t="str">
        <f t="shared" si="4"/>
        <v/>
      </c>
      <c r="K90" s="74" t="str">
        <f t="shared" si="5"/>
        <v/>
      </c>
      <c r="L90" s="74" t="str">
        <f t="shared" si="6"/>
        <v/>
      </c>
      <c r="M90" s="70" t="str">
        <f t="shared" si="0"/>
        <v/>
      </c>
      <c r="N90" s="70" t="str">
        <f>IF(ISNUMBER(M90),COUNTIF(M90:$M$97,M90),"")</f>
        <v/>
      </c>
      <c r="O90" s="70" t="str">
        <f t="shared" si="7"/>
        <v/>
      </c>
      <c r="P90" s="70" t="str">
        <f t="shared" si="8"/>
        <v/>
      </c>
    </row>
    <row r="91" spans="1:16" x14ac:dyDescent="0.25">
      <c r="A91" s="39"/>
      <c r="B91" s="40"/>
      <c r="C91" s="39"/>
      <c r="D91" s="41"/>
      <c r="E91" s="66" t="str">
        <f t="shared" si="1"/>
        <v/>
      </c>
      <c r="F91" s="67" t="str">
        <f t="shared" si="2"/>
        <v/>
      </c>
      <c r="G91" s="91"/>
      <c r="H91" s="74" t="str">
        <f t="shared" si="3"/>
        <v/>
      </c>
      <c r="I91" s="74" t="str">
        <f>IF(ISNUMBER(H91),COUNTIF(H91:$H$97,H91),"")</f>
        <v/>
      </c>
      <c r="J91" s="74" t="str">
        <f t="shared" si="4"/>
        <v/>
      </c>
      <c r="K91" s="74" t="str">
        <f t="shared" si="5"/>
        <v/>
      </c>
      <c r="L91" s="74" t="str">
        <f t="shared" si="6"/>
        <v/>
      </c>
      <c r="M91" s="70" t="str">
        <f t="shared" si="0"/>
        <v/>
      </c>
      <c r="N91" s="70" t="str">
        <f>IF(ISNUMBER(M91),COUNTIF(M91:$M$97,M91),"")</f>
        <v/>
      </c>
      <c r="O91" s="70" t="str">
        <f t="shared" si="7"/>
        <v/>
      </c>
      <c r="P91" s="70" t="str">
        <f t="shared" si="8"/>
        <v/>
      </c>
    </row>
    <row r="92" spans="1:16" x14ac:dyDescent="0.25">
      <c r="A92" s="39"/>
      <c r="B92" s="40"/>
      <c r="C92" s="39"/>
      <c r="D92" s="41"/>
      <c r="E92" s="66" t="str">
        <f t="shared" si="1"/>
        <v/>
      </c>
      <c r="F92" s="67" t="str">
        <f t="shared" si="2"/>
        <v/>
      </c>
      <c r="G92" s="91"/>
      <c r="H92" s="74" t="str">
        <f t="shared" si="3"/>
        <v/>
      </c>
      <c r="I92" s="74" t="str">
        <f>IF(ISNUMBER(H92),COUNTIF(H92:$H$97,H92),"")</f>
        <v/>
      </c>
      <c r="J92" s="74" t="str">
        <f t="shared" si="4"/>
        <v/>
      </c>
      <c r="K92" s="74" t="str">
        <f t="shared" si="5"/>
        <v/>
      </c>
      <c r="L92" s="74" t="str">
        <f t="shared" si="6"/>
        <v/>
      </c>
      <c r="M92" s="70" t="str">
        <f t="shared" si="0"/>
        <v/>
      </c>
      <c r="N92" s="70" t="str">
        <f>IF(ISNUMBER(M92),COUNTIF(M92:$M$97,M92),"")</f>
        <v/>
      </c>
      <c r="O92" s="70" t="str">
        <f t="shared" si="7"/>
        <v/>
      </c>
      <c r="P92" s="70" t="str">
        <f t="shared" si="8"/>
        <v/>
      </c>
    </row>
    <row r="93" spans="1:16" x14ac:dyDescent="0.25">
      <c r="A93" s="39"/>
      <c r="B93" s="40"/>
      <c r="C93" s="39"/>
      <c r="D93" s="41"/>
      <c r="E93" s="66" t="str">
        <f t="shared" si="1"/>
        <v/>
      </c>
      <c r="F93" s="67" t="str">
        <f t="shared" si="2"/>
        <v/>
      </c>
      <c r="G93" s="91"/>
      <c r="H93" s="74" t="str">
        <f t="shared" si="3"/>
        <v/>
      </c>
      <c r="I93" s="74" t="str">
        <f>IF(ISNUMBER(H93),COUNTIF(H93:$H$97,H93),"")</f>
        <v/>
      </c>
      <c r="J93" s="74" t="str">
        <f t="shared" si="4"/>
        <v/>
      </c>
      <c r="K93" s="74" t="str">
        <f t="shared" si="5"/>
        <v/>
      </c>
      <c r="L93" s="74" t="str">
        <f t="shared" si="6"/>
        <v/>
      </c>
      <c r="M93" s="70" t="str">
        <f t="shared" si="0"/>
        <v/>
      </c>
      <c r="N93" s="70" t="str">
        <f>IF(ISNUMBER(M93),COUNTIF(M93:$M$97,M93),"")</f>
        <v/>
      </c>
      <c r="O93" s="70" t="str">
        <f t="shared" si="7"/>
        <v/>
      </c>
      <c r="P93" s="70" t="str">
        <f t="shared" si="8"/>
        <v/>
      </c>
    </row>
    <row r="94" spans="1:16" x14ac:dyDescent="0.25">
      <c r="A94" s="39"/>
      <c r="B94" s="40"/>
      <c r="C94" s="39"/>
      <c r="D94" s="41"/>
      <c r="E94" s="66" t="str">
        <f t="shared" si="1"/>
        <v/>
      </c>
      <c r="F94" s="67" t="str">
        <f t="shared" si="2"/>
        <v/>
      </c>
      <c r="G94" s="91"/>
      <c r="H94" s="74" t="str">
        <f t="shared" si="3"/>
        <v/>
      </c>
      <c r="I94" s="74" t="str">
        <f>IF(ISNUMBER(H94),COUNTIF(H94:$H$97,H94),"")</f>
        <v/>
      </c>
      <c r="J94" s="74" t="str">
        <f t="shared" si="4"/>
        <v/>
      </c>
      <c r="K94" s="74" t="str">
        <f t="shared" si="5"/>
        <v/>
      </c>
      <c r="L94" s="74" t="str">
        <f t="shared" si="6"/>
        <v/>
      </c>
      <c r="M94" s="70" t="str">
        <f t="shared" si="0"/>
        <v/>
      </c>
      <c r="N94" s="70" t="str">
        <f>IF(ISNUMBER(M94),COUNTIF(M94:$M$97,M94),"")</f>
        <v/>
      </c>
      <c r="O94" s="70" t="str">
        <f t="shared" si="7"/>
        <v/>
      </c>
      <c r="P94" s="70" t="str">
        <f t="shared" si="8"/>
        <v/>
      </c>
    </row>
    <row r="95" spans="1:16" x14ac:dyDescent="0.25">
      <c r="A95" s="39"/>
      <c r="B95" s="40"/>
      <c r="C95" s="39"/>
      <c r="D95" s="41"/>
      <c r="E95" s="66" t="str">
        <f t="shared" si="1"/>
        <v/>
      </c>
      <c r="F95" s="67" t="str">
        <f t="shared" si="2"/>
        <v/>
      </c>
      <c r="G95" s="91"/>
      <c r="H95" s="74" t="str">
        <f t="shared" si="3"/>
        <v/>
      </c>
      <c r="I95" s="74" t="str">
        <f>IF(ISNUMBER(H95),COUNTIF(H95:$H$97,H95),"")</f>
        <v/>
      </c>
      <c r="J95" s="74" t="str">
        <f t="shared" si="4"/>
        <v/>
      </c>
      <c r="K95" s="74" t="str">
        <f t="shared" si="5"/>
        <v/>
      </c>
      <c r="L95" s="74" t="str">
        <f t="shared" si="6"/>
        <v/>
      </c>
      <c r="M95" s="70" t="str">
        <f t="shared" si="0"/>
        <v/>
      </c>
      <c r="N95" s="70" t="str">
        <f>IF(ISNUMBER(M95),COUNTIF(M95:$M$97,M95),"")</f>
        <v/>
      </c>
      <c r="O95" s="70" t="str">
        <f t="shared" si="7"/>
        <v/>
      </c>
      <c r="P95" s="70" t="str">
        <f t="shared" si="8"/>
        <v/>
      </c>
    </row>
    <row r="96" spans="1:16" x14ac:dyDescent="0.25">
      <c r="A96" s="39"/>
      <c r="B96" s="40"/>
      <c r="C96" s="39"/>
      <c r="D96" s="41"/>
      <c r="E96" s="66" t="str">
        <f t="shared" si="1"/>
        <v/>
      </c>
      <c r="F96" s="67" t="str">
        <f t="shared" si="2"/>
        <v/>
      </c>
      <c r="G96" s="91"/>
      <c r="H96" s="74" t="str">
        <f t="shared" si="3"/>
        <v/>
      </c>
      <c r="I96" s="74" t="str">
        <f>IF(ISNUMBER(H96),COUNTIF(H96:$H$97,H96),"")</f>
        <v/>
      </c>
      <c r="J96" s="74" t="str">
        <f t="shared" si="4"/>
        <v/>
      </c>
      <c r="K96" s="74" t="str">
        <f t="shared" si="5"/>
        <v/>
      </c>
      <c r="L96" s="74" t="str">
        <f t="shared" si="6"/>
        <v/>
      </c>
      <c r="M96" s="70" t="str">
        <f t="shared" si="0"/>
        <v/>
      </c>
      <c r="N96" s="70" t="str">
        <f>IF(ISNUMBER(M96),COUNTIF(M96:$M$97,M96),"")</f>
        <v/>
      </c>
      <c r="O96" s="70" t="str">
        <f t="shared" si="7"/>
        <v/>
      </c>
      <c r="P96" s="70" t="str">
        <f t="shared" si="8"/>
        <v/>
      </c>
    </row>
    <row r="97" spans="1:16" ht="15.75" thickBot="1" x14ac:dyDescent="0.3">
      <c r="A97" s="42"/>
      <c r="B97" s="43"/>
      <c r="C97" s="42"/>
      <c r="D97" s="44"/>
      <c r="E97" s="68" t="str">
        <f t="shared" si="1"/>
        <v/>
      </c>
      <c r="F97" s="69" t="str">
        <f t="shared" si="2"/>
        <v/>
      </c>
      <c r="G97" s="92"/>
      <c r="H97" s="74" t="str">
        <f t="shared" si="3"/>
        <v/>
      </c>
      <c r="I97" s="74" t="str">
        <f>IF(ISNUMBER(H97),COUNTIF(H97:$H$97,H97),"")</f>
        <v/>
      </c>
      <c r="J97" s="74" t="str">
        <f t="shared" si="4"/>
        <v/>
      </c>
      <c r="K97" s="74" t="str">
        <f t="shared" si="5"/>
        <v/>
      </c>
      <c r="L97" s="74" t="str">
        <f t="shared" si="6"/>
        <v/>
      </c>
      <c r="M97" s="70" t="str">
        <f t="shared" si="0"/>
        <v/>
      </c>
      <c r="N97" s="70" t="str">
        <f>IF(ISNUMBER(M97),COUNTIF(M97:$M$97,M97),"")</f>
        <v/>
      </c>
      <c r="O97" s="70" t="str">
        <f t="shared" si="7"/>
        <v/>
      </c>
      <c r="P97" s="70" t="str">
        <f t="shared" si="8"/>
        <v/>
      </c>
    </row>
    <row r="98" spans="1:16" ht="15.75" thickBot="1" x14ac:dyDescent="0.3">
      <c r="A98" s="14"/>
      <c r="B98" s="15"/>
      <c r="C98" s="14" t="str">
        <f>IF(SUM(C8:C97)&gt;0,SUM(C8:C97),"")</f>
        <v/>
      </c>
      <c r="D98" s="16" t="str">
        <f>IF(SUM(D8:D97)&gt;0,SUM(D8:D97),"")</f>
        <v/>
      </c>
      <c r="E98" s="36" t="str">
        <f t="shared" si="1"/>
        <v/>
      </c>
      <c r="F98" s="17"/>
      <c r="G98" s="17"/>
    </row>
    <row r="99" spans="1:16" ht="15.75" thickBot="1" x14ac:dyDescent="0.3">
      <c r="A99" s="30"/>
      <c r="B99" s="28"/>
      <c r="C99" s="28"/>
      <c r="D99" s="28"/>
      <c r="E99" s="28"/>
      <c r="F99" s="26"/>
      <c r="G99" s="29"/>
    </row>
    <row r="100" spans="1:16" ht="30.75" thickBot="1" x14ac:dyDescent="0.3">
      <c r="A100" s="30"/>
      <c r="B100" s="61" t="s">
        <v>20</v>
      </c>
      <c r="C100" s="62" t="str">
        <f>IF(ISNUMBER($E$194),(1.1*$E$194),"")</f>
        <v/>
      </c>
      <c r="D100" s="28"/>
      <c r="E100" s="28"/>
      <c r="F100" s="28"/>
      <c r="G100" s="29"/>
    </row>
    <row r="101" spans="1:16" ht="15.75" thickBot="1" x14ac:dyDescent="0.3">
      <c r="A101" s="30"/>
      <c r="B101" s="28"/>
      <c r="C101" s="28"/>
      <c r="D101" s="28"/>
      <c r="E101" s="28"/>
      <c r="F101" s="28"/>
      <c r="G101" s="29"/>
    </row>
    <row r="102" spans="1:16" ht="21.75" thickBot="1" x14ac:dyDescent="0.4">
      <c r="A102" s="47" t="s">
        <v>23</v>
      </c>
      <c r="B102" s="58"/>
      <c r="C102" s="28"/>
      <c r="D102" s="28"/>
      <c r="E102" s="28"/>
      <c r="F102" s="28"/>
      <c r="G102" s="29"/>
      <c r="K102" s="74">
        <f>MIN(K104:K193)</f>
        <v>0</v>
      </c>
      <c r="P102" s="75">
        <f>MIN(P104:P193)</f>
        <v>0</v>
      </c>
    </row>
    <row r="103" spans="1:16" ht="64.5" thickBot="1" x14ac:dyDescent="0.3">
      <c r="A103" s="51" t="s">
        <v>10</v>
      </c>
      <c r="B103" s="52" t="s">
        <v>11</v>
      </c>
      <c r="C103" s="59" t="s">
        <v>12</v>
      </c>
      <c r="D103" s="60" t="s">
        <v>13</v>
      </c>
      <c r="E103" s="53" t="s">
        <v>14</v>
      </c>
      <c r="F103" s="55" t="s">
        <v>25</v>
      </c>
      <c r="G103" s="29"/>
      <c r="K103" s="74">
        <f>MAX(K104:K193)</f>
        <v>0</v>
      </c>
      <c r="P103" s="75">
        <f>MAX(P104:P193)</f>
        <v>0</v>
      </c>
    </row>
    <row r="104" spans="1:16" x14ac:dyDescent="0.25">
      <c r="A104" s="48"/>
      <c r="B104" s="49"/>
      <c r="C104" s="48"/>
      <c r="D104" s="50"/>
      <c r="E104" s="64" t="str">
        <f>IF(ISNUMBER(C104),C104/D104,"")</f>
        <v/>
      </c>
      <c r="F104" s="90"/>
      <c r="G104" s="29"/>
      <c r="H104" s="74" t="str">
        <f>IF(ISNUMBER(C104),_xlfn.RANK.AVG(C104,$C$104:$C$193),"")</f>
        <v/>
      </c>
      <c r="I104" s="74" t="str">
        <f>IF(ISNUMBER(H104),COUNTIF(H104:$H$193,H104),"")</f>
        <v/>
      </c>
      <c r="J104" s="74" t="str">
        <f>IF(ISNUMBER(H104),IF(I104=1,H104,H104+(I104*0.01)),"")</f>
        <v/>
      </c>
      <c r="K104" s="74" t="str">
        <f>IF(ISNUMBER(H104),_xlfn.RANK.AVG(J104,$J$104:$J$193),"")</f>
        <v/>
      </c>
      <c r="L104" s="74" t="str">
        <f>IF(ISNUMBER(H104),A104,"")</f>
        <v/>
      </c>
      <c r="M104" s="70" t="str">
        <f>IF(ISNUMBER(F104),_xlfn.RANK.AVG(F104,$F$104:$F$193),"")</f>
        <v/>
      </c>
      <c r="N104" s="70" t="str">
        <f>IF(ISNUMBER(M104),COUNTIF(M104:$M$193,M104),"")</f>
        <v/>
      </c>
      <c r="O104" s="70" t="str">
        <f>IF(ISNUMBER(M104),IF(N104=1,M104,M104+(N104*0.01)),"")</f>
        <v/>
      </c>
      <c r="P104" s="70" t="str">
        <f>IF(ISNUMBER(M104),_xlfn.RANK.AVG(O104,$O$104:$O$193),"")</f>
        <v/>
      </c>
    </row>
    <row r="105" spans="1:16" x14ac:dyDescent="0.25">
      <c r="A105" s="39"/>
      <c r="B105" s="40"/>
      <c r="C105" s="39"/>
      <c r="D105" s="41"/>
      <c r="E105" s="66" t="str">
        <f t="shared" ref="E105:E194" si="45">IF(ISNUMBER(C105),C105/D105,"")</f>
        <v/>
      </c>
      <c r="F105" s="91"/>
      <c r="G105" s="29"/>
      <c r="H105" s="74" t="str">
        <f t="shared" ref="H105:H193" si="46">IF(ISNUMBER(C105),_xlfn.RANK.AVG(C105,$C$104:$C$193),"")</f>
        <v/>
      </c>
      <c r="I105" s="74" t="str">
        <f>IF(ISNUMBER(H105),COUNTIF(H105:$H$193,H105),"")</f>
        <v/>
      </c>
      <c r="J105" s="74" t="str">
        <f t="shared" ref="J105:J193" si="47">IF(ISNUMBER(H105),IF(I105=1,H105,H105+(I105*0.01)),"")</f>
        <v/>
      </c>
      <c r="K105" s="74" t="str">
        <f t="shared" ref="K105:K193" si="48">IF(ISNUMBER(H105),_xlfn.RANK.AVG(J105,$J$104:$J$193),"")</f>
        <v/>
      </c>
      <c r="L105" s="74" t="str">
        <f t="shared" ref="L105:L193" si="49">IF(ISNUMBER(H105),A105,"")</f>
        <v/>
      </c>
      <c r="M105" s="70" t="str">
        <f t="shared" ref="M105:M193" si="50">IF(ISNUMBER(F105),_xlfn.RANK.AVG(F105,$F$104:$F$193),"")</f>
        <v/>
      </c>
      <c r="N105" s="70" t="str">
        <f>IF(ISNUMBER(M105),COUNTIF(M105:$M$193,M105),"")</f>
        <v/>
      </c>
      <c r="O105" s="70" t="str">
        <f t="shared" ref="O105:O193" si="51">IF(ISNUMBER(M105),IF(N105=1,M105,M105+(N105*0.01)),"")</f>
        <v/>
      </c>
      <c r="P105" s="70" t="str">
        <f t="shared" ref="P105:P193" si="52">IF(ISNUMBER(M105),_xlfn.RANK.AVG(O105,$O$104:$O$193),"")</f>
        <v/>
      </c>
    </row>
    <row r="106" spans="1:16" x14ac:dyDescent="0.25">
      <c r="A106" s="39"/>
      <c r="B106" s="40"/>
      <c r="C106" s="39"/>
      <c r="D106" s="41"/>
      <c r="E106" s="66" t="str">
        <f t="shared" si="45"/>
        <v/>
      </c>
      <c r="F106" s="91"/>
      <c r="G106" s="29"/>
      <c r="H106" s="74" t="str">
        <f t="shared" si="46"/>
        <v/>
      </c>
      <c r="I106" s="74" t="str">
        <f>IF(ISNUMBER(H106),COUNTIF(H106:$H$193,H106),"")</f>
        <v/>
      </c>
      <c r="J106" s="74" t="str">
        <f t="shared" si="47"/>
        <v/>
      </c>
      <c r="K106" s="74" t="str">
        <f t="shared" si="48"/>
        <v/>
      </c>
      <c r="L106" s="74" t="str">
        <f t="shared" si="49"/>
        <v/>
      </c>
      <c r="M106" s="70" t="str">
        <f t="shared" si="50"/>
        <v/>
      </c>
      <c r="N106" s="70" t="str">
        <f>IF(ISNUMBER(M106),COUNTIF(M106:$M$193,M106),"")</f>
        <v/>
      </c>
      <c r="O106" s="70" t="str">
        <f t="shared" si="51"/>
        <v/>
      </c>
      <c r="P106" s="70" t="str">
        <f t="shared" si="52"/>
        <v/>
      </c>
    </row>
    <row r="107" spans="1:16" x14ac:dyDescent="0.25">
      <c r="A107" s="39"/>
      <c r="B107" s="40"/>
      <c r="C107" s="39"/>
      <c r="D107" s="41"/>
      <c r="E107" s="66" t="str">
        <f t="shared" si="45"/>
        <v/>
      </c>
      <c r="F107" s="91"/>
      <c r="G107" s="29"/>
      <c r="H107" s="74" t="str">
        <f t="shared" si="46"/>
        <v/>
      </c>
      <c r="I107" s="74" t="str">
        <f>IF(ISNUMBER(H107),COUNTIF(H107:$H$193,H107),"")</f>
        <v/>
      </c>
      <c r="J107" s="74" t="str">
        <f t="shared" si="47"/>
        <v/>
      </c>
      <c r="K107" s="74" t="str">
        <f t="shared" si="48"/>
        <v/>
      </c>
      <c r="L107" s="74" t="str">
        <f t="shared" si="49"/>
        <v/>
      </c>
      <c r="M107" s="70" t="str">
        <f t="shared" si="50"/>
        <v/>
      </c>
      <c r="N107" s="70" t="str">
        <f>IF(ISNUMBER(M107),COUNTIF(M107:$M$193,M107),"")</f>
        <v/>
      </c>
      <c r="O107" s="70" t="str">
        <f t="shared" si="51"/>
        <v/>
      </c>
      <c r="P107" s="70" t="str">
        <f t="shared" si="52"/>
        <v/>
      </c>
    </row>
    <row r="108" spans="1:16" x14ac:dyDescent="0.25">
      <c r="A108" s="39"/>
      <c r="B108" s="40"/>
      <c r="C108" s="39"/>
      <c r="D108" s="41"/>
      <c r="E108" s="66" t="str">
        <f t="shared" si="45"/>
        <v/>
      </c>
      <c r="F108" s="91"/>
      <c r="G108" s="29"/>
      <c r="H108" s="74" t="str">
        <f t="shared" si="46"/>
        <v/>
      </c>
      <c r="I108" s="74" t="str">
        <f>IF(ISNUMBER(H108),COUNTIF(H108:$H$193,H108),"")</f>
        <v/>
      </c>
      <c r="J108" s="74" t="str">
        <f t="shared" si="47"/>
        <v/>
      </c>
      <c r="K108" s="74" t="str">
        <f t="shared" si="48"/>
        <v/>
      </c>
      <c r="L108" s="74" t="str">
        <f t="shared" si="49"/>
        <v/>
      </c>
      <c r="M108" s="70" t="str">
        <f t="shared" si="50"/>
        <v/>
      </c>
      <c r="N108" s="70" t="str">
        <f>IF(ISNUMBER(M108),COUNTIF(M108:$M$193,M108),"")</f>
        <v/>
      </c>
      <c r="O108" s="70" t="str">
        <f t="shared" si="51"/>
        <v/>
      </c>
      <c r="P108" s="70" t="str">
        <f t="shared" si="52"/>
        <v/>
      </c>
    </row>
    <row r="109" spans="1:16" x14ac:dyDescent="0.25">
      <c r="A109" s="39"/>
      <c r="B109" s="40"/>
      <c r="C109" s="39"/>
      <c r="D109" s="41"/>
      <c r="E109" s="66" t="str">
        <f t="shared" si="45"/>
        <v/>
      </c>
      <c r="F109" s="91"/>
      <c r="G109" s="29"/>
      <c r="H109" s="74" t="str">
        <f t="shared" si="46"/>
        <v/>
      </c>
      <c r="I109" s="74" t="str">
        <f>IF(ISNUMBER(H109),COUNTIF(H109:$H$193,H109),"")</f>
        <v/>
      </c>
      <c r="J109" s="74" t="str">
        <f t="shared" si="47"/>
        <v/>
      </c>
      <c r="K109" s="74" t="str">
        <f t="shared" si="48"/>
        <v/>
      </c>
      <c r="L109" s="74" t="str">
        <f t="shared" si="49"/>
        <v/>
      </c>
      <c r="M109" s="70" t="str">
        <f t="shared" si="50"/>
        <v/>
      </c>
      <c r="N109" s="70" t="str">
        <f>IF(ISNUMBER(M109),COUNTIF(M109:$M$193,M109),"")</f>
        <v/>
      </c>
      <c r="O109" s="70" t="str">
        <f t="shared" si="51"/>
        <v/>
      </c>
      <c r="P109" s="70" t="str">
        <f t="shared" si="52"/>
        <v/>
      </c>
    </row>
    <row r="110" spans="1:16" x14ac:dyDescent="0.25">
      <c r="A110" s="39"/>
      <c r="B110" s="40"/>
      <c r="C110" s="39"/>
      <c r="D110" s="41"/>
      <c r="E110" s="66" t="str">
        <f t="shared" si="45"/>
        <v/>
      </c>
      <c r="F110" s="91"/>
      <c r="G110" s="29"/>
      <c r="H110" s="74" t="str">
        <f t="shared" si="46"/>
        <v/>
      </c>
      <c r="I110" s="74" t="str">
        <f>IF(ISNUMBER(H110),COUNTIF(H110:$H$193,H110),"")</f>
        <v/>
      </c>
      <c r="J110" s="74" t="str">
        <f t="shared" si="47"/>
        <v/>
      </c>
      <c r="K110" s="74" t="str">
        <f t="shared" si="48"/>
        <v/>
      </c>
      <c r="L110" s="74" t="str">
        <f t="shared" si="49"/>
        <v/>
      </c>
      <c r="M110" s="70" t="str">
        <f t="shared" si="50"/>
        <v/>
      </c>
      <c r="N110" s="70" t="str">
        <f>IF(ISNUMBER(M110),COUNTIF(M110:$M$193,M110),"")</f>
        <v/>
      </c>
      <c r="O110" s="70" t="str">
        <f t="shared" si="51"/>
        <v/>
      </c>
      <c r="P110" s="70" t="str">
        <f t="shared" si="52"/>
        <v/>
      </c>
    </row>
    <row r="111" spans="1:16" x14ac:dyDescent="0.25">
      <c r="A111" s="39"/>
      <c r="B111" s="40"/>
      <c r="C111" s="39"/>
      <c r="D111" s="41"/>
      <c r="E111" s="66" t="str">
        <f t="shared" si="45"/>
        <v/>
      </c>
      <c r="F111" s="91"/>
      <c r="G111" s="29"/>
      <c r="H111" s="74" t="str">
        <f t="shared" si="46"/>
        <v/>
      </c>
      <c r="I111" s="74" t="str">
        <f>IF(ISNUMBER(H111),COUNTIF(H111:$H$193,H111),"")</f>
        <v/>
      </c>
      <c r="J111" s="74" t="str">
        <f t="shared" si="47"/>
        <v/>
      </c>
      <c r="K111" s="74" t="str">
        <f t="shared" si="48"/>
        <v/>
      </c>
      <c r="L111" s="74" t="str">
        <f t="shared" si="49"/>
        <v/>
      </c>
      <c r="M111" s="70" t="str">
        <f t="shared" si="50"/>
        <v/>
      </c>
      <c r="N111" s="70" t="str">
        <f>IF(ISNUMBER(M111),COUNTIF(M111:$M$193,M111),"")</f>
        <v/>
      </c>
      <c r="O111" s="70" t="str">
        <f t="shared" si="51"/>
        <v/>
      </c>
      <c r="P111" s="70" t="str">
        <f t="shared" si="52"/>
        <v/>
      </c>
    </row>
    <row r="112" spans="1:16" x14ac:dyDescent="0.25">
      <c r="A112" s="39"/>
      <c r="B112" s="40"/>
      <c r="C112" s="39"/>
      <c r="D112" s="41"/>
      <c r="E112" s="66" t="str">
        <f t="shared" si="45"/>
        <v/>
      </c>
      <c r="F112" s="91"/>
      <c r="G112" s="29"/>
      <c r="H112" s="74" t="str">
        <f t="shared" si="46"/>
        <v/>
      </c>
      <c r="I112" s="74" t="str">
        <f>IF(ISNUMBER(H112),COUNTIF(H112:$H$193,H112),"")</f>
        <v/>
      </c>
      <c r="J112" s="74" t="str">
        <f t="shared" si="47"/>
        <v/>
      </c>
      <c r="K112" s="74" t="str">
        <f t="shared" si="48"/>
        <v/>
      </c>
      <c r="L112" s="74" t="str">
        <f t="shared" si="49"/>
        <v/>
      </c>
      <c r="M112" s="70" t="str">
        <f t="shared" si="50"/>
        <v/>
      </c>
      <c r="N112" s="70" t="str">
        <f>IF(ISNUMBER(M112),COUNTIF(M112:$M$193,M112),"")</f>
        <v/>
      </c>
      <c r="O112" s="70" t="str">
        <f t="shared" si="51"/>
        <v/>
      </c>
      <c r="P112" s="70" t="str">
        <f t="shared" si="52"/>
        <v/>
      </c>
    </row>
    <row r="113" spans="1:16" x14ac:dyDescent="0.25">
      <c r="A113" s="39"/>
      <c r="B113" s="40"/>
      <c r="C113" s="39"/>
      <c r="D113" s="41"/>
      <c r="E113" s="66" t="str">
        <f t="shared" si="45"/>
        <v/>
      </c>
      <c r="F113" s="91"/>
      <c r="G113" s="29"/>
      <c r="H113" s="74" t="str">
        <f t="shared" si="46"/>
        <v/>
      </c>
      <c r="I113" s="74" t="str">
        <f>IF(ISNUMBER(H113),COUNTIF(H113:$H$193,H113),"")</f>
        <v/>
      </c>
      <c r="J113" s="74" t="str">
        <f t="shared" si="47"/>
        <v/>
      </c>
      <c r="K113" s="74" t="str">
        <f t="shared" si="48"/>
        <v/>
      </c>
      <c r="L113" s="74" t="str">
        <f t="shared" si="49"/>
        <v/>
      </c>
      <c r="M113" s="70" t="str">
        <f t="shared" si="50"/>
        <v/>
      </c>
      <c r="N113" s="70" t="str">
        <f>IF(ISNUMBER(M113),COUNTIF(M113:$M$193,M113),"")</f>
        <v/>
      </c>
      <c r="O113" s="70" t="str">
        <f t="shared" si="51"/>
        <v/>
      </c>
      <c r="P113" s="70" t="str">
        <f t="shared" si="52"/>
        <v/>
      </c>
    </row>
    <row r="114" spans="1:16" x14ac:dyDescent="0.25">
      <c r="A114" s="39"/>
      <c r="B114" s="40"/>
      <c r="C114" s="39"/>
      <c r="D114" s="41"/>
      <c r="E114" s="66" t="str">
        <f t="shared" si="45"/>
        <v/>
      </c>
      <c r="F114" s="91"/>
      <c r="G114" s="29"/>
      <c r="H114" s="74" t="str">
        <f t="shared" si="46"/>
        <v/>
      </c>
      <c r="I114" s="74" t="str">
        <f>IF(ISNUMBER(H114),COUNTIF(H114:$H$193,H114),"")</f>
        <v/>
      </c>
      <c r="J114" s="74" t="str">
        <f t="shared" si="47"/>
        <v/>
      </c>
      <c r="K114" s="74" t="str">
        <f t="shared" si="48"/>
        <v/>
      </c>
      <c r="L114" s="74" t="str">
        <f t="shared" si="49"/>
        <v/>
      </c>
      <c r="M114" s="70" t="str">
        <f t="shared" si="50"/>
        <v/>
      </c>
      <c r="N114" s="70" t="str">
        <f>IF(ISNUMBER(M114),COUNTIF(M114:$M$193,M114),"")</f>
        <v/>
      </c>
      <c r="O114" s="70" t="str">
        <f t="shared" si="51"/>
        <v/>
      </c>
      <c r="P114" s="70" t="str">
        <f t="shared" si="52"/>
        <v/>
      </c>
    </row>
    <row r="115" spans="1:16" x14ac:dyDescent="0.25">
      <c r="A115" s="39"/>
      <c r="B115" s="40"/>
      <c r="C115" s="39"/>
      <c r="D115" s="41"/>
      <c r="E115" s="66" t="str">
        <f t="shared" si="45"/>
        <v/>
      </c>
      <c r="F115" s="91"/>
      <c r="G115" s="29"/>
      <c r="H115" s="74" t="str">
        <f t="shared" si="46"/>
        <v/>
      </c>
      <c r="I115" s="74" t="str">
        <f>IF(ISNUMBER(H115),COUNTIF(H115:$H$193,H115),"")</f>
        <v/>
      </c>
      <c r="J115" s="74" t="str">
        <f t="shared" si="47"/>
        <v/>
      </c>
      <c r="K115" s="74" t="str">
        <f t="shared" si="48"/>
        <v/>
      </c>
      <c r="L115" s="74" t="str">
        <f t="shared" si="49"/>
        <v/>
      </c>
      <c r="M115" s="70" t="str">
        <f t="shared" si="50"/>
        <v/>
      </c>
      <c r="N115" s="70" t="str">
        <f>IF(ISNUMBER(M115),COUNTIF(M115:$M$193,M115),"")</f>
        <v/>
      </c>
      <c r="O115" s="70" t="str">
        <f t="shared" si="51"/>
        <v/>
      </c>
      <c r="P115" s="70" t="str">
        <f t="shared" si="52"/>
        <v/>
      </c>
    </row>
    <row r="116" spans="1:16" x14ac:dyDescent="0.25">
      <c r="A116" s="39"/>
      <c r="B116" s="40"/>
      <c r="C116" s="39"/>
      <c r="D116" s="41"/>
      <c r="E116" s="66" t="str">
        <f t="shared" si="45"/>
        <v/>
      </c>
      <c r="F116" s="91"/>
      <c r="G116" s="29"/>
      <c r="H116" s="74" t="str">
        <f t="shared" si="46"/>
        <v/>
      </c>
      <c r="I116" s="74" t="str">
        <f>IF(ISNUMBER(H116),COUNTIF(H116:$H$193,H116),"")</f>
        <v/>
      </c>
      <c r="J116" s="74" t="str">
        <f t="shared" si="47"/>
        <v/>
      </c>
      <c r="K116" s="74" t="str">
        <f t="shared" si="48"/>
        <v/>
      </c>
      <c r="L116" s="74" t="str">
        <f t="shared" si="49"/>
        <v/>
      </c>
      <c r="M116" s="70" t="str">
        <f t="shared" si="50"/>
        <v/>
      </c>
      <c r="N116" s="70" t="str">
        <f>IF(ISNUMBER(M116),COUNTIF(M116:$M$193,M116),"")</f>
        <v/>
      </c>
      <c r="O116" s="70" t="str">
        <f t="shared" si="51"/>
        <v/>
      </c>
      <c r="P116" s="70" t="str">
        <f t="shared" si="52"/>
        <v/>
      </c>
    </row>
    <row r="117" spans="1:16" x14ac:dyDescent="0.25">
      <c r="A117" s="39"/>
      <c r="B117" s="40"/>
      <c r="C117" s="39"/>
      <c r="D117" s="41"/>
      <c r="E117" s="66" t="str">
        <f t="shared" ref="E117:E126" si="53">IF(ISNUMBER(C117),C117/D117,"")</f>
        <v/>
      </c>
      <c r="F117" s="91"/>
      <c r="G117" s="29"/>
      <c r="H117" s="74" t="str">
        <f t="shared" ref="H117:H126" si="54">IF(ISNUMBER(C117),_xlfn.RANK.AVG(C117,$C$104:$C$193),"")</f>
        <v/>
      </c>
      <c r="I117" s="74" t="str">
        <f>IF(ISNUMBER(H117),COUNTIF(H117:$H$193,H117),"")</f>
        <v/>
      </c>
      <c r="J117" s="74" t="str">
        <f t="shared" ref="J117:J126" si="55">IF(ISNUMBER(H117),IF(I117=1,H117,H117+(I117*0.01)),"")</f>
        <v/>
      </c>
      <c r="K117" s="74" t="str">
        <f t="shared" ref="K117:K126" si="56">IF(ISNUMBER(H117),_xlfn.RANK.AVG(J117,$J$104:$J$193),"")</f>
        <v/>
      </c>
      <c r="L117" s="74" t="str">
        <f t="shared" ref="L117:L126" si="57">IF(ISNUMBER(H117),A117,"")</f>
        <v/>
      </c>
      <c r="M117" s="70" t="str">
        <f t="shared" ref="M117:M126" si="58">IF(ISNUMBER(F117),_xlfn.RANK.AVG(F117,$F$104:$F$193),"")</f>
        <v/>
      </c>
      <c r="N117" s="70" t="str">
        <f>IF(ISNUMBER(M117),COUNTIF(M117:$M$193,M117),"")</f>
        <v/>
      </c>
      <c r="O117" s="70" t="str">
        <f t="shared" ref="O117:O126" si="59">IF(ISNUMBER(M117),IF(N117=1,M117,M117+(N117*0.01)),"")</f>
        <v/>
      </c>
      <c r="P117" s="70" t="str">
        <f t="shared" ref="P117:P126" si="60">IF(ISNUMBER(M117),_xlfn.RANK.AVG(O117,$O$104:$O$193),"")</f>
        <v/>
      </c>
    </row>
    <row r="118" spans="1:16" x14ac:dyDescent="0.25">
      <c r="A118" s="39"/>
      <c r="B118" s="40"/>
      <c r="C118" s="39"/>
      <c r="D118" s="41"/>
      <c r="E118" s="66" t="str">
        <f t="shared" si="53"/>
        <v/>
      </c>
      <c r="F118" s="91"/>
      <c r="G118" s="29"/>
      <c r="H118" s="74" t="str">
        <f t="shared" si="54"/>
        <v/>
      </c>
      <c r="I118" s="74" t="str">
        <f>IF(ISNUMBER(H118),COUNTIF(H118:$H$193,H118),"")</f>
        <v/>
      </c>
      <c r="J118" s="74" t="str">
        <f t="shared" si="55"/>
        <v/>
      </c>
      <c r="K118" s="74" t="str">
        <f t="shared" si="56"/>
        <v/>
      </c>
      <c r="L118" s="74" t="str">
        <f t="shared" si="57"/>
        <v/>
      </c>
      <c r="M118" s="70" t="str">
        <f t="shared" si="58"/>
        <v/>
      </c>
      <c r="N118" s="70" t="str">
        <f>IF(ISNUMBER(M118),COUNTIF(M118:$M$193,M118),"")</f>
        <v/>
      </c>
      <c r="O118" s="70" t="str">
        <f t="shared" si="59"/>
        <v/>
      </c>
      <c r="P118" s="70" t="str">
        <f t="shared" si="60"/>
        <v/>
      </c>
    </row>
    <row r="119" spans="1:16" x14ac:dyDescent="0.25">
      <c r="A119" s="39"/>
      <c r="B119" s="40"/>
      <c r="C119" s="39"/>
      <c r="D119" s="41"/>
      <c r="E119" s="66" t="str">
        <f t="shared" si="53"/>
        <v/>
      </c>
      <c r="F119" s="91"/>
      <c r="G119" s="29"/>
      <c r="H119" s="74" t="str">
        <f t="shared" si="54"/>
        <v/>
      </c>
      <c r="I119" s="74" t="str">
        <f>IF(ISNUMBER(H119),COUNTIF(H119:$H$193,H119),"")</f>
        <v/>
      </c>
      <c r="J119" s="74" t="str">
        <f t="shared" si="55"/>
        <v/>
      </c>
      <c r="K119" s="74" t="str">
        <f t="shared" si="56"/>
        <v/>
      </c>
      <c r="L119" s="74" t="str">
        <f t="shared" si="57"/>
        <v/>
      </c>
      <c r="M119" s="70" t="str">
        <f t="shared" si="58"/>
        <v/>
      </c>
      <c r="N119" s="70" t="str">
        <f>IF(ISNUMBER(M119),COUNTIF(M119:$M$193,M119),"")</f>
        <v/>
      </c>
      <c r="O119" s="70" t="str">
        <f t="shared" si="59"/>
        <v/>
      </c>
      <c r="P119" s="70" t="str">
        <f t="shared" si="60"/>
        <v/>
      </c>
    </row>
    <row r="120" spans="1:16" x14ac:dyDescent="0.25">
      <c r="A120" s="39"/>
      <c r="B120" s="40"/>
      <c r="C120" s="39"/>
      <c r="D120" s="41"/>
      <c r="E120" s="66" t="str">
        <f t="shared" si="53"/>
        <v/>
      </c>
      <c r="F120" s="91"/>
      <c r="G120" s="29"/>
      <c r="H120" s="74" t="str">
        <f t="shared" si="54"/>
        <v/>
      </c>
      <c r="I120" s="74" t="str">
        <f>IF(ISNUMBER(H120),COUNTIF(H120:$H$193,H120),"")</f>
        <v/>
      </c>
      <c r="J120" s="74" t="str">
        <f t="shared" si="55"/>
        <v/>
      </c>
      <c r="K120" s="74" t="str">
        <f t="shared" si="56"/>
        <v/>
      </c>
      <c r="L120" s="74" t="str">
        <f t="shared" si="57"/>
        <v/>
      </c>
      <c r="M120" s="70" t="str">
        <f t="shared" si="58"/>
        <v/>
      </c>
      <c r="N120" s="70" t="str">
        <f>IF(ISNUMBER(M120),COUNTIF(M120:$M$193,M120),"")</f>
        <v/>
      </c>
      <c r="O120" s="70" t="str">
        <f t="shared" si="59"/>
        <v/>
      </c>
      <c r="P120" s="70" t="str">
        <f t="shared" si="60"/>
        <v/>
      </c>
    </row>
    <row r="121" spans="1:16" x14ac:dyDescent="0.25">
      <c r="A121" s="39"/>
      <c r="B121" s="40"/>
      <c r="C121" s="39"/>
      <c r="D121" s="41"/>
      <c r="E121" s="66" t="str">
        <f t="shared" si="53"/>
        <v/>
      </c>
      <c r="F121" s="91"/>
      <c r="G121" s="29"/>
      <c r="H121" s="74" t="str">
        <f t="shared" si="54"/>
        <v/>
      </c>
      <c r="I121" s="74" t="str">
        <f>IF(ISNUMBER(H121),COUNTIF(H121:$H$193,H121),"")</f>
        <v/>
      </c>
      <c r="J121" s="74" t="str">
        <f t="shared" si="55"/>
        <v/>
      </c>
      <c r="K121" s="74" t="str">
        <f t="shared" si="56"/>
        <v/>
      </c>
      <c r="L121" s="74" t="str">
        <f t="shared" si="57"/>
        <v/>
      </c>
      <c r="M121" s="70" t="str">
        <f t="shared" si="58"/>
        <v/>
      </c>
      <c r="N121" s="70" t="str">
        <f>IF(ISNUMBER(M121),COUNTIF(M121:$M$193,M121),"")</f>
        <v/>
      </c>
      <c r="O121" s="70" t="str">
        <f t="shared" si="59"/>
        <v/>
      </c>
      <c r="P121" s="70" t="str">
        <f t="shared" si="60"/>
        <v/>
      </c>
    </row>
    <row r="122" spans="1:16" x14ac:dyDescent="0.25">
      <c r="A122" s="39"/>
      <c r="B122" s="40"/>
      <c r="C122" s="39"/>
      <c r="D122" s="41"/>
      <c r="E122" s="66" t="str">
        <f t="shared" si="53"/>
        <v/>
      </c>
      <c r="F122" s="91"/>
      <c r="G122" s="29"/>
      <c r="H122" s="74" t="str">
        <f t="shared" si="54"/>
        <v/>
      </c>
      <c r="I122" s="74" t="str">
        <f>IF(ISNUMBER(H122),COUNTIF(H122:$H$193,H122),"")</f>
        <v/>
      </c>
      <c r="J122" s="74" t="str">
        <f t="shared" si="55"/>
        <v/>
      </c>
      <c r="K122" s="74" t="str">
        <f t="shared" si="56"/>
        <v/>
      </c>
      <c r="L122" s="74" t="str">
        <f t="shared" si="57"/>
        <v/>
      </c>
      <c r="M122" s="70" t="str">
        <f t="shared" si="58"/>
        <v/>
      </c>
      <c r="N122" s="70" t="str">
        <f>IF(ISNUMBER(M122),COUNTIF(M122:$M$193,M122),"")</f>
        <v/>
      </c>
      <c r="O122" s="70" t="str">
        <f t="shared" si="59"/>
        <v/>
      </c>
      <c r="P122" s="70" t="str">
        <f t="shared" si="60"/>
        <v/>
      </c>
    </row>
    <row r="123" spans="1:16" x14ac:dyDescent="0.25">
      <c r="A123" s="39"/>
      <c r="B123" s="40"/>
      <c r="C123" s="39"/>
      <c r="D123" s="41"/>
      <c r="E123" s="66" t="str">
        <f t="shared" si="53"/>
        <v/>
      </c>
      <c r="F123" s="91"/>
      <c r="G123" s="29"/>
      <c r="H123" s="74" t="str">
        <f t="shared" si="54"/>
        <v/>
      </c>
      <c r="I123" s="74" t="str">
        <f>IF(ISNUMBER(H123),COUNTIF(H123:$H$193,H123),"")</f>
        <v/>
      </c>
      <c r="J123" s="74" t="str">
        <f t="shared" si="55"/>
        <v/>
      </c>
      <c r="K123" s="74" t="str">
        <f t="shared" si="56"/>
        <v/>
      </c>
      <c r="L123" s="74" t="str">
        <f t="shared" si="57"/>
        <v/>
      </c>
      <c r="M123" s="70" t="str">
        <f t="shared" si="58"/>
        <v/>
      </c>
      <c r="N123" s="70" t="str">
        <f>IF(ISNUMBER(M123),COUNTIF(M123:$M$193,M123),"")</f>
        <v/>
      </c>
      <c r="O123" s="70" t="str">
        <f t="shared" si="59"/>
        <v/>
      </c>
      <c r="P123" s="70" t="str">
        <f t="shared" si="60"/>
        <v/>
      </c>
    </row>
    <row r="124" spans="1:16" x14ac:dyDescent="0.25">
      <c r="A124" s="39"/>
      <c r="B124" s="40"/>
      <c r="C124" s="39"/>
      <c r="D124" s="41"/>
      <c r="E124" s="66" t="str">
        <f t="shared" si="53"/>
        <v/>
      </c>
      <c r="F124" s="91"/>
      <c r="G124" s="29"/>
      <c r="H124" s="74" t="str">
        <f t="shared" si="54"/>
        <v/>
      </c>
      <c r="I124" s="74" t="str">
        <f>IF(ISNUMBER(H124),COUNTIF(H124:$H$193,H124),"")</f>
        <v/>
      </c>
      <c r="J124" s="74" t="str">
        <f t="shared" si="55"/>
        <v/>
      </c>
      <c r="K124" s="74" t="str">
        <f t="shared" si="56"/>
        <v/>
      </c>
      <c r="L124" s="74" t="str">
        <f t="shared" si="57"/>
        <v/>
      </c>
      <c r="M124" s="70" t="str">
        <f t="shared" si="58"/>
        <v/>
      </c>
      <c r="N124" s="70" t="str">
        <f>IF(ISNUMBER(M124),COUNTIF(M124:$M$193,M124),"")</f>
        <v/>
      </c>
      <c r="O124" s="70" t="str">
        <f t="shared" si="59"/>
        <v/>
      </c>
      <c r="P124" s="70" t="str">
        <f t="shared" si="60"/>
        <v/>
      </c>
    </row>
    <row r="125" spans="1:16" x14ac:dyDescent="0.25">
      <c r="A125" s="39"/>
      <c r="B125" s="40"/>
      <c r="C125" s="39"/>
      <c r="D125" s="41"/>
      <c r="E125" s="66" t="str">
        <f t="shared" si="53"/>
        <v/>
      </c>
      <c r="F125" s="91"/>
      <c r="G125" s="29"/>
      <c r="H125" s="74" t="str">
        <f t="shared" si="54"/>
        <v/>
      </c>
      <c r="I125" s="74" t="str">
        <f>IF(ISNUMBER(H125),COUNTIF(H125:$H$193,H125),"")</f>
        <v/>
      </c>
      <c r="J125" s="74" t="str">
        <f t="shared" si="55"/>
        <v/>
      </c>
      <c r="K125" s="74" t="str">
        <f t="shared" si="56"/>
        <v/>
      </c>
      <c r="L125" s="74" t="str">
        <f t="shared" si="57"/>
        <v/>
      </c>
      <c r="M125" s="70" t="str">
        <f t="shared" si="58"/>
        <v/>
      </c>
      <c r="N125" s="70" t="str">
        <f>IF(ISNUMBER(M125),COUNTIF(M125:$M$193,M125),"")</f>
        <v/>
      </c>
      <c r="O125" s="70" t="str">
        <f t="shared" si="59"/>
        <v/>
      </c>
      <c r="P125" s="70" t="str">
        <f t="shared" si="60"/>
        <v/>
      </c>
    </row>
    <row r="126" spans="1:16" x14ac:dyDescent="0.25">
      <c r="A126" s="39"/>
      <c r="B126" s="40"/>
      <c r="C126" s="39"/>
      <c r="D126" s="41"/>
      <c r="E126" s="66" t="str">
        <f t="shared" si="53"/>
        <v/>
      </c>
      <c r="F126" s="91"/>
      <c r="G126" s="29"/>
      <c r="H126" s="74" t="str">
        <f t="shared" si="54"/>
        <v/>
      </c>
      <c r="I126" s="74" t="str">
        <f>IF(ISNUMBER(H126),COUNTIF(H126:$H$193,H126),"")</f>
        <v/>
      </c>
      <c r="J126" s="74" t="str">
        <f t="shared" si="55"/>
        <v/>
      </c>
      <c r="K126" s="74" t="str">
        <f t="shared" si="56"/>
        <v/>
      </c>
      <c r="L126" s="74" t="str">
        <f t="shared" si="57"/>
        <v/>
      </c>
      <c r="M126" s="70" t="str">
        <f t="shared" si="58"/>
        <v/>
      </c>
      <c r="N126" s="70" t="str">
        <f>IF(ISNUMBER(M126),COUNTIF(M126:$M$193,M126),"")</f>
        <v/>
      </c>
      <c r="O126" s="70" t="str">
        <f t="shared" si="59"/>
        <v/>
      </c>
      <c r="P126" s="70" t="str">
        <f t="shared" si="60"/>
        <v/>
      </c>
    </row>
    <row r="127" spans="1:16" x14ac:dyDescent="0.25">
      <c r="A127" s="39"/>
      <c r="B127" s="40"/>
      <c r="C127" s="39"/>
      <c r="D127" s="41"/>
      <c r="E127" s="66" t="str">
        <f t="shared" si="45"/>
        <v/>
      </c>
      <c r="F127" s="91"/>
      <c r="G127" s="29"/>
      <c r="H127" s="74" t="str">
        <f t="shared" si="46"/>
        <v/>
      </c>
      <c r="I127" s="74" t="str">
        <f>IF(ISNUMBER(H127),COUNTIF(H127:$H$193,H127),"")</f>
        <v/>
      </c>
      <c r="J127" s="74" t="str">
        <f t="shared" si="47"/>
        <v/>
      </c>
      <c r="K127" s="74" t="str">
        <f t="shared" si="48"/>
        <v/>
      </c>
      <c r="L127" s="74" t="str">
        <f t="shared" si="49"/>
        <v/>
      </c>
      <c r="M127" s="70" t="str">
        <f t="shared" si="50"/>
        <v/>
      </c>
      <c r="N127" s="70" t="str">
        <f>IF(ISNUMBER(M127),COUNTIF(M127:$M$193,M127),"")</f>
        <v/>
      </c>
      <c r="O127" s="70" t="str">
        <f t="shared" si="51"/>
        <v/>
      </c>
      <c r="P127" s="70" t="str">
        <f t="shared" si="52"/>
        <v/>
      </c>
    </row>
    <row r="128" spans="1:16" x14ac:dyDescent="0.25">
      <c r="A128" s="39"/>
      <c r="B128" s="40"/>
      <c r="C128" s="39"/>
      <c r="D128" s="41"/>
      <c r="E128" s="66" t="str">
        <f t="shared" si="45"/>
        <v/>
      </c>
      <c r="F128" s="91"/>
      <c r="G128" s="29"/>
      <c r="H128" s="74" t="str">
        <f t="shared" si="46"/>
        <v/>
      </c>
      <c r="I128" s="74" t="str">
        <f>IF(ISNUMBER(H128),COUNTIF(H128:$H$193,H128),"")</f>
        <v/>
      </c>
      <c r="J128" s="74" t="str">
        <f t="shared" si="47"/>
        <v/>
      </c>
      <c r="K128" s="74" t="str">
        <f t="shared" si="48"/>
        <v/>
      </c>
      <c r="L128" s="74" t="str">
        <f t="shared" si="49"/>
        <v/>
      </c>
      <c r="M128" s="70" t="str">
        <f t="shared" si="50"/>
        <v/>
      </c>
      <c r="N128" s="70" t="str">
        <f>IF(ISNUMBER(M128),COUNTIF(M128:$M$193,M128),"")</f>
        <v/>
      </c>
      <c r="O128" s="70" t="str">
        <f t="shared" si="51"/>
        <v/>
      </c>
      <c r="P128" s="70" t="str">
        <f t="shared" si="52"/>
        <v/>
      </c>
    </row>
    <row r="129" spans="1:16" x14ac:dyDescent="0.25">
      <c r="A129" s="39"/>
      <c r="B129" s="40"/>
      <c r="C129" s="39"/>
      <c r="D129" s="41"/>
      <c r="E129" s="66" t="str">
        <f t="shared" si="45"/>
        <v/>
      </c>
      <c r="F129" s="91"/>
      <c r="G129" s="29"/>
      <c r="H129" s="74" t="str">
        <f t="shared" si="46"/>
        <v/>
      </c>
      <c r="I129" s="74" t="str">
        <f>IF(ISNUMBER(H129),COUNTIF(H129:$H$193,H129),"")</f>
        <v/>
      </c>
      <c r="J129" s="74" t="str">
        <f t="shared" si="47"/>
        <v/>
      </c>
      <c r="K129" s="74" t="str">
        <f t="shared" si="48"/>
        <v/>
      </c>
      <c r="L129" s="74" t="str">
        <f t="shared" si="49"/>
        <v/>
      </c>
      <c r="M129" s="70" t="str">
        <f t="shared" si="50"/>
        <v/>
      </c>
      <c r="N129" s="70" t="str">
        <f>IF(ISNUMBER(M129),COUNTIF(M129:$M$193,M129),"")</f>
        <v/>
      </c>
      <c r="O129" s="70" t="str">
        <f t="shared" si="51"/>
        <v/>
      </c>
      <c r="P129" s="70" t="str">
        <f t="shared" si="52"/>
        <v/>
      </c>
    </row>
    <row r="130" spans="1:16" x14ac:dyDescent="0.25">
      <c r="A130" s="39"/>
      <c r="B130" s="40"/>
      <c r="C130" s="39"/>
      <c r="D130" s="41"/>
      <c r="E130" s="66" t="str">
        <f t="shared" si="45"/>
        <v/>
      </c>
      <c r="F130" s="91"/>
      <c r="G130" s="29"/>
      <c r="H130" s="74" t="str">
        <f t="shared" si="46"/>
        <v/>
      </c>
      <c r="I130" s="74" t="str">
        <f>IF(ISNUMBER(H130),COUNTIF(H130:$H$193,H130),"")</f>
        <v/>
      </c>
      <c r="J130" s="74" t="str">
        <f t="shared" si="47"/>
        <v/>
      </c>
      <c r="K130" s="74" t="str">
        <f t="shared" si="48"/>
        <v/>
      </c>
      <c r="L130" s="74" t="str">
        <f t="shared" si="49"/>
        <v/>
      </c>
      <c r="M130" s="70" t="str">
        <f t="shared" si="50"/>
        <v/>
      </c>
      <c r="N130" s="70" t="str">
        <f>IF(ISNUMBER(M130),COUNTIF(M130:$M$193,M130),"")</f>
        <v/>
      </c>
      <c r="O130" s="70" t="str">
        <f t="shared" si="51"/>
        <v/>
      </c>
      <c r="P130" s="70" t="str">
        <f t="shared" si="52"/>
        <v/>
      </c>
    </row>
    <row r="131" spans="1:16" x14ac:dyDescent="0.25">
      <c r="A131" s="39"/>
      <c r="B131" s="40"/>
      <c r="C131" s="39"/>
      <c r="D131" s="41"/>
      <c r="E131" s="66" t="str">
        <f t="shared" si="45"/>
        <v/>
      </c>
      <c r="F131" s="91"/>
      <c r="G131" s="29"/>
      <c r="H131" s="74" t="str">
        <f t="shared" si="46"/>
        <v/>
      </c>
      <c r="I131" s="74" t="str">
        <f>IF(ISNUMBER(H131),COUNTIF(H131:$H$193,H131),"")</f>
        <v/>
      </c>
      <c r="J131" s="74" t="str">
        <f t="shared" si="47"/>
        <v/>
      </c>
      <c r="K131" s="74" t="str">
        <f t="shared" si="48"/>
        <v/>
      </c>
      <c r="L131" s="74" t="str">
        <f t="shared" si="49"/>
        <v/>
      </c>
      <c r="M131" s="70" t="str">
        <f t="shared" si="50"/>
        <v/>
      </c>
      <c r="N131" s="70" t="str">
        <f>IF(ISNUMBER(M131),COUNTIF(M131:$M$193,M131),"")</f>
        <v/>
      </c>
      <c r="O131" s="70" t="str">
        <f t="shared" si="51"/>
        <v/>
      </c>
      <c r="P131" s="70" t="str">
        <f t="shared" si="52"/>
        <v/>
      </c>
    </row>
    <row r="132" spans="1:16" x14ac:dyDescent="0.25">
      <c r="A132" s="39"/>
      <c r="B132" s="40"/>
      <c r="C132" s="39"/>
      <c r="D132" s="41"/>
      <c r="E132" s="66" t="str">
        <f t="shared" si="45"/>
        <v/>
      </c>
      <c r="F132" s="91"/>
      <c r="G132" s="29"/>
      <c r="H132" s="74" t="str">
        <f t="shared" si="46"/>
        <v/>
      </c>
      <c r="I132" s="74" t="str">
        <f>IF(ISNUMBER(H132),COUNTIF(H132:$H$193,H132),"")</f>
        <v/>
      </c>
      <c r="J132" s="74" t="str">
        <f t="shared" si="47"/>
        <v/>
      </c>
      <c r="K132" s="74" t="str">
        <f t="shared" si="48"/>
        <v/>
      </c>
      <c r="L132" s="74" t="str">
        <f t="shared" si="49"/>
        <v/>
      </c>
      <c r="M132" s="70" t="str">
        <f t="shared" si="50"/>
        <v/>
      </c>
      <c r="N132" s="70" t="str">
        <f>IF(ISNUMBER(M132),COUNTIF(M132:$M$193,M132),"")</f>
        <v/>
      </c>
      <c r="O132" s="70" t="str">
        <f t="shared" si="51"/>
        <v/>
      </c>
      <c r="P132" s="70" t="str">
        <f t="shared" si="52"/>
        <v/>
      </c>
    </row>
    <row r="133" spans="1:16" x14ac:dyDescent="0.25">
      <c r="A133" s="39"/>
      <c r="B133" s="40"/>
      <c r="C133" s="39"/>
      <c r="D133" s="41"/>
      <c r="E133" s="66" t="str">
        <f t="shared" si="45"/>
        <v/>
      </c>
      <c r="F133" s="91"/>
      <c r="G133" s="29"/>
      <c r="H133" s="74" t="str">
        <f t="shared" si="46"/>
        <v/>
      </c>
      <c r="I133" s="74" t="str">
        <f>IF(ISNUMBER(H133),COUNTIF(H133:$H$193,H133),"")</f>
        <v/>
      </c>
      <c r="J133" s="74" t="str">
        <f t="shared" si="47"/>
        <v/>
      </c>
      <c r="K133" s="74" t="str">
        <f t="shared" si="48"/>
        <v/>
      </c>
      <c r="L133" s="74" t="str">
        <f t="shared" si="49"/>
        <v/>
      </c>
      <c r="M133" s="70" t="str">
        <f t="shared" si="50"/>
        <v/>
      </c>
      <c r="N133" s="70" t="str">
        <f>IF(ISNUMBER(M133),COUNTIF(M133:$M$193,M133),"")</f>
        <v/>
      </c>
      <c r="O133" s="70" t="str">
        <f t="shared" si="51"/>
        <v/>
      </c>
      <c r="P133" s="70" t="str">
        <f t="shared" si="52"/>
        <v/>
      </c>
    </row>
    <row r="134" spans="1:16" x14ac:dyDescent="0.25">
      <c r="A134" s="39"/>
      <c r="B134" s="40"/>
      <c r="C134" s="39"/>
      <c r="D134" s="41"/>
      <c r="E134" s="66" t="str">
        <f t="shared" si="45"/>
        <v/>
      </c>
      <c r="F134" s="91"/>
      <c r="G134" s="29"/>
      <c r="H134" s="74" t="str">
        <f t="shared" si="46"/>
        <v/>
      </c>
      <c r="I134" s="74" t="str">
        <f>IF(ISNUMBER(H134),COUNTIF(H134:$H$193,H134),"")</f>
        <v/>
      </c>
      <c r="J134" s="74" t="str">
        <f t="shared" si="47"/>
        <v/>
      </c>
      <c r="K134" s="74" t="str">
        <f t="shared" si="48"/>
        <v/>
      </c>
      <c r="L134" s="74" t="str">
        <f t="shared" si="49"/>
        <v/>
      </c>
      <c r="M134" s="70" t="str">
        <f t="shared" si="50"/>
        <v/>
      </c>
      <c r="N134" s="70" t="str">
        <f>IF(ISNUMBER(M134),COUNTIF(M134:$M$193,M134),"")</f>
        <v/>
      </c>
      <c r="O134" s="70" t="str">
        <f t="shared" si="51"/>
        <v/>
      </c>
      <c r="P134" s="70" t="str">
        <f t="shared" si="52"/>
        <v/>
      </c>
    </row>
    <row r="135" spans="1:16" x14ac:dyDescent="0.25">
      <c r="A135" s="39"/>
      <c r="B135" s="40"/>
      <c r="C135" s="39"/>
      <c r="D135" s="41"/>
      <c r="E135" s="66" t="str">
        <f t="shared" si="45"/>
        <v/>
      </c>
      <c r="F135" s="91"/>
      <c r="G135" s="29"/>
      <c r="H135" s="74" t="str">
        <f t="shared" si="46"/>
        <v/>
      </c>
      <c r="I135" s="74" t="str">
        <f>IF(ISNUMBER(H135),COUNTIF(H135:$H$193,H135),"")</f>
        <v/>
      </c>
      <c r="J135" s="74" t="str">
        <f t="shared" si="47"/>
        <v/>
      </c>
      <c r="K135" s="74" t="str">
        <f t="shared" si="48"/>
        <v/>
      </c>
      <c r="L135" s="74" t="str">
        <f t="shared" si="49"/>
        <v/>
      </c>
      <c r="M135" s="70" t="str">
        <f t="shared" si="50"/>
        <v/>
      </c>
      <c r="N135" s="70" t="str">
        <f>IF(ISNUMBER(M135),COUNTIF(M135:$M$193,M135),"")</f>
        <v/>
      </c>
      <c r="O135" s="70" t="str">
        <f t="shared" si="51"/>
        <v/>
      </c>
      <c r="P135" s="70" t="str">
        <f t="shared" si="52"/>
        <v/>
      </c>
    </row>
    <row r="136" spans="1:16" x14ac:dyDescent="0.25">
      <c r="A136" s="39"/>
      <c r="B136" s="40"/>
      <c r="C136" s="39"/>
      <c r="D136" s="41"/>
      <c r="E136" s="66" t="str">
        <f t="shared" si="45"/>
        <v/>
      </c>
      <c r="F136" s="91"/>
      <c r="G136" s="29"/>
      <c r="H136" s="74" t="str">
        <f t="shared" si="46"/>
        <v/>
      </c>
      <c r="I136" s="74" t="str">
        <f>IF(ISNUMBER(H136),COUNTIF(H136:$H$193,H136),"")</f>
        <v/>
      </c>
      <c r="J136" s="74" t="str">
        <f t="shared" si="47"/>
        <v/>
      </c>
      <c r="K136" s="74" t="str">
        <f t="shared" si="48"/>
        <v/>
      </c>
      <c r="L136" s="74" t="str">
        <f t="shared" si="49"/>
        <v/>
      </c>
      <c r="M136" s="70" t="str">
        <f t="shared" si="50"/>
        <v/>
      </c>
      <c r="N136" s="70" t="str">
        <f>IF(ISNUMBER(M136),COUNTIF(M136:$M$193,M136),"")</f>
        <v/>
      </c>
      <c r="O136" s="70" t="str">
        <f t="shared" si="51"/>
        <v/>
      </c>
      <c r="P136" s="70" t="str">
        <f t="shared" si="52"/>
        <v/>
      </c>
    </row>
    <row r="137" spans="1:16" x14ac:dyDescent="0.25">
      <c r="A137" s="39"/>
      <c r="B137" s="40"/>
      <c r="C137" s="39"/>
      <c r="D137" s="41"/>
      <c r="E137" s="66" t="str">
        <f t="shared" ref="E137:E146" si="61">IF(ISNUMBER(C137),C137/D137,"")</f>
        <v/>
      </c>
      <c r="F137" s="91"/>
      <c r="G137" s="29"/>
      <c r="H137" s="74" t="str">
        <f t="shared" ref="H137:H146" si="62">IF(ISNUMBER(C137),_xlfn.RANK.AVG(C137,$C$104:$C$193),"")</f>
        <v/>
      </c>
      <c r="I137" s="74" t="str">
        <f>IF(ISNUMBER(H137),COUNTIF(H137:$H$193,H137),"")</f>
        <v/>
      </c>
      <c r="J137" s="74" t="str">
        <f t="shared" ref="J137:J146" si="63">IF(ISNUMBER(H137),IF(I137=1,H137,H137+(I137*0.01)),"")</f>
        <v/>
      </c>
      <c r="K137" s="74" t="str">
        <f t="shared" ref="K137:K146" si="64">IF(ISNUMBER(H137),_xlfn.RANK.AVG(J137,$J$104:$J$193),"")</f>
        <v/>
      </c>
      <c r="L137" s="74" t="str">
        <f t="shared" ref="L137:L146" si="65">IF(ISNUMBER(H137),A137,"")</f>
        <v/>
      </c>
      <c r="M137" s="70" t="str">
        <f t="shared" ref="M137:M146" si="66">IF(ISNUMBER(F137),_xlfn.RANK.AVG(F137,$F$104:$F$193),"")</f>
        <v/>
      </c>
      <c r="N137" s="70" t="str">
        <f>IF(ISNUMBER(M137),COUNTIF(M137:$M$193,M137),"")</f>
        <v/>
      </c>
      <c r="O137" s="70" t="str">
        <f t="shared" ref="O137:O146" si="67">IF(ISNUMBER(M137),IF(N137=1,M137,M137+(N137*0.01)),"")</f>
        <v/>
      </c>
      <c r="P137" s="70" t="str">
        <f t="shared" ref="P137:P146" si="68">IF(ISNUMBER(M137),_xlfn.RANK.AVG(O137,$O$104:$O$193),"")</f>
        <v/>
      </c>
    </row>
    <row r="138" spans="1:16" x14ac:dyDescent="0.25">
      <c r="A138" s="39"/>
      <c r="B138" s="40"/>
      <c r="C138" s="39"/>
      <c r="D138" s="41"/>
      <c r="E138" s="66" t="str">
        <f t="shared" si="61"/>
        <v/>
      </c>
      <c r="F138" s="91"/>
      <c r="G138" s="29"/>
      <c r="H138" s="74" t="str">
        <f t="shared" si="62"/>
        <v/>
      </c>
      <c r="I138" s="74" t="str">
        <f>IF(ISNUMBER(H138),COUNTIF(H138:$H$193,H138),"")</f>
        <v/>
      </c>
      <c r="J138" s="74" t="str">
        <f t="shared" si="63"/>
        <v/>
      </c>
      <c r="K138" s="74" t="str">
        <f t="shared" si="64"/>
        <v/>
      </c>
      <c r="L138" s="74" t="str">
        <f t="shared" si="65"/>
        <v/>
      </c>
      <c r="M138" s="70" t="str">
        <f t="shared" si="66"/>
        <v/>
      </c>
      <c r="N138" s="70" t="str">
        <f>IF(ISNUMBER(M138),COUNTIF(M138:$M$193,M138),"")</f>
        <v/>
      </c>
      <c r="O138" s="70" t="str">
        <f t="shared" si="67"/>
        <v/>
      </c>
      <c r="P138" s="70" t="str">
        <f t="shared" si="68"/>
        <v/>
      </c>
    </row>
    <row r="139" spans="1:16" x14ac:dyDescent="0.25">
      <c r="A139" s="39"/>
      <c r="B139" s="40"/>
      <c r="C139" s="39"/>
      <c r="D139" s="41"/>
      <c r="E139" s="66" t="str">
        <f t="shared" si="61"/>
        <v/>
      </c>
      <c r="F139" s="91"/>
      <c r="G139" s="29"/>
      <c r="H139" s="74" t="str">
        <f t="shared" si="62"/>
        <v/>
      </c>
      <c r="I139" s="74" t="str">
        <f>IF(ISNUMBER(H139),COUNTIF(H139:$H$193,H139),"")</f>
        <v/>
      </c>
      <c r="J139" s="74" t="str">
        <f t="shared" si="63"/>
        <v/>
      </c>
      <c r="K139" s="74" t="str">
        <f t="shared" si="64"/>
        <v/>
      </c>
      <c r="L139" s="74" t="str">
        <f t="shared" si="65"/>
        <v/>
      </c>
      <c r="M139" s="70" t="str">
        <f t="shared" si="66"/>
        <v/>
      </c>
      <c r="N139" s="70" t="str">
        <f>IF(ISNUMBER(M139),COUNTIF(M139:$M$193,M139),"")</f>
        <v/>
      </c>
      <c r="O139" s="70" t="str">
        <f t="shared" si="67"/>
        <v/>
      </c>
      <c r="P139" s="70" t="str">
        <f t="shared" si="68"/>
        <v/>
      </c>
    </row>
    <row r="140" spans="1:16" x14ac:dyDescent="0.25">
      <c r="A140" s="39"/>
      <c r="B140" s="40"/>
      <c r="C140" s="39"/>
      <c r="D140" s="41"/>
      <c r="E140" s="66" t="str">
        <f t="shared" si="61"/>
        <v/>
      </c>
      <c r="F140" s="91"/>
      <c r="G140" s="29"/>
      <c r="H140" s="74" t="str">
        <f t="shared" si="62"/>
        <v/>
      </c>
      <c r="I140" s="74" t="str">
        <f>IF(ISNUMBER(H140),COUNTIF(H140:$H$193,H140),"")</f>
        <v/>
      </c>
      <c r="J140" s="74" t="str">
        <f t="shared" si="63"/>
        <v/>
      </c>
      <c r="K140" s="74" t="str">
        <f t="shared" si="64"/>
        <v/>
      </c>
      <c r="L140" s="74" t="str">
        <f t="shared" si="65"/>
        <v/>
      </c>
      <c r="M140" s="70" t="str">
        <f t="shared" si="66"/>
        <v/>
      </c>
      <c r="N140" s="70" t="str">
        <f>IF(ISNUMBER(M140),COUNTIF(M140:$M$193,M140),"")</f>
        <v/>
      </c>
      <c r="O140" s="70" t="str">
        <f t="shared" si="67"/>
        <v/>
      </c>
      <c r="P140" s="70" t="str">
        <f t="shared" si="68"/>
        <v/>
      </c>
    </row>
    <row r="141" spans="1:16" x14ac:dyDescent="0.25">
      <c r="A141" s="39"/>
      <c r="B141" s="40"/>
      <c r="C141" s="39"/>
      <c r="D141" s="41"/>
      <c r="E141" s="66" t="str">
        <f t="shared" si="61"/>
        <v/>
      </c>
      <c r="F141" s="91"/>
      <c r="G141" s="29"/>
      <c r="H141" s="74" t="str">
        <f t="shared" si="62"/>
        <v/>
      </c>
      <c r="I141" s="74" t="str">
        <f>IF(ISNUMBER(H141),COUNTIF(H141:$H$193,H141),"")</f>
        <v/>
      </c>
      <c r="J141" s="74" t="str">
        <f t="shared" si="63"/>
        <v/>
      </c>
      <c r="K141" s="74" t="str">
        <f t="shared" si="64"/>
        <v/>
      </c>
      <c r="L141" s="74" t="str">
        <f t="shared" si="65"/>
        <v/>
      </c>
      <c r="M141" s="70" t="str">
        <f t="shared" si="66"/>
        <v/>
      </c>
      <c r="N141" s="70" t="str">
        <f>IF(ISNUMBER(M141),COUNTIF(M141:$M$193,M141),"")</f>
        <v/>
      </c>
      <c r="O141" s="70" t="str">
        <f t="shared" si="67"/>
        <v/>
      </c>
      <c r="P141" s="70" t="str">
        <f t="shared" si="68"/>
        <v/>
      </c>
    </row>
    <row r="142" spans="1:16" x14ac:dyDescent="0.25">
      <c r="A142" s="39"/>
      <c r="B142" s="40"/>
      <c r="C142" s="39"/>
      <c r="D142" s="41"/>
      <c r="E142" s="66" t="str">
        <f t="shared" si="61"/>
        <v/>
      </c>
      <c r="F142" s="91"/>
      <c r="G142" s="29"/>
      <c r="H142" s="74" t="str">
        <f t="shared" si="62"/>
        <v/>
      </c>
      <c r="I142" s="74" t="str">
        <f>IF(ISNUMBER(H142),COUNTIF(H142:$H$193,H142),"")</f>
        <v/>
      </c>
      <c r="J142" s="74" t="str">
        <f t="shared" si="63"/>
        <v/>
      </c>
      <c r="K142" s="74" t="str">
        <f t="shared" si="64"/>
        <v/>
      </c>
      <c r="L142" s="74" t="str">
        <f t="shared" si="65"/>
        <v/>
      </c>
      <c r="M142" s="70" t="str">
        <f t="shared" si="66"/>
        <v/>
      </c>
      <c r="N142" s="70" t="str">
        <f>IF(ISNUMBER(M142),COUNTIF(M142:$M$193,M142),"")</f>
        <v/>
      </c>
      <c r="O142" s="70" t="str">
        <f t="shared" si="67"/>
        <v/>
      </c>
      <c r="P142" s="70" t="str">
        <f t="shared" si="68"/>
        <v/>
      </c>
    </row>
    <row r="143" spans="1:16" x14ac:dyDescent="0.25">
      <c r="A143" s="39"/>
      <c r="B143" s="40"/>
      <c r="C143" s="39"/>
      <c r="D143" s="41"/>
      <c r="E143" s="66" t="str">
        <f t="shared" si="61"/>
        <v/>
      </c>
      <c r="F143" s="91"/>
      <c r="G143" s="29"/>
      <c r="H143" s="74" t="str">
        <f t="shared" si="62"/>
        <v/>
      </c>
      <c r="I143" s="74" t="str">
        <f>IF(ISNUMBER(H143),COUNTIF(H143:$H$193,H143),"")</f>
        <v/>
      </c>
      <c r="J143" s="74" t="str">
        <f t="shared" si="63"/>
        <v/>
      </c>
      <c r="K143" s="74" t="str">
        <f t="shared" si="64"/>
        <v/>
      </c>
      <c r="L143" s="74" t="str">
        <f t="shared" si="65"/>
        <v/>
      </c>
      <c r="M143" s="70" t="str">
        <f t="shared" si="66"/>
        <v/>
      </c>
      <c r="N143" s="70" t="str">
        <f>IF(ISNUMBER(M143),COUNTIF(M143:$M$193,M143),"")</f>
        <v/>
      </c>
      <c r="O143" s="70" t="str">
        <f t="shared" si="67"/>
        <v/>
      </c>
      <c r="P143" s="70" t="str">
        <f t="shared" si="68"/>
        <v/>
      </c>
    </row>
    <row r="144" spans="1:16" x14ac:dyDescent="0.25">
      <c r="A144" s="39"/>
      <c r="B144" s="40"/>
      <c r="C144" s="39"/>
      <c r="D144" s="41"/>
      <c r="E144" s="66" t="str">
        <f t="shared" si="61"/>
        <v/>
      </c>
      <c r="F144" s="91"/>
      <c r="G144" s="29"/>
      <c r="H144" s="74" t="str">
        <f t="shared" si="62"/>
        <v/>
      </c>
      <c r="I144" s="74" t="str">
        <f>IF(ISNUMBER(H144),COUNTIF(H144:$H$193,H144),"")</f>
        <v/>
      </c>
      <c r="J144" s="74" t="str">
        <f t="shared" si="63"/>
        <v/>
      </c>
      <c r="K144" s="74" t="str">
        <f t="shared" si="64"/>
        <v/>
      </c>
      <c r="L144" s="74" t="str">
        <f t="shared" si="65"/>
        <v/>
      </c>
      <c r="M144" s="70" t="str">
        <f t="shared" si="66"/>
        <v/>
      </c>
      <c r="N144" s="70" t="str">
        <f>IF(ISNUMBER(M144),COUNTIF(M144:$M$193,M144),"")</f>
        <v/>
      </c>
      <c r="O144" s="70" t="str">
        <f t="shared" si="67"/>
        <v/>
      </c>
      <c r="P144" s="70" t="str">
        <f t="shared" si="68"/>
        <v/>
      </c>
    </row>
    <row r="145" spans="1:16" x14ac:dyDescent="0.25">
      <c r="A145" s="39"/>
      <c r="B145" s="40"/>
      <c r="C145" s="39"/>
      <c r="D145" s="41"/>
      <c r="E145" s="66" t="str">
        <f t="shared" si="61"/>
        <v/>
      </c>
      <c r="F145" s="91"/>
      <c r="G145" s="29"/>
      <c r="H145" s="74" t="str">
        <f t="shared" si="62"/>
        <v/>
      </c>
      <c r="I145" s="74" t="str">
        <f>IF(ISNUMBER(H145),COUNTIF(H145:$H$193,H145),"")</f>
        <v/>
      </c>
      <c r="J145" s="74" t="str">
        <f t="shared" si="63"/>
        <v/>
      </c>
      <c r="K145" s="74" t="str">
        <f t="shared" si="64"/>
        <v/>
      </c>
      <c r="L145" s="74" t="str">
        <f t="shared" si="65"/>
        <v/>
      </c>
      <c r="M145" s="70" t="str">
        <f t="shared" si="66"/>
        <v/>
      </c>
      <c r="N145" s="70" t="str">
        <f>IF(ISNUMBER(M145),COUNTIF(M145:$M$193,M145),"")</f>
        <v/>
      </c>
      <c r="O145" s="70" t="str">
        <f t="shared" si="67"/>
        <v/>
      </c>
      <c r="P145" s="70" t="str">
        <f t="shared" si="68"/>
        <v/>
      </c>
    </row>
    <row r="146" spans="1:16" x14ac:dyDescent="0.25">
      <c r="A146" s="39"/>
      <c r="B146" s="40"/>
      <c r="C146" s="39"/>
      <c r="D146" s="41"/>
      <c r="E146" s="66" t="str">
        <f t="shared" si="61"/>
        <v/>
      </c>
      <c r="F146" s="91"/>
      <c r="G146" s="29"/>
      <c r="H146" s="74" t="str">
        <f t="shared" si="62"/>
        <v/>
      </c>
      <c r="I146" s="74" t="str">
        <f>IF(ISNUMBER(H146),COUNTIF(H146:$H$193,H146),"")</f>
        <v/>
      </c>
      <c r="J146" s="74" t="str">
        <f t="shared" si="63"/>
        <v/>
      </c>
      <c r="K146" s="74" t="str">
        <f t="shared" si="64"/>
        <v/>
      </c>
      <c r="L146" s="74" t="str">
        <f t="shared" si="65"/>
        <v/>
      </c>
      <c r="M146" s="70" t="str">
        <f t="shared" si="66"/>
        <v/>
      </c>
      <c r="N146" s="70" t="str">
        <f>IF(ISNUMBER(M146),COUNTIF(M146:$M$193,M146),"")</f>
        <v/>
      </c>
      <c r="O146" s="70" t="str">
        <f t="shared" si="67"/>
        <v/>
      </c>
      <c r="P146" s="70" t="str">
        <f t="shared" si="68"/>
        <v/>
      </c>
    </row>
    <row r="147" spans="1:16" x14ac:dyDescent="0.25">
      <c r="A147" s="39"/>
      <c r="B147" s="40"/>
      <c r="C147" s="39"/>
      <c r="D147" s="41"/>
      <c r="E147" s="66" t="str">
        <f t="shared" si="45"/>
        <v/>
      </c>
      <c r="F147" s="91"/>
      <c r="G147" s="29"/>
      <c r="H147" s="74" t="str">
        <f t="shared" si="46"/>
        <v/>
      </c>
      <c r="I147" s="74" t="str">
        <f>IF(ISNUMBER(H147),COUNTIF(H147:$H$193,H147),"")</f>
        <v/>
      </c>
      <c r="J147" s="74" t="str">
        <f t="shared" si="47"/>
        <v/>
      </c>
      <c r="K147" s="74" t="str">
        <f t="shared" si="48"/>
        <v/>
      </c>
      <c r="L147" s="74" t="str">
        <f t="shared" si="49"/>
        <v/>
      </c>
      <c r="M147" s="70" t="str">
        <f t="shared" si="50"/>
        <v/>
      </c>
      <c r="N147" s="70" t="str">
        <f>IF(ISNUMBER(M147),COUNTIF(M147:$M$193,M147),"")</f>
        <v/>
      </c>
      <c r="O147" s="70" t="str">
        <f t="shared" si="51"/>
        <v/>
      </c>
      <c r="P147" s="70" t="str">
        <f t="shared" si="52"/>
        <v/>
      </c>
    </row>
    <row r="148" spans="1:16" x14ac:dyDescent="0.25">
      <c r="A148" s="39"/>
      <c r="B148" s="40"/>
      <c r="C148" s="39"/>
      <c r="D148" s="41"/>
      <c r="E148" s="66" t="str">
        <f t="shared" si="45"/>
        <v/>
      </c>
      <c r="F148" s="91"/>
      <c r="G148" s="29"/>
      <c r="H148" s="74" t="str">
        <f t="shared" si="46"/>
        <v/>
      </c>
      <c r="I148" s="74" t="str">
        <f>IF(ISNUMBER(H148),COUNTIF(H148:$H$193,H148),"")</f>
        <v/>
      </c>
      <c r="J148" s="74" t="str">
        <f t="shared" si="47"/>
        <v/>
      </c>
      <c r="K148" s="74" t="str">
        <f t="shared" si="48"/>
        <v/>
      </c>
      <c r="L148" s="74" t="str">
        <f t="shared" si="49"/>
        <v/>
      </c>
      <c r="M148" s="70" t="str">
        <f t="shared" si="50"/>
        <v/>
      </c>
      <c r="N148" s="70" t="str">
        <f>IF(ISNUMBER(M148),COUNTIF(M148:$M$193,M148),"")</f>
        <v/>
      </c>
      <c r="O148" s="70" t="str">
        <f t="shared" si="51"/>
        <v/>
      </c>
      <c r="P148" s="70" t="str">
        <f t="shared" si="52"/>
        <v/>
      </c>
    </row>
    <row r="149" spans="1:16" x14ac:dyDescent="0.25">
      <c r="A149" s="39"/>
      <c r="B149" s="40"/>
      <c r="C149" s="39"/>
      <c r="D149" s="41"/>
      <c r="E149" s="66" t="str">
        <f t="shared" si="45"/>
        <v/>
      </c>
      <c r="F149" s="91"/>
      <c r="G149" s="29"/>
      <c r="H149" s="74" t="str">
        <f t="shared" si="46"/>
        <v/>
      </c>
      <c r="I149" s="74" t="str">
        <f>IF(ISNUMBER(H149),COUNTIF(H149:$H$193,H149),"")</f>
        <v/>
      </c>
      <c r="J149" s="74" t="str">
        <f t="shared" si="47"/>
        <v/>
      </c>
      <c r="K149" s="74" t="str">
        <f t="shared" si="48"/>
        <v/>
      </c>
      <c r="L149" s="74" t="str">
        <f t="shared" si="49"/>
        <v/>
      </c>
      <c r="M149" s="70" t="str">
        <f t="shared" si="50"/>
        <v/>
      </c>
      <c r="N149" s="70" t="str">
        <f>IF(ISNUMBER(M149),COUNTIF(M149:$M$193,M149),"")</f>
        <v/>
      </c>
      <c r="O149" s="70" t="str">
        <f t="shared" si="51"/>
        <v/>
      </c>
      <c r="P149" s="70" t="str">
        <f t="shared" si="52"/>
        <v/>
      </c>
    </row>
    <row r="150" spans="1:16" x14ac:dyDescent="0.25">
      <c r="A150" s="39"/>
      <c r="B150" s="40"/>
      <c r="C150" s="39"/>
      <c r="D150" s="41"/>
      <c r="E150" s="66" t="str">
        <f t="shared" si="45"/>
        <v/>
      </c>
      <c r="F150" s="91"/>
      <c r="G150" s="29"/>
      <c r="H150" s="74" t="str">
        <f t="shared" si="46"/>
        <v/>
      </c>
      <c r="I150" s="74" t="str">
        <f>IF(ISNUMBER(H150),COUNTIF(H150:$H$193,H150),"")</f>
        <v/>
      </c>
      <c r="J150" s="74" t="str">
        <f t="shared" si="47"/>
        <v/>
      </c>
      <c r="K150" s="74" t="str">
        <f t="shared" si="48"/>
        <v/>
      </c>
      <c r="L150" s="74" t="str">
        <f t="shared" si="49"/>
        <v/>
      </c>
      <c r="M150" s="70" t="str">
        <f t="shared" si="50"/>
        <v/>
      </c>
      <c r="N150" s="70" t="str">
        <f>IF(ISNUMBER(M150),COUNTIF(M150:$M$193,M150),"")</f>
        <v/>
      </c>
      <c r="O150" s="70" t="str">
        <f t="shared" si="51"/>
        <v/>
      </c>
      <c r="P150" s="70" t="str">
        <f t="shared" si="52"/>
        <v/>
      </c>
    </row>
    <row r="151" spans="1:16" x14ac:dyDescent="0.25">
      <c r="A151" s="39"/>
      <c r="B151" s="40"/>
      <c r="C151" s="39"/>
      <c r="D151" s="41"/>
      <c r="E151" s="66" t="str">
        <f t="shared" si="45"/>
        <v/>
      </c>
      <c r="F151" s="91"/>
      <c r="G151" s="29"/>
      <c r="H151" s="74" t="str">
        <f t="shared" si="46"/>
        <v/>
      </c>
      <c r="I151" s="74" t="str">
        <f>IF(ISNUMBER(H151),COUNTIF(H151:$H$193,H151),"")</f>
        <v/>
      </c>
      <c r="J151" s="74" t="str">
        <f t="shared" si="47"/>
        <v/>
      </c>
      <c r="K151" s="74" t="str">
        <f t="shared" si="48"/>
        <v/>
      </c>
      <c r="L151" s="74" t="str">
        <f t="shared" si="49"/>
        <v/>
      </c>
      <c r="M151" s="70" t="str">
        <f t="shared" si="50"/>
        <v/>
      </c>
      <c r="N151" s="70" t="str">
        <f>IF(ISNUMBER(M151),COUNTIF(M151:$M$193,M151),"")</f>
        <v/>
      </c>
      <c r="O151" s="70" t="str">
        <f t="shared" si="51"/>
        <v/>
      </c>
      <c r="P151" s="70" t="str">
        <f t="shared" si="52"/>
        <v/>
      </c>
    </row>
    <row r="152" spans="1:16" x14ac:dyDescent="0.25">
      <c r="A152" s="39"/>
      <c r="B152" s="40"/>
      <c r="C152" s="39"/>
      <c r="D152" s="41"/>
      <c r="E152" s="66" t="str">
        <f t="shared" si="45"/>
        <v/>
      </c>
      <c r="F152" s="91"/>
      <c r="G152" s="29"/>
      <c r="H152" s="74" t="str">
        <f t="shared" si="46"/>
        <v/>
      </c>
      <c r="I152" s="74" t="str">
        <f>IF(ISNUMBER(H152),COUNTIF(H152:$H$193,H152),"")</f>
        <v/>
      </c>
      <c r="J152" s="74" t="str">
        <f t="shared" si="47"/>
        <v/>
      </c>
      <c r="K152" s="74" t="str">
        <f t="shared" si="48"/>
        <v/>
      </c>
      <c r="L152" s="74" t="str">
        <f t="shared" si="49"/>
        <v/>
      </c>
      <c r="M152" s="70" t="str">
        <f t="shared" si="50"/>
        <v/>
      </c>
      <c r="N152" s="70" t="str">
        <f>IF(ISNUMBER(M152),COUNTIF(M152:$M$193,M152),"")</f>
        <v/>
      </c>
      <c r="O152" s="70" t="str">
        <f t="shared" si="51"/>
        <v/>
      </c>
      <c r="P152" s="70" t="str">
        <f t="shared" si="52"/>
        <v/>
      </c>
    </row>
    <row r="153" spans="1:16" x14ac:dyDescent="0.25">
      <c r="A153" s="39"/>
      <c r="B153" s="40"/>
      <c r="C153" s="39"/>
      <c r="D153" s="41"/>
      <c r="E153" s="66" t="str">
        <f t="shared" si="45"/>
        <v/>
      </c>
      <c r="F153" s="91"/>
      <c r="G153" s="29"/>
      <c r="H153" s="74" t="str">
        <f t="shared" si="46"/>
        <v/>
      </c>
      <c r="I153" s="74" t="str">
        <f>IF(ISNUMBER(H153),COUNTIF(H153:$H$193,H153),"")</f>
        <v/>
      </c>
      <c r="J153" s="74" t="str">
        <f t="shared" si="47"/>
        <v/>
      </c>
      <c r="K153" s="74" t="str">
        <f t="shared" si="48"/>
        <v/>
      </c>
      <c r="L153" s="74" t="str">
        <f t="shared" si="49"/>
        <v/>
      </c>
      <c r="M153" s="70" t="str">
        <f t="shared" si="50"/>
        <v/>
      </c>
      <c r="N153" s="70" t="str">
        <f>IF(ISNUMBER(M153),COUNTIF(M153:$M$193,M153),"")</f>
        <v/>
      </c>
      <c r="O153" s="70" t="str">
        <f t="shared" si="51"/>
        <v/>
      </c>
      <c r="P153" s="70" t="str">
        <f t="shared" si="52"/>
        <v/>
      </c>
    </row>
    <row r="154" spans="1:16" x14ac:dyDescent="0.25">
      <c r="A154" s="39"/>
      <c r="B154" s="40"/>
      <c r="C154" s="39"/>
      <c r="D154" s="41"/>
      <c r="E154" s="66" t="str">
        <f t="shared" si="45"/>
        <v/>
      </c>
      <c r="F154" s="91"/>
      <c r="G154" s="29"/>
      <c r="H154" s="74" t="str">
        <f t="shared" si="46"/>
        <v/>
      </c>
      <c r="I154" s="74" t="str">
        <f>IF(ISNUMBER(H154),COUNTIF(H154:$H$193,H154),"")</f>
        <v/>
      </c>
      <c r="J154" s="74" t="str">
        <f t="shared" si="47"/>
        <v/>
      </c>
      <c r="K154" s="74" t="str">
        <f t="shared" si="48"/>
        <v/>
      </c>
      <c r="L154" s="74" t="str">
        <f t="shared" si="49"/>
        <v/>
      </c>
      <c r="M154" s="70" t="str">
        <f t="shared" si="50"/>
        <v/>
      </c>
      <c r="N154" s="70" t="str">
        <f>IF(ISNUMBER(M154),COUNTIF(M154:$M$193,M154),"")</f>
        <v/>
      </c>
      <c r="O154" s="70" t="str">
        <f t="shared" si="51"/>
        <v/>
      </c>
      <c r="P154" s="70" t="str">
        <f t="shared" si="52"/>
        <v/>
      </c>
    </row>
    <row r="155" spans="1:16" x14ac:dyDescent="0.25">
      <c r="A155" s="39"/>
      <c r="B155" s="40"/>
      <c r="C155" s="39"/>
      <c r="D155" s="41"/>
      <c r="E155" s="66" t="str">
        <f t="shared" si="45"/>
        <v/>
      </c>
      <c r="F155" s="91"/>
      <c r="G155" s="29"/>
      <c r="H155" s="74" t="str">
        <f t="shared" si="46"/>
        <v/>
      </c>
      <c r="I155" s="74" t="str">
        <f>IF(ISNUMBER(H155),COUNTIF(H155:$H$193,H155),"")</f>
        <v/>
      </c>
      <c r="J155" s="74" t="str">
        <f t="shared" si="47"/>
        <v/>
      </c>
      <c r="K155" s="74" t="str">
        <f t="shared" si="48"/>
        <v/>
      </c>
      <c r="L155" s="74" t="str">
        <f t="shared" si="49"/>
        <v/>
      </c>
      <c r="M155" s="70" t="str">
        <f t="shared" si="50"/>
        <v/>
      </c>
      <c r="N155" s="70" t="str">
        <f>IF(ISNUMBER(M155),COUNTIF(M155:$M$193,M155),"")</f>
        <v/>
      </c>
      <c r="O155" s="70" t="str">
        <f t="shared" si="51"/>
        <v/>
      </c>
      <c r="P155" s="70" t="str">
        <f t="shared" si="52"/>
        <v/>
      </c>
    </row>
    <row r="156" spans="1:16" x14ac:dyDescent="0.25">
      <c r="A156" s="39"/>
      <c r="B156" s="40"/>
      <c r="C156" s="39"/>
      <c r="D156" s="41"/>
      <c r="E156" s="66" t="str">
        <f t="shared" si="45"/>
        <v/>
      </c>
      <c r="F156" s="91"/>
      <c r="G156" s="29"/>
      <c r="H156" s="74" t="str">
        <f t="shared" si="46"/>
        <v/>
      </c>
      <c r="I156" s="74" t="str">
        <f>IF(ISNUMBER(H156),COUNTIF(H156:$H$193,H156),"")</f>
        <v/>
      </c>
      <c r="J156" s="74" t="str">
        <f t="shared" si="47"/>
        <v/>
      </c>
      <c r="K156" s="74" t="str">
        <f t="shared" si="48"/>
        <v/>
      </c>
      <c r="L156" s="74" t="str">
        <f t="shared" si="49"/>
        <v/>
      </c>
      <c r="M156" s="70" t="str">
        <f t="shared" si="50"/>
        <v/>
      </c>
      <c r="N156" s="70" t="str">
        <f>IF(ISNUMBER(M156),COUNTIF(M156:$M$193,M156),"")</f>
        <v/>
      </c>
      <c r="O156" s="70" t="str">
        <f t="shared" si="51"/>
        <v/>
      </c>
      <c r="P156" s="70" t="str">
        <f t="shared" si="52"/>
        <v/>
      </c>
    </row>
    <row r="157" spans="1:16" x14ac:dyDescent="0.25">
      <c r="A157" s="39"/>
      <c r="B157" s="40"/>
      <c r="C157" s="39"/>
      <c r="D157" s="41"/>
      <c r="E157" s="66" t="str">
        <f t="shared" si="45"/>
        <v/>
      </c>
      <c r="F157" s="91"/>
      <c r="G157" s="29"/>
      <c r="H157" s="74" t="str">
        <f t="shared" si="46"/>
        <v/>
      </c>
      <c r="I157" s="74" t="str">
        <f>IF(ISNUMBER(H157),COUNTIF(H157:$H$193,H157),"")</f>
        <v/>
      </c>
      <c r="J157" s="74" t="str">
        <f t="shared" si="47"/>
        <v/>
      </c>
      <c r="K157" s="74" t="str">
        <f t="shared" si="48"/>
        <v/>
      </c>
      <c r="L157" s="74" t="str">
        <f t="shared" si="49"/>
        <v/>
      </c>
      <c r="M157" s="70" t="str">
        <f t="shared" si="50"/>
        <v/>
      </c>
      <c r="N157" s="70" t="str">
        <f>IF(ISNUMBER(M157),COUNTIF(M157:$M$193,M157),"")</f>
        <v/>
      </c>
      <c r="O157" s="70" t="str">
        <f t="shared" si="51"/>
        <v/>
      </c>
      <c r="P157" s="70" t="str">
        <f t="shared" si="52"/>
        <v/>
      </c>
    </row>
    <row r="158" spans="1:16" x14ac:dyDescent="0.25">
      <c r="A158" s="39"/>
      <c r="B158" s="40"/>
      <c r="C158" s="39"/>
      <c r="D158" s="41"/>
      <c r="E158" s="66" t="str">
        <f t="shared" si="45"/>
        <v/>
      </c>
      <c r="F158" s="91"/>
      <c r="G158" s="29"/>
      <c r="H158" s="74" t="str">
        <f t="shared" si="46"/>
        <v/>
      </c>
      <c r="I158" s="74" t="str">
        <f>IF(ISNUMBER(H158),COUNTIF(H158:$H$193,H158),"")</f>
        <v/>
      </c>
      <c r="J158" s="74" t="str">
        <f t="shared" si="47"/>
        <v/>
      </c>
      <c r="K158" s="74" t="str">
        <f t="shared" si="48"/>
        <v/>
      </c>
      <c r="L158" s="74" t="str">
        <f t="shared" si="49"/>
        <v/>
      </c>
      <c r="M158" s="70" t="str">
        <f t="shared" si="50"/>
        <v/>
      </c>
      <c r="N158" s="70" t="str">
        <f>IF(ISNUMBER(M158),COUNTIF(M158:$M$193,M158),"")</f>
        <v/>
      </c>
      <c r="O158" s="70" t="str">
        <f t="shared" si="51"/>
        <v/>
      </c>
      <c r="P158" s="70" t="str">
        <f t="shared" si="52"/>
        <v/>
      </c>
    </row>
    <row r="159" spans="1:16" x14ac:dyDescent="0.25">
      <c r="A159" s="39"/>
      <c r="B159" s="40"/>
      <c r="C159" s="39"/>
      <c r="D159" s="41"/>
      <c r="E159" s="66" t="str">
        <f t="shared" si="45"/>
        <v/>
      </c>
      <c r="F159" s="91"/>
      <c r="G159" s="29"/>
      <c r="H159" s="74" t="str">
        <f t="shared" si="46"/>
        <v/>
      </c>
      <c r="I159" s="74" t="str">
        <f>IF(ISNUMBER(H159),COUNTIF(H159:$H$193,H159),"")</f>
        <v/>
      </c>
      <c r="J159" s="74" t="str">
        <f t="shared" si="47"/>
        <v/>
      </c>
      <c r="K159" s="74" t="str">
        <f t="shared" si="48"/>
        <v/>
      </c>
      <c r="L159" s="74" t="str">
        <f t="shared" si="49"/>
        <v/>
      </c>
      <c r="M159" s="70" t="str">
        <f t="shared" si="50"/>
        <v/>
      </c>
      <c r="N159" s="70" t="str">
        <f>IF(ISNUMBER(M159),COUNTIF(M159:$M$193,M159),"")</f>
        <v/>
      </c>
      <c r="O159" s="70" t="str">
        <f t="shared" si="51"/>
        <v/>
      </c>
      <c r="P159" s="70" t="str">
        <f t="shared" si="52"/>
        <v/>
      </c>
    </row>
    <row r="160" spans="1:16" x14ac:dyDescent="0.25">
      <c r="A160" s="39"/>
      <c r="B160" s="40"/>
      <c r="C160" s="39"/>
      <c r="D160" s="41"/>
      <c r="E160" s="66" t="str">
        <f t="shared" si="45"/>
        <v/>
      </c>
      <c r="F160" s="91"/>
      <c r="G160" s="29"/>
      <c r="H160" s="74" t="str">
        <f t="shared" si="46"/>
        <v/>
      </c>
      <c r="I160" s="74" t="str">
        <f>IF(ISNUMBER(H160),COUNTIF(H160:$H$193,H160),"")</f>
        <v/>
      </c>
      <c r="J160" s="74" t="str">
        <f t="shared" si="47"/>
        <v/>
      </c>
      <c r="K160" s="74" t="str">
        <f t="shared" si="48"/>
        <v/>
      </c>
      <c r="L160" s="74" t="str">
        <f t="shared" si="49"/>
        <v/>
      </c>
      <c r="M160" s="70" t="str">
        <f t="shared" si="50"/>
        <v/>
      </c>
      <c r="N160" s="70" t="str">
        <f>IF(ISNUMBER(M160),COUNTIF(M160:$M$193,M160),"")</f>
        <v/>
      </c>
      <c r="O160" s="70" t="str">
        <f t="shared" si="51"/>
        <v/>
      </c>
      <c r="P160" s="70" t="str">
        <f t="shared" si="52"/>
        <v/>
      </c>
    </row>
    <row r="161" spans="1:16" x14ac:dyDescent="0.25">
      <c r="A161" s="39"/>
      <c r="B161" s="40"/>
      <c r="C161" s="39"/>
      <c r="D161" s="41"/>
      <c r="E161" s="66" t="str">
        <f t="shared" si="45"/>
        <v/>
      </c>
      <c r="F161" s="91"/>
      <c r="G161" s="29"/>
      <c r="H161" s="74" t="str">
        <f t="shared" si="46"/>
        <v/>
      </c>
      <c r="I161" s="74" t="str">
        <f>IF(ISNUMBER(H161),COUNTIF(H161:$H$193,H161),"")</f>
        <v/>
      </c>
      <c r="J161" s="74" t="str">
        <f t="shared" si="47"/>
        <v/>
      </c>
      <c r="K161" s="74" t="str">
        <f t="shared" si="48"/>
        <v/>
      </c>
      <c r="L161" s="74" t="str">
        <f t="shared" si="49"/>
        <v/>
      </c>
      <c r="M161" s="70" t="str">
        <f t="shared" si="50"/>
        <v/>
      </c>
      <c r="N161" s="70" t="str">
        <f>IF(ISNUMBER(M161),COUNTIF(M161:$M$193,M161),"")</f>
        <v/>
      </c>
      <c r="O161" s="70" t="str">
        <f t="shared" si="51"/>
        <v/>
      </c>
      <c r="P161" s="70" t="str">
        <f t="shared" si="52"/>
        <v/>
      </c>
    </row>
    <row r="162" spans="1:16" x14ac:dyDescent="0.25">
      <c r="A162" s="39"/>
      <c r="B162" s="40"/>
      <c r="C162" s="39"/>
      <c r="D162" s="41"/>
      <c r="E162" s="66" t="str">
        <f t="shared" si="45"/>
        <v/>
      </c>
      <c r="F162" s="91"/>
      <c r="G162" s="29"/>
      <c r="H162" s="74" t="str">
        <f t="shared" si="46"/>
        <v/>
      </c>
      <c r="I162" s="74" t="str">
        <f>IF(ISNUMBER(H162),COUNTIF(H162:$H$193,H162),"")</f>
        <v/>
      </c>
      <c r="J162" s="74" t="str">
        <f t="shared" si="47"/>
        <v/>
      </c>
      <c r="K162" s="74" t="str">
        <f t="shared" si="48"/>
        <v/>
      </c>
      <c r="L162" s="74" t="str">
        <f t="shared" si="49"/>
        <v/>
      </c>
      <c r="M162" s="70" t="str">
        <f t="shared" si="50"/>
        <v/>
      </c>
      <c r="N162" s="70" t="str">
        <f>IF(ISNUMBER(M162),COUNTIF(M162:$M$193,M162),"")</f>
        <v/>
      </c>
      <c r="O162" s="70" t="str">
        <f t="shared" si="51"/>
        <v/>
      </c>
      <c r="P162" s="70" t="str">
        <f t="shared" si="52"/>
        <v/>
      </c>
    </row>
    <row r="163" spans="1:16" x14ac:dyDescent="0.25">
      <c r="A163" s="39"/>
      <c r="B163" s="40"/>
      <c r="C163" s="39"/>
      <c r="D163" s="41"/>
      <c r="E163" s="66" t="str">
        <f t="shared" ref="E163:E172" si="69">IF(ISNUMBER(C163),C163/D163,"")</f>
        <v/>
      </c>
      <c r="F163" s="91"/>
      <c r="G163" s="29"/>
      <c r="H163" s="74" t="str">
        <f t="shared" ref="H163:H172" si="70">IF(ISNUMBER(C163),_xlfn.RANK.AVG(C163,$C$104:$C$193),"")</f>
        <v/>
      </c>
      <c r="I163" s="74" t="str">
        <f>IF(ISNUMBER(H163),COUNTIF(H163:$H$193,H163),"")</f>
        <v/>
      </c>
      <c r="J163" s="74" t="str">
        <f t="shared" ref="J163:J172" si="71">IF(ISNUMBER(H163),IF(I163=1,H163,H163+(I163*0.01)),"")</f>
        <v/>
      </c>
      <c r="K163" s="74" t="str">
        <f t="shared" ref="K163:K172" si="72">IF(ISNUMBER(H163),_xlfn.RANK.AVG(J163,$J$104:$J$193),"")</f>
        <v/>
      </c>
      <c r="L163" s="74" t="str">
        <f t="shared" ref="L163:L172" si="73">IF(ISNUMBER(H163),A163,"")</f>
        <v/>
      </c>
      <c r="M163" s="70" t="str">
        <f t="shared" ref="M163:M172" si="74">IF(ISNUMBER(F163),_xlfn.RANK.AVG(F163,$F$104:$F$193),"")</f>
        <v/>
      </c>
      <c r="N163" s="70" t="str">
        <f>IF(ISNUMBER(M163),COUNTIF(M163:$M$193,M163),"")</f>
        <v/>
      </c>
      <c r="O163" s="70" t="str">
        <f t="shared" ref="O163:O172" si="75">IF(ISNUMBER(M163),IF(N163=1,M163,M163+(N163*0.01)),"")</f>
        <v/>
      </c>
      <c r="P163" s="70" t="str">
        <f t="shared" ref="P163:P172" si="76">IF(ISNUMBER(M163),_xlfn.RANK.AVG(O163,$O$104:$O$193),"")</f>
        <v/>
      </c>
    </row>
    <row r="164" spans="1:16" x14ac:dyDescent="0.25">
      <c r="A164" s="39"/>
      <c r="B164" s="40"/>
      <c r="C164" s="39"/>
      <c r="D164" s="41"/>
      <c r="E164" s="66" t="str">
        <f t="shared" si="69"/>
        <v/>
      </c>
      <c r="F164" s="91"/>
      <c r="G164" s="29"/>
      <c r="H164" s="74" t="str">
        <f t="shared" si="70"/>
        <v/>
      </c>
      <c r="I164" s="74" t="str">
        <f>IF(ISNUMBER(H164),COUNTIF(H164:$H$193,H164),"")</f>
        <v/>
      </c>
      <c r="J164" s="74" t="str">
        <f t="shared" si="71"/>
        <v/>
      </c>
      <c r="K164" s="74" t="str">
        <f t="shared" si="72"/>
        <v/>
      </c>
      <c r="L164" s="74" t="str">
        <f t="shared" si="73"/>
        <v/>
      </c>
      <c r="M164" s="70" t="str">
        <f t="shared" si="74"/>
        <v/>
      </c>
      <c r="N164" s="70" t="str">
        <f>IF(ISNUMBER(M164),COUNTIF(M164:$M$193,M164),"")</f>
        <v/>
      </c>
      <c r="O164" s="70" t="str">
        <f t="shared" si="75"/>
        <v/>
      </c>
      <c r="P164" s="70" t="str">
        <f t="shared" si="76"/>
        <v/>
      </c>
    </row>
    <row r="165" spans="1:16" x14ac:dyDescent="0.25">
      <c r="A165" s="39"/>
      <c r="B165" s="40"/>
      <c r="C165" s="39"/>
      <c r="D165" s="41"/>
      <c r="E165" s="66" t="str">
        <f t="shared" si="69"/>
        <v/>
      </c>
      <c r="F165" s="91"/>
      <c r="G165" s="29"/>
      <c r="H165" s="74" t="str">
        <f t="shared" si="70"/>
        <v/>
      </c>
      <c r="I165" s="74" t="str">
        <f>IF(ISNUMBER(H165),COUNTIF(H165:$H$193,H165),"")</f>
        <v/>
      </c>
      <c r="J165" s="74" t="str">
        <f t="shared" si="71"/>
        <v/>
      </c>
      <c r="K165" s="74" t="str">
        <f t="shared" si="72"/>
        <v/>
      </c>
      <c r="L165" s="74" t="str">
        <f t="shared" si="73"/>
        <v/>
      </c>
      <c r="M165" s="70" t="str">
        <f t="shared" si="74"/>
        <v/>
      </c>
      <c r="N165" s="70" t="str">
        <f>IF(ISNUMBER(M165),COUNTIF(M165:$M$193,M165),"")</f>
        <v/>
      </c>
      <c r="O165" s="70" t="str">
        <f t="shared" si="75"/>
        <v/>
      </c>
      <c r="P165" s="70" t="str">
        <f t="shared" si="76"/>
        <v/>
      </c>
    </row>
    <row r="166" spans="1:16" x14ac:dyDescent="0.25">
      <c r="A166" s="39"/>
      <c r="B166" s="40"/>
      <c r="C166" s="39"/>
      <c r="D166" s="41"/>
      <c r="E166" s="66" t="str">
        <f t="shared" si="69"/>
        <v/>
      </c>
      <c r="F166" s="91"/>
      <c r="G166" s="29"/>
      <c r="H166" s="74" t="str">
        <f t="shared" si="70"/>
        <v/>
      </c>
      <c r="I166" s="74" t="str">
        <f>IF(ISNUMBER(H166),COUNTIF(H166:$H$193,H166),"")</f>
        <v/>
      </c>
      <c r="J166" s="74" t="str">
        <f t="shared" si="71"/>
        <v/>
      </c>
      <c r="K166" s="74" t="str">
        <f t="shared" si="72"/>
        <v/>
      </c>
      <c r="L166" s="74" t="str">
        <f t="shared" si="73"/>
        <v/>
      </c>
      <c r="M166" s="70" t="str">
        <f t="shared" si="74"/>
        <v/>
      </c>
      <c r="N166" s="70" t="str">
        <f>IF(ISNUMBER(M166),COUNTIF(M166:$M$193,M166),"")</f>
        <v/>
      </c>
      <c r="O166" s="70" t="str">
        <f t="shared" si="75"/>
        <v/>
      </c>
      <c r="P166" s="70" t="str">
        <f t="shared" si="76"/>
        <v/>
      </c>
    </row>
    <row r="167" spans="1:16" x14ac:dyDescent="0.25">
      <c r="A167" s="39"/>
      <c r="B167" s="40"/>
      <c r="C167" s="39"/>
      <c r="D167" s="41"/>
      <c r="E167" s="66" t="str">
        <f t="shared" si="69"/>
        <v/>
      </c>
      <c r="F167" s="91"/>
      <c r="G167" s="29"/>
      <c r="H167" s="74" t="str">
        <f t="shared" si="70"/>
        <v/>
      </c>
      <c r="I167" s="74" t="str">
        <f>IF(ISNUMBER(H167),COUNTIF(H167:$H$193,H167),"")</f>
        <v/>
      </c>
      <c r="J167" s="74" t="str">
        <f t="shared" si="71"/>
        <v/>
      </c>
      <c r="K167" s="74" t="str">
        <f t="shared" si="72"/>
        <v/>
      </c>
      <c r="L167" s="74" t="str">
        <f t="shared" si="73"/>
        <v/>
      </c>
      <c r="M167" s="70" t="str">
        <f t="shared" si="74"/>
        <v/>
      </c>
      <c r="N167" s="70" t="str">
        <f>IF(ISNUMBER(M167),COUNTIF(M167:$M$193,M167),"")</f>
        <v/>
      </c>
      <c r="O167" s="70" t="str">
        <f t="shared" si="75"/>
        <v/>
      </c>
      <c r="P167" s="70" t="str">
        <f t="shared" si="76"/>
        <v/>
      </c>
    </row>
    <row r="168" spans="1:16" x14ac:dyDescent="0.25">
      <c r="A168" s="39"/>
      <c r="B168" s="40"/>
      <c r="C168" s="39"/>
      <c r="D168" s="41"/>
      <c r="E168" s="66" t="str">
        <f t="shared" si="69"/>
        <v/>
      </c>
      <c r="F168" s="91"/>
      <c r="G168" s="29"/>
      <c r="H168" s="74" t="str">
        <f t="shared" si="70"/>
        <v/>
      </c>
      <c r="I168" s="74" t="str">
        <f>IF(ISNUMBER(H168),COUNTIF(H168:$H$193,H168),"")</f>
        <v/>
      </c>
      <c r="J168" s="74" t="str">
        <f t="shared" si="71"/>
        <v/>
      </c>
      <c r="K168" s="74" t="str">
        <f t="shared" si="72"/>
        <v/>
      </c>
      <c r="L168" s="74" t="str">
        <f t="shared" si="73"/>
        <v/>
      </c>
      <c r="M168" s="70" t="str">
        <f t="shared" si="74"/>
        <v/>
      </c>
      <c r="N168" s="70" t="str">
        <f>IF(ISNUMBER(M168),COUNTIF(M168:$M$193,M168),"")</f>
        <v/>
      </c>
      <c r="O168" s="70" t="str">
        <f t="shared" si="75"/>
        <v/>
      </c>
      <c r="P168" s="70" t="str">
        <f t="shared" si="76"/>
        <v/>
      </c>
    </row>
    <row r="169" spans="1:16" x14ac:dyDescent="0.25">
      <c r="A169" s="39"/>
      <c r="B169" s="40"/>
      <c r="C169" s="39"/>
      <c r="D169" s="41"/>
      <c r="E169" s="66" t="str">
        <f t="shared" si="69"/>
        <v/>
      </c>
      <c r="F169" s="91"/>
      <c r="G169" s="29"/>
      <c r="H169" s="74" t="str">
        <f t="shared" si="70"/>
        <v/>
      </c>
      <c r="I169" s="74" t="str">
        <f>IF(ISNUMBER(H169),COUNTIF(H169:$H$193,H169),"")</f>
        <v/>
      </c>
      <c r="J169" s="74" t="str">
        <f t="shared" si="71"/>
        <v/>
      </c>
      <c r="K169" s="74" t="str">
        <f t="shared" si="72"/>
        <v/>
      </c>
      <c r="L169" s="74" t="str">
        <f t="shared" si="73"/>
        <v/>
      </c>
      <c r="M169" s="70" t="str">
        <f t="shared" si="74"/>
        <v/>
      </c>
      <c r="N169" s="70" t="str">
        <f>IF(ISNUMBER(M169),COUNTIF(M169:$M$193,M169),"")</f>
        <v/>
      </c>
      <c r="O169" s="70" t="str">
        <f t="shared" si="75"/>
        <v/>
      </c>
      <c r="P169" s="70" t="str">
        <f t="shared" si="76"/>
        <v/>
      </c>
    </row>
    <row r="170" spans="1:16" x14ac:dyDescent="0.25">
      <c r="A170" s="39"/>
      <c r="B170" s="40"/>
      <c r="C170" s="39"/>
      <c r="D170" s="41"/>
      <c r="E170" s="66" t="str">
        <f t="shared" si="69"/>
        <v/>
      </c>
      <c r="F170" s="91"/>
      <c r="G170" s="29"/>
      <c r="H170" s="74" t="str">
        <f t="shared" si="70"/>
        <v/>
      </c>
      <c r="I170" s="74" t="str">
        <f>IF(ISNUMBER(H170),COUNTIF(H170:$H$193,H170),"")</f>
        <v/>
      </c>
      <c r="J170" s="74" t="str">
        <f t="shared" si="71"/>
        <v/>
      </c>
      <c r="K170" s="74" t="str">
        <f t="shared" si="72"/>
        <v/>
      </c>
      <c r="L170" s="74" t="str">
        <f t="shared" si="73"/>
        <v/>
      </c>
      <c r="M170" s="70" t="str">
        <f t="shared" si="74"/>
        <v/>
      </c>
      <c r="N170" s="70" t="str">
        <f>IF(ISNUMBER(M170),COUNTIF(M170:$M$193,M170),"")</f>
        <v/>
      </c>
      <c r="O170" s="70" t="str">
        <f t="shared" si="75"/>
        <v/>
      </c>
      <c r="P170" s="70" t="str">
        <f t="shared" si="76"/>
        <v/>
      </c>
    </row>
    <row r="171" spans="1:16" x14ac:dyDescent="0.25">
      <c r="A171" s="39"/>
      <c r="B171" s="40"/>
      <c r="C171" s="39"/>
      <c r="D171" s="41"/>
      <c r="E171" s="66" t="str">
        <f t="shared" si="69"/>
        <v/>
      </c>
      <c r="F171" s="91"/>
      <c r="G171" s="29"/>
      <c r="H171" s="74" t="str">
        <f t="shared" si="70"/>
        <v/>
      </c>
      <c r="I171" s="74" t="str">
        <f>IF(ISNUMBER(H171),COUNTIF(H171:$H$193,H171),"")</f>
        <v/>
      </c>
      <c r="J171" s="74" t="str">
        <f t="shared" si="71"/>
        <v/>
      </c>
      <c r="K171" s="74" t="str">
        <f t="shared" si="72"/>
        <v/>
      </c>
      <c r="L171" s="74" t="str">
        <f t="shared" si="73"/>
        <v/>
      </c>
      <c r="M171" s="70" t="str">
        <f t="shared" si="74"/>
        <v/>
      </c>
      <c r="N171" s="70" t="str">
        <f>IF(ISNUMBER(M171),COUNTIF(M171:$M$193,M171),"")</f>
        <v/>
      </c>
      <c r="O171" s="70" t="str">
        <f t="shared" si="75"/>
        <v/>
      </c>
      <c r="P171" s="70" t="str">
        <f t="shared" si="76"/>
        <v/>
      </c>
    </row>
    <row r="172" spans="1:16" x14ac:dyDescent="0.25">
      <c r="A172" s="39"/>
      <c r="B172" s="40"/>
      <c r="C172" s="39"/>
      <c r="D172" s="41"/>
      <c r="E172" s="66" t="str">
        <f t="shared" si="69"/>
        <v/>
      </c>
      <c r="F172" s="91"/>
      <c r="G172" s="29"/>
      <c r="H172" s="74" t="str">
        <f t="shared" si="70"/>
        <v/>
      </c>
      <c r="I172" s="74" t="str">
        <f>IF(ISNUMBER(H172),COUNTIF(H172:$H$193,H172),"")</f>
        <v/>
      </c>
      <c r="J172" s="74" t="str">
        <f t="shared" si="71"/>
        <v/>
      </c>
      <c r="K172" s="74" t="str">
        <f t="shared" si="72"/>
        <v/>
      </c>
      <c r="L172" s="74" t="str">
        <f t="shared" si="73"/>
        <v/>
      </c>
      <c r="M172" s="70" t="str">
        <f t="shared" si="74"/>
        <v/>
      </c>
      <c r="N172" s="70" t="str">
        <f>IF(ISNUMBER(M172),COUNTIF(M172:$M$193,M172),"")</f>
        <v/>
      </c>
      <c r="O172" s="70" t="str">
        <f t="shared" si="75"/>
        <v/>
      </c>
      <c r="P172" s="70" t="str">
        <f t="shared" si="76"/>
        <v/>
      </c>
    </row>
    <row r="173" spans="1:16" x14ac:dyDescent="0.25">
      <c r="A173" s="39"/>
      <c r="B173" s="40"/>
      <c r="C173" s="39"/>
      <c r="D173" s="41"/>
      <c r="E173" s="66" t="str">
        <f t="shared" si="45"/>
        <v/>
      </c>
      <c r="F173" s="91"/>
      <c r="G173" s="29"/>
      <c r="H173" s="74" t="str">
        <f t="shared" si="46"/>
        <v/>
      </c>
      <c r="I173" s="74" t="str">
        <f>IF(ISNUMBER(H173),COUNTIF(H173:$H$193,H173),"")</f>
        <v/>
      </c>
      <c r="J173" s="74" t="str">
        <f t="shared" si="47"/>
        <v/>
      </c>
      <c r="K173" s="74" t="str">
        <f t="shared" si="48"/>
        <v/>
      </c>
      <c r="L173" s="74" t="str">
        <f t="shared" si="49"/>
        <v/>
      </c>
      <c r="M173" s="70" t="str">
        <f t="shared" si="50"/>
        <v/>
      </c>
      <c r="N173" s="70" t="str">
        <f>IF(ISNUMBER(M173),COUNTIF(M173:$M$193,M173),"")</f>
        <v/>
      </c>
      <c r="O173" s="70" t="str">
        <f t="shared" si="51"/>
        <v/>
      </c>
      <c r="P173" s="70" t="str">
        <f t="shared" si="52"/>
        <v/>
      </c>
    </row>
    <row r="174" spans="1:16" x14ac:dyDescent="0.25">
      <c r="A174" s="39"/>
      <c r="B174" s="40"/>
      <c r="C174" s="39"/>
      <c r="D174" s="41"/>
      <c r="E174" s="66" t="str">
        <f t="shared" si="45"/>
        <v/>
      </c>
      <c r="F174" s="91"/>
      <c r="G174" s="29"/>
      <c r="H174" s="74" t="str">
        <f t="shared" si="46"/>
        <v/>
      </c>
      <c r="I174" s="74" t="str">
        <f>IF(ISNUMBER(H174),COUNTIF(H174:$H$193,H174),"")</f>
        <v/>
      </c>
      <c r="J174" s="74" t="str">
        <f t="shared" si="47"/>
        <v/>
      </c>
      <c r="K174" s="74" t="str">
        <f t="shared" si="48"/>
        <v/>
      </c>
      <c r="L174" s="74" t="str">
        <f t="shared" si="49"/>
        <v/>
      </c>
      <c r="M174" s="70" t="str">
        <f t="shared" si="50"/>
        <v/>
      </c>
      <c r="N174" s="70" t="str">
        <f>IF(ISNUMBER(M174),COUNTIF(M174:$M$193,M174),"")</f>
        <v/>
      </c>
      <c r="O174" s="70" t="str">
        <f t="shared" si="51"/>
        <v/>
      </c>
      <c r="P174" s="70" t="str">
        <f t="shared" si="52"/>
        <v/>
      </c>
    </row>
    <row r="175" spans="1:16" x14ac:dyDescent="0.25">
      <c r="A175" s="39"/>
      <c r="B175" s="40"/>
      <c r="C175" s="39"/>
      <c r="D175" s="41"/>
      <c r="E175" s="66" t="str">
        <f t="shared" si="45"/>
        <v/>
      </c>
      <c r="F175" s="91"/>
      <c r="G175" s="29"/>
      <c r="H175" s="74" t="str">
        <f t="shared" si="46"/>
        <v/>
      </c>
      <c r="I175" s="74" t="str">
        <f>IF(ISNUMBER(H175),COUNTIF(H175:$H$193,H175),"")</f>
        <v/>
      </c>
      <c r="J175" s="74" t="str">
        <f t="shared" si="47"/>
        <v/>
      </c>
      <c r="K175" s="74" t="str">
        <f t="shared" si="48"/>
        <v/>
      </c>
      <c r="L175" s="74" t="str">
        <f t="shared" si="49"/>
        <v/>
      </c>
      <c r="M175" s="70" t="str">
        <f t="shared" si="50"/>
        <v/>
      </c>
      <c r="N175" s="70" t="str">
        <f>IF(ISNUMBER(M175),COUNTIF(M175:$M$193,M175),"")</f>
        <v/>
      </c>
      <c r="O175" s="70" t="str">
        <f t="shared" si="51"/>
        <v/>
      </c>
      <c r="P175" s="70" t="str">
        <f t="shared" si="52"/>
        <v/>
      </c>
    </row>
    <row r="176" spans="1:16" x14ac:dyDescent="0.25">
      <c r="A176" s="39"/>
      <c r="B176" s="40"/>
      <c r="C176" s="39"/>
      <c r="D176" s="41"/>
      <c r="E176" s="66" t="str">
        <f t="shared" si="45"/>
        <v/>
      </c>
      <c r="F176" s="91"/>
      <c r="G176" s="29"/>
      <c r="H176" s="74" t="str">
        <f t="shared" si="46"/>
        <v/>
      </c>
      <c r="I176" s="74" t="str">
        <f>IF(ISNUMBER(H176),COUNTIF(H176:$H$193,H176),"")</f>
        <v/>
      </c>
      <c r="J176" s="74" t="str">
        <f t="shared" si="47"/>
        <v/>
      </c>
      <c r="K176" s="74" t="str">
        <f t="shared" si="48"/>
        <v/>
      </c>
      <c r="L176" s="74" t="str">
        <f t="shared" si="49"/>
        <v/>
      </c>
      <c r="M176" s="70" t="str">
        <f t="shared" si="50"/>
        <v/>
      </c>
      <c r="N176" s="70" t="str">
        <f>IF(ISNUMBER(M176),COUNTIF(M176:$M$193,M176),"")</f>
        <v/>
      </c>
      <c r="O176" s="70" t="str">
        <f t="shared" si="51"/>
        <v/>
      </c>
      <c r="P176" s="70" t="str">
        <f t="shared" si="52"/>
        <v/>
      </c>
    </row>
    <row r="177" spans="1:16" x14ac:dyDescent="0.25">
      <c r="A177" s="39"/>
      <c r="B177" s="40"/>
      <c r="C177" s="39"/>
      <c r="D177" s="41"/>
      <c r="E177" s="66" t="str">
        <f t="shared" si="45"/>
        <v/>
      </c>
      <c r="F177" s="91"/>
      <c r="G177" s="29"/>
      <c r="H177" s="74" t="str">
        <f t="shared" si="46"/>
        <v/>
      </c>
      <c r="I177" s="74" t="str">
        <f>IF(ISNUMBER(H177),COUNTIF(H177:$H$193,H177),"")</f>
        <v/>
      </c>
      <c r="J177" s="74" t="str">
        <f t="shared" si="47"/>
        <v/>
      </c>
      <c r="K177" s="74" t="str">
        <f t="shared" si="48"/>
        <v/>
      </c>
      <c r="L177" s="74" t="str">
        <f t="shared" si="49"/>
        <v/>
      </c>
      <c r="M177" s="70" t="str">
        <f t="shared" si="50"/>
        <v/>
      </c>
      <c r="N177" s="70" t="str">
        <f>IF(ISNUMBER(M177),COUNTIF(M177:$M$193,M177),"")</f>
        <v/>
      </c>
      <c r="O177" s="70" t="str">
        <f t="shared" si="51"/>
        <v/>
      </c>
      <c r="P177" s="70" t="str">
        <f t="shared" si="52"/>
        <v/>
      </c>
    </row>
    <row r="178" spans="1:16" x14ac:dyDescent="0.25">
      <c r="A178" s="39"/>
      <c r="B178" s="40"/>
      <c r="C178" s="39"/>
      <c r="D178" s="41"/>
      <c r="E178" s="66" t="str">
        <f t="shared" ref="E178:E182" si="77">IF(ISNUMBER(C178),C178/D178,"")</f>
        <v/>
      </c>
      <c r="F178" s="91"/>
      <c r="G178" s="29"/>
      <c r="H178" s="74" t="str">
        <f t="shared" ref="H178:H182" si="78">IF(ISNUMBER(C178),_xlfn.RANK.AVG(C178,$C$104:$C$193),"")</f>
        <v/>
      </c>
      <c r="I178" s="74" t="str">
        <f>IF(ISNUMBER(H178),COUNTIF(H178:$H$193,H178),"")</f>
        <v/>
      </c>
      <c r="J178" s="74" t="str">
        <f t="shared" ref="J178:J182" si="79">IF(ISNUMBER(H178),IF(I178=1,H178,H178+(I178*0.01)),"")</f>
        <v/>
      </c>
      <c r="K178" s="74" t="str">
        <f t="shared" ref="K178:K182" si="80">IF(ISNUMBER(H178),_xlfn.RANK.AVG(J178,$J$104:$J$193),"")</f>
        <v/>
      </c>
      <c r="L178" s="74" t="str">
        <f t="shared" ref="L178:L182" si="81">IF(ISNUMBER(H178),A178,"")</f>
        <v/>
      </c>
      <c r="M178" s="70" t="str">
        <f t="shared" ref="M178:M182" si="82">IF(ISNUMBER(F178),_xlfn.RANK.AVG(F178,$F$104:$F$193),"")</f>
        <v/>
      </c>
      <c r="N178" s="70" t="str">
        <f>IF(ISNUMBER(M178),COUNTIF(M178:$M$193,M178),"")</f>
        <v/>
      </c>
      <c r="O178" s="70" t="str">
        <f t="shared" ref="O178:O182" si="83">IF(ISNUMBER(M178),IF(N178=1,M178,M178+(N178*0.01)),"")</f>
        <v/>
      </c>
      <c r="P178" s="70" t="str">
        <f t="shared" ref="P178:P182" si="84">IF(ISNUMBER(M178),_xlfn.RANK.AVG(O178,$O$104:$O$193),"")</f>
        <v/>
      </c>
    </row>
    <row r="179" spans="1:16" x14ac:dyDescent="0.25">
      <c r="A179" s="39"/>
      <c r="B179" s="40"/>
      <c r="C179" s="39"/>
      <c r="D179" s="41"/>
      <c r="E179" s="66" t="str">
        <f t="shared" si="77"/>
        <v/>
      </c>
      <c r="F179" s="91"/>
      <c r="G179" s="29"/>
      <c r="H179" s="74" t="str">
        <f t="shared" si="78"/>
        <v/>
      </c>
      <c r="I179" s="74" t="str">
        <f>IF(ISNUMBER(H179),COUNTIF(H179:$H$193,H179),"")</f>
        <v/>
      </c>
      <c r="J179" s="74" t="str">
        <f t="shared" si="79"/>
        <v/>
      </c>
      <c r="K179" s="74" t="str">
        <f t="shared" si="80"/>
        <v/>
      </c>
      <c r="L179" s="74" t="str">
        <f t="shared" si="81"/>
        <v/>
      </c>
      <c r="M179" s="70" t="str">
        <f t="shared" si="82"/>
        <v/>
      </c>
      <c r="N179" s="70" t="str">
        <f>IF(ISNUMBER(M179),COUNTIF(M179:$M$193,M179),"")</f>
        <v/>
      </c>
      <c r="O179" s="70" t="str">
        <f t="shared" si="83"/>
        <v/>
      </c>
      <c r="P179" s="70" t="str">
        <f t="shared" si="84"/>
        <v/>
      </c>
    </row>
    <row r="180" spans="1:16" x14ac:dyDescent="0.25">
      <c r="A180" s="39"/>
      <c r="B180" s="40"/>
      <c r="C180" s="39"/>
      <c r="D180" s="41"/>
      <c r="E180" s="66" t="str">
        <f t="shared" si="77"/>
        <v/>
      </c>
      <c r="F180" s="91"/>
      <c r="G180" s="29"/>
      <c r="H180" s="74" t="str">
        <f t="shared" si="78"/>
        <v/>
      </c>
      <c r="I180" s="74" t="str">
        <f>IF(ISNUMBER(H180),COUNTIF(H180:$H$193,H180),"")</f>
        <v/>
      </c>
      <c r="J180" s="74" t="str">
        <f t="shared" si="79"/>
        <v/>
      </c>
      <c r="K180" s="74" t="str">
        <f t="shared" si="80"/>
        <v/>
      </c>
      <c r="L180" s="74" t="str">
        <f t="shared" si="81"/>
        <v/>
      </c>
      <c r="M180" s="70" t="str">
        <f t="shared" si="82"/>
        <v/>
      </c>
      <c r="N180" s="70" t="str">
        <f>IF(ISNUMBER(M180),COUNTIF(M180:$M$193,M180),"")</f>
        <v/>
      </c>
      <c r="O180" s="70" t="str">
        <f t="shared" si="83"/>
        <v/>
      </c>
      <c r="P180" s="70" t="str">
        <f t="shared" si="84"/>
        <v/>
      </c>
    </row>
    <row r="181" spans="1:16" x14ac:dyDescent="0.25">
      <c r="A181" s="39"/>
      <c r="B181" s="40"/>
      <c r="C181" s="39"/>
      <c r="D181" s="41"/>
      <c r="E181" s="66" t="str">
        <f t="shared" si="77"/>
        <v/>
      </c>
      <c r="F181" s="91"/>
      <c r="G181" s="29"/>
      <c r="H181" s="74" t="str">
        <f t="shared" si="78"/>
        <v/>
      </c>
      <c r="I181" s="74" t="str">
        <f>IF(ISNUMBER(H181),COUNTIF(H181:$H$193,H181),"")</f>
        <v/>
      </c>
      <c r="J181" s="74" t="str">
        <f t="shared" si="79"/>
        <v/>
      </c>
      <c r="K181" s="74" t="str">
        <f t="shared" si="80"/>
        <v/>
      </c>
      <c r="L181" s="74" t="str">
        <f t="shared" si="81"/>
        <v/>
      </c>
      <c r="M181" s="70" t="str">
        <f t="shared" si="82"/>
        <v/>
      </c>
      <c r="N181" s="70" t="str">
        <f>IF(ISNUMBER(M181),COUNTIF(M181:$M$193,M181),"")</f>
        <v/>
      </c>
      <c r="O181" s="70" t="str">
        <f t="shared" si="83"/>
        <v/>
      </c>
      <c r="P181" s="70" t="str">
        <f t="shared" si="84"/>
        <v/>
      </c>
    </row>
    <row r="182" spans="1:16" x14ac:dyDescent="0.25">
      <c r="A182" s="39"/>
      <c r="B182" s="40"/>
      <c r="C182" s="39"/>
      <c r="D182" s="41"/>
      <c r="E182" s="66" t="str">
        <f t="shared" si="77"/>
        <v/>
      </c>
      <c r="F182" s="91"/>
      <c r="G182" s="29"/>
      <c r="H182" s="74" t="str">
        <f t="shared" si="78"/>
        <v/>
      </c>
      <c r="I182" s="74" t="str">
        <f>IF(ISNUMBER(H182),COUNTIF(H182:$H$193,H182),"")</f>
        <v/>
      </c>
      <c r="J182" s="74" t="str">
        <f t="shared" si="79"/>
        <v/>
      </c>
      <c r="K182" s="74" t="str">
        <f t="shared" si="80"/>
        <v/>
      </c>
      <c r="L182" s="74" t="str">
        <f t="shared" si="81"/>
        <v/>
      </c>
      <c r="M182" s="70" t="str">
        <f t="shared" si="82"/>
        <v/>
      </c>
      <c r="N182" s="70" t="str">
        <f>IF(ISNUMBER(M182),COUNTIF(M182:$M$193,M182),"")</f>
        <v/>
      </c>
      <c r="O182" s="70" t="str">
        <f t="shared" si="83"/>
        <v/>
      </c>
      <c r="P182" s="70" t="str">
        <f t="shared" si="84"/>
        <v/>
      </c>
    </row>
    <row r="183" spans="1:16" x14ac:dyDescent="0.25">
      <c r="A183" s="39"/>
      <c r="B183" s="40"/>
      <c r="C183" s="39"/>
      <c r="D183" s="41"/>
      <c r="E183" s="66" t="str">
        <f t="shared" ref="E183:E187" si="85">IF(ISNUMBER(C183),C183/D183,"")</f>
        <v/>
      </c>
      <c r="F183" s="91"/>
      <c r="G183" s="29"/>
      <c r="H183" s="74" t="str">
        <f t="shared" ref="H183:H187" si="86">IF(ISNUMBER(C183),_xlfn.RANK.AVG(C183,$C$104:$C$193),"")</f>
        <v/>
      </c>
      <c r="I183" s="74" t="str">
        <f>IF(ISNUMBER(H183),COUNTIF(H183:$H$193,H183),"")</f>
        <v/>
      </c>
      <c r="J183" s="74" t="str">
        <f t="shared" ref="J183:J187" si="87">IF(ISNUMBER(H183),IF(I183=1,H183,H183+(I183*0.01)),"")</f>
        <v/>
      </c>
      <c r="K183" s="74" t="str">
        <f t="shared" ref="K183:K187" si="88">IF(ISNUMBER(H183),_xlfn.RANK.AVG(J183,$J$104:$J$193),"")</f>
        <v/>
      </c>
      <c r="L183" s="74" t="str">
        <f t="shared" ref="L183:L187" si="89">IF(ISNUMBER(H183),A183,"")</f>
        <v/>
      </c>
      <c r="M183" s="70" t="str">
        <f t="shared" ref="M183:M187" si="90">IF(ISNUMBER(F183),_xlfn.RANK.AVG(F183,$F$104:$F$193),"")</f>
        <v/>
      </c>
      <c r="N183" s="70" t="str">
        <f>IF(ISNUMBER(M183),COUNTIF(M183:$M$193,M183),"")</f>
        <v/>
      </c>
      <c r="O183" s="70" t="str">
        <f t="shared" ref="O183:O187" si="91">IF(ISNUMBER(M183),IF(N183=1,M183,M183+(N183*0.01)),"")</f>
        <v/>
      </c>
      <c r="P183" s="70" t="str">
        <f t="shared" ref="P183:P187" si="92">IF(ISNUMBER(M183),_xlfn.RANK.AVG(O183,$O$104:$O$193),"")</f>
        <v/>
      </c>
    </row>
    <row r="184" spans="1:16" x14ac:dyDescent="0.25">
      <c r="A184" s="39"/>
      <c r="B184" s="40"/>
      <c r="C184" s="39"/>
      <c r="D184" s="41"/>
      <c r="E184" s="66" t="str">
        <f t="shared" si="85"/>
        <v/>
      </c>
      <c r="F184" s="91"/>
      <c r="G184" s="29"/>
      <c r="H184" s="74" t="str">
        <f t="shared" si="86"/>
        <v/>
      </c>
      <c r="I184" s="74" t="str">
        <f>IF(ISNUMBER(H184),COUNTIF(H184:$H$193,H184),"")</f>
        <v/>
      </c>
      <c r="J184" s="74" t="str">
        <f t="shared" si="87"/>
        <v/>
      </c>
      <c r="K184" s="74" t="str">
        <f t="shared" si="88"/>
        <v/>
      </c>
      <c r="L184" s="74" t="str">
        <f t="shared" si="89"/>
        <v/>
      </c>
      <c r="M184" s="70" t="str">
        <f t="shared" si="90"/>
        <v/>
      </c>
      <c r="N184" s="70" t="str">
        <f>IF(ISNUMBER(M184),COUNTIF(M184:$M$193,M184),"")</f>
        <v/>
      </c>
      <c r="O184" s="70" t="str">
        <f t="shared" si="91"/>
        <v/>
      </c>
      <c r="P184" s="70" t="str">
        <f t="shared" si="92"/>
        <v/>
      </c>
    </row>
    <row r="185" spans="1:16" x14ac:dyDescent="0.25">
      <c r="A185" s="39"/>
      <c r="B185" s="40"/>
      <c r="C185" s="39"/>
      <c r="D185" s="41"/>
      <c r="E185" s="66" t="str">
        <f t="shared" si="85"/>
        <v/>
      </c>
      <c r="F185" s="91"/>
      <c r="G185" s="29"/>
      <c r="H185" s="74" t="str">
        <f t="shared" si="86"/>
        <v/>
      </c>
      <c r="I185" s="74" t="str">
        <f>IF(ISNUMBER(H185),COUNTIF(H185:$H$193,H185),"")</f>
        <v/>
      </c>
      <c r="J185" s="74" t="str">
        <f t="shared" si="87"/>
        <v/>
      </c>
      <c r="K185" s="74" t="str">
        <f t="shared" si="88"/>
        <v/>
      </c>
      <c r="L185" s="74" t="str">
        <f t="shared" si="89"/>
        <v/>
      </c>
      <c r="M185" s="70" t="str">
        <f t="shared" si="90"/>
        <v/>
      </c>
      <c r="N185" s="70" t="str">
        <f>IF(ISNUMBER(M185),COUNTIF(M185:$M$193,M185),"")</f>
        <v/>
      </c>
      <c r="O185" s="70" t="str">
        <f t="shared" si="91"/>
        <v/>
      </c>
      <c r="P185" s="70" t="str">
        <f t="shared" si="92"/>
        <v/>
      </c>
    </row>
    <row r="186" spans="1:16" x14ac:dyDescent="0.25">
      <c r="A186" s="39"/>
      <c r="B186" s="40"/>
      <c r="C186" s="39"/>
      <c r="D186" s="41"/>
      <c r="E186" s="66" t="str">
        <f t="shared" si="85"/>
        <v/>
      </c>
      <c r="F186" s="91"/>
      <c r="G186" s="29"/>
      <c r="H186" s="74" t="str">
        <f t="shared" si="86"/>
        <v/>
      </c>
      <c r="I186" s="74" t="str">
        <f>IF(ISNUMBER(H186),COUNTIF(H186:$H$193,H186),"")</f>
        <v/>
      </c>
      <c r="J186" s="74" t="str">
        <f t="shared" si="87"/>
        <v/>
      </c>
      <c r="K186" s="74" t="str">
        <f t="shared" si="88"/>
        <v/>
      </c>
      <c r="L186" s="74" t="str">
        <f t="shared" si="89"/>
        <v/>
      </c>
      <c r="M186" s="70" t="str">
        <f t="shared" si="90"/>
        <v/>
      </c>
      <c r="N186" s="70" t="str">
        <f>IF(ISNUMBER(M186),COUNTIF(M186:$M$193,M186),"")</f>
        <v/>
      </c>
      <c r="O186" s="70" t="str">
        <f t="shared" si="91"/>
        <v/>
      </c>
      <c r="P186" s="70" t="str">
        <f t="shared" si="92"/>
        <v/>
      </c>
    </row>
    <row r="187" spans="1:16" x14ac:dyDescent="0.25">
      <c r="A187" s="39"/>
      <c r="B187" s="40"/>
      <c r="C187" s="39"/>
      <c r="D187" s="41"/>
      <c r="E187" s="66" t="str">
        <f t="shared" si="85"/>
        <v/>
      </c>
      <c r="F187" s="91"/>
      <c r="G187" s="29"/>
      <c r="H187" s="74" t="str">
        <f t="shared" si="86"/>
        <v/>
      </c>
      <c r="I187" s="74" t="str">
        <f>IF(ISNUMBER(H187),COUNTIF(H187:$H$193,H187),"")</f>
        <v/>
      </c>
      <c r="J187" s="74" t="str">
        <f t="shared" si="87"/>
        <v/>
      </c>
      <c r="K187" s="74" t="str">
        <f t="shared" si="88"/>
        <v/>
      </c>
      <c r="L187" s="74" t="str">
        <f t="shared" si="89"/>
        <v/>
      </c>
      <c r="M187" s="70" t="str">
        <f t="shared" si="90"/>
        <v/>
      </c>
      <c r="N187" s="70" t="str">
        <f>IF(ISNUMBER(M187),COUNTIF(M187:$M$193,M187),"")</f>
        <v/>
      </c>
      <c r="O187" s="70" t="str">
        <f t="shared" si="91"/>
        <v/>
      </c>
      <c r="P187" s="70" t="str">
        <f t="shared" si="92"/>
        <v/>
      </c>
    </row>
    <row r="188" spans="1:16" x14ac:dyDescent="0.25">
      <c r="A188" s="39"/>
      <c r="B188" s="40"/>
      <c r="C188" s="39"/>
      <c r="D188" s="41"/>
      <c r="E188" s="66" t="str">
        <f t="shared" si="45"/>
        <v/>
      </c>
      <c r="F188" s="91"/>
      <c r="G188" s="29"/>
      <c r="H188" s="74" t="str">
        <f t="shared" si="46"/>
        <v/>
      </c>
      <c r="I188" s="74" t="str">
        <f>IF(ISNUMBER(H188),COUNTIF(H188:$H$193,H188),"")</f>
        <v/>
      </c>
      <c r="J188" s="74" t="str">
        <f t="shared" si="47"/>
        <v/>
      </c>
      <c r="K188" s="74" t="str">
        <f t="shared" si="48"/>
        <v/>
      </c>
      <c r="L188" s="74" t="str">
        <f t="shared" si="49"/>
        <v/>
      </c>
      <c r="M188" s="70" t="str">
        <f t="shared" si="50"/>
        <v/>
      </c>
      <c r="N188" s="70" t="str">
        <f>IF(ISNUMBER(M188),COUNTIF(M188:$M$193,M188),"")</f>
        <v/>
      </c>
      <c r="O188" s="70" t="str">
        <f t="shared" si="51"/>
        <v/>
      </c>
      <c r="P188" s="70" t="str">
        <f t="shared" si="52"/>
        <v/>
      </c>
    </row>
    <row r="189" spans="1:16" x14ac:dyDescent="0.25">
      <c r="A189" s="39"/>
      <c r="B189" s="40"/>
      <c r="C189" s="39"/>
      <c r="D189" s="41"/>
      <c r="E189" s="66" t="str">
        <f t="shared" si="45"/>
        <v/>
      </c>
      <c r="F189" s="91"/>
      <c r="G189" s="29"/>
      <c r="H189" s="74" t="str">
        <f t="shared" si="46"/>
        <v/>
      </c>
      <c r="I189" s="74" t="str">
        <f>IF(ISNUMBER(H189),COUNTIF(H189:$H$193,H189),"")</f>
        <v/>
      </c>
      <c r="J189" s="74" t="str">
        <f t="shared" si="47"/>
        <v/>
      </c>
      <c r="K189" s="74" t="str">
        <f t="shared" si="48"/>
        <v/>
      </c>
      <c r="L189" s="74" t="str">
        <f t="shared" si="49"/>
        <v/>
      </c>
      <c r="M189" s="70" t="str">
        <f t="shared" si="50"/>
        <v/>
      </c>
      <c r="N189" s="70" t="str">
        <f>IF(ISNUMBER(M189),COUNTIF(M189:$M$193,M189),"")</f>
        <v/>
      </c>
      <c r="O189" s="70" t="str">
        <f t="shared" si="51"/>
        <v/>
      </c>
      <c r="P189" s="70" t="str">
        <f t="shared" si="52"/>
        <v/>
      </c>
    </row>
    <row r="190" spans="1:16" x14ac:dyDescent="0.25">
      <c r="A190" s="39"/>
      <c r="B190" s="40"/>
      <c r="C190" s="39"/>
      <c r="D190" s="41"/>
      <c r="E190" s="66" t="str">
        <f t="shared" si="45"/>
        <v/>
      </c>
      <c r="F190" s="91"/>
      <c r="G190" s="29"/>
      <c r="H190" s="74" t="str">
        <f t="shared" si="46"/>
        <v/>
      </c>
      <c r="I190" s="74" t="str">
        <f>IF(ISNUMBER(H190),COUNTIF(H190:$H$193,H190),"")</f>
        <v/>
      </c>
      <c r="J190" s="74" t="str">
        <f t="shared" si="47"/>
        <v/>
      </c>
      <c r="K190" s="74" t="str">
        <f t="shared" si="48"/>
        <v/>
      </c>
      <c r="L190" s="74" t="str">
        <f t="shared" si="49"/>
        <v/>
      </c>
      <c r="M190" s="70" t="str">
        <f t="shared" si="50"/>
        <v/>
      </c>
      <c r="N190" s="70" t="str">
        <f>IF(ISNUMBER(M190),COUNTIF(M190:$M$193,M190),"")</f>
        <v/>
      </c>
      <c r="O190" s="70" t="str">
        <f t="shared" si="51"/>
        <v/>
      </c>
      <c r="P190" s="70" t="str">
        <f t="shared" si="52"/>
        <v/>
      </c>
    </row>
    <row r="191" spans="1:16" x14ac:dyDescent="0.25">
      <c r="A191" s="39"/>
      <c r="B191" s="40"/>
      <c r="C191" s="39"/>
      <c r="D191" s="41"/>
      <c r="E191" s="66" t="str">
        <f t="shared" si="45"/>
        <v/>
      </c>
      <c r="F191" s="91"/>
      <c r="G191" s="29"/>
      <c r="H191" s="74" t="str">
        <f t="shared" si="46"/>
        <v/>
      </c>
      <c r="I191" s="74" t="str">
        <f>IF(ISNUMBER(H191),COUNTIF(H191:$H$193,H191),"")</f>
        <v/>
      </c>
      <c r="J191" s="74" t="str">
        <f t="shared" si="47"/>
        <v/>
      </c>
      <c r="K191" s="74" t="str">
        <f t="shared" si="48"/>
        <v/>
      </c>
      <c r="L191" s="74" t="str">
        <f t="shared" si="49"/>
        <v/>
      </c>
      <c r="M191" s="70" t="str">
        <f t="shared" si="50"/>
        <v/>
      </c>
      <c r="N191" s="70" t="str">
        <f>IF(ISNUMBER(M191),COUNTIF(M191:$M$193,M191),"")</f>
        <v/>
      </c>
      <c r="O191" s="70" t="str">
        <f t="shared" si="51"/>
        <v/>
      </c>
      <c r="P191" s="70" t="str">
        <f t="shared" si="52"/>
        <v/>
      </c>
    </row>
    <row r="192" spans="1:16" x14ac:dyDescent="0.25">
      <c r="A192" s="39"/>
      <c r="B192" s="40"/>
      <c r="C192" s="39"/>
      <c r="D192" s="41"/>
      <c r="E192" s="66" t="str">
        <f t="shared" si="45"/>
        <v/>
      </c>
      <c r="F192" s="91"/>
      <c r="G192" s="29"/>
      <c r="H192" s="74" t="str">
        <f t="shared" si="46"/>
        <v/>
      </c>
      <c r="I192" s="74" t="str">
        <f>IF(ISNUMBER(H192),COUNTIF(H192:$H$193,H192),"")</f>
        <v/>
      </c>
      <c r="J192" s="74" t="str">
        <f t="shared" si="47"/>
        <v/>
      </c>
      <c r="K192" s="74" t="str">
        <f t="shared" si="48"/>
        <v/>
      </c>
      <c r="L192" s="74" t="str">
        <f t="shared" si="49"/>
        <v/>
      </c>
      <c r="M192" s="70" t="str">
        <f t="shared" si="50"/>
        <v/>
      </c>
      <c r="N192" s="70" t="str">
        <f>IF(ISNUMBER(M192),COUNTIF(M192:$M$193,M192),"")</f>
        <v/>
      </c>
      <c r="O192" s="70" t="str">
        <f t="shared" si="51"/>
        <v/>
      </c>
      <c r="P192" s="70" t="str">
        <f t="shared" si="52"/>
        <v/>
      </c>
    </row>
    <row r="193" spans="1:16" ht="15.75" customHeight="1" thickBot="1" x14ac:dyDescent="0.3">
      <c r="A193" s="42"/>
      <c r="B193" s="43"/>
      <c r="C193" s="42"/>
      <c r="D193" s="44"/>
      <c r="E193" s="68" t="str">
        <f t="shared" si="45"/>
        <v/>
      </c>
      <c r="F193" s="92"/>
      <c r="G193" s="29"/>
      <c r="H193" s="74" t="str">
        <f t="shared" si="46"/>
        <v/>
      </c>
      <c r="I193" s="74" t="str">
        <f>IF(ISNUMBER(H193),COUNTIF(H193:$H$193,H193),"")</f>
        <v/>
      </c>
      <c r="J193" s="74" t="str">
        <f t="shared" si="47"/>
        <v/>
      </c>
      <c r="K193" s="74" t="str">
        <f t="shared" si="48"/>
        <v/>
      </c>
      <c r="L193" s="74" t="str">
        <f t="shared" si="49"/>
        <v/>
      </c>
      <c r="M193" s="70" t="str">
        <f t="shared" si="50"/>
        <v/>
      </c>
      <c r="N193" s="70" t="str">
        <f>IF(ISNUMBER(M193),COUNTIF(M193:$M$193,M193),"")</f>
        <v/>
      </c>
      <c r="O193" s="70" t="str">
        <f t="shared" si="51"/>
        <v/>
      </c>
      <c r="P193" s="70" t="str">
        <f t="shared" si="52"/>
        <v/>
      </c>
    </row>
    <row r="194" spans="1:16" ht="15.75" customHeight="1" thickBot="1" x14ac:dyDescent="0.3">
      <c r="A194" s="14"/>
      <c r="B194" s="15"/>
      <c r="C194" s="14" t="str">
        <f>IF(SUM(C104:C193)&gt;0,SUM(C104:C193),"")</f>
        <v/>
      </c>
      <c r="D194" s="16" t="str">
        <f>IF(SUM(D104:D193)&gt;0,SUM(D104:D193),"")</f>
        <v/>
      </c>
      <c r="E194" s="36" t="str">
        <f t="shared" si="45"/>
        <v/>
      </c>
      <c r="F194" s="17"/>
      <c r="G194" s="63"/>
    </row>
    <row r="195" spans="1:16" ht="15.75" customHeight="1" thickBot="1" x14ac:dyDescent="0.3">
      <c r="A195" s="31"/>
      <c r="B195" s="32"/>
      <c r="C195" s="32"/>
      <c r="D195" s="32"/>
      <c r="E195" s="32"/>
      <c r="F195" s="32"/>
      <c r="G195" s="94"/>
    </row>
  </sheetData>
  <sheetProtection algorithmName="SHA-512" hashValue="VM299ld4BS6+vir7UoRVLOKbBnxy+IGcHoI5Wjr3KLeUYKFaOnk4imE4cunz+EaHbQIfKd1QWa735Zv+pTIaMA==" saltValue="wqVThaM0Dy5xxv2kAODkHQ==" spinCount="100000" sheet="1" objects="1" scenarios="1" selectLockedCells="1"/>
  <conditionalFormatting sqref="F104:F193">
    <cfRule type="cellIs" dxfId="19" priority="49" operator="equal">
      <formula>"NO"</formula>
    </cfRule>
    <cfRule type="cellIs" dxfId="18" priority="50" operator="equal">
      <formula>"YES"</formula>
    </cfRule>
  </conditionalFormatting>
  <conditionalFormatting sqref="F8:G97">
    <cfRule type="cellIs" dxfId="17" priority="1" operator="equal">
      <formula>"NO"</formula>
    </cfRule>
    <cfRule type="cellIs" dxfId="16" priority="2" operator="equal">
      <formula>"YES"</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Lists!$A$1:$A$3</xm:f>
          </x14:formula1>
          <xm:sqref>F3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3"/>
  <sheetViews>
    <sheetView zoomScaleNormal="100" workbookViewId="0">
      <selection activeCell="B7" sqref="B7"/>
    </sheetView>
  </sheetViews>
  <sheetFormatPr defaultColWidth="0" defaultRowHeight="0" customHeight="1" zeroHeight="1" x14ac:dyDescent="0.25"/>
  <cols>
    <col min="1" max="1" width="15.28515625" customWidth="1"/>
    <col min="2" max="2" width="50.42578125" customWidth="1"/>
    <col min="3" max="3" width="13.85546875" customWidth="1"/>
    <col min="4" max="4" width="12.7109375" customWidth="1"/>
    <col min="5" max="5" width="11.5703125" customWidth="1"/>
    <col min="6" max="6" width="15.7109375" customWidth="1"/>
    <col min="7" max="7" width="16.42578125" customWidth="1"/>
    <col min="8" max="16384" width="9.140625" hidden="1"/>
  </cols>
  <sheetData>
    <row r="1" spans="1:11" ht="15.75" thickBot="1" x14ac:dyDescent="0.3">
      <c r="A1" s="25"/>
      <c r="B1" s="26"/>
      <c r="C1" s="26"/>
      <c r="D1" s="26"/>
      <c r="E1" s="26"/>
      <c r="F1" s="56"/>
    </row>
    <row r="2" spans="1:11" ht="60" customHeight="1" x14ac:dyDescent="0.25">
      <c r="A2" s="2"/>
      <c r="B2" s="3"/>
      <c r="C2" s="3"/>
      <c r="D2" s="3"/>
      <c r="E2" s="3"/>
      <c r="F2" s="3"/>
      <c r="G2" s="4"/>
    </row>
    <row r="3" spans="1:11" s="11" customFormat="1" ht="30" x14ac:dyDescent="0.25">
      <c r="A3" s="12" t="s">
        <v>3</v>
      </c>
      <c r="B3" s="76" t="str">
        <f>IF('All Title I'!B3="","",'All Title I'!B3)</f>
        <v/>
      </c>
      <c r="C3" s="13" t="s">
        <v>4</v>
      </c>
      <c r="D3" s="77" t="str">
        <f>IF('All Title I'!D3="","",'All Title I'!D3)</f>
        <v/>
      </c>
      <c r="E3" s="13" t="s">
        <v>5</v>
      </c>
      <c r="F3" s="76" t="str">
        <f>IF('All Title I'!F3="","",'All Title I'!F3)</f>
        <v/>
      </c>
      <c r="G3" s="57"/>
    </row>
    <row r="4" spans="1:11" ht="15.75" thickBot="1" x14ac:dyDescent="0.3">
      <c r="A4" s="8"/>
      <c r="B4" s="9"/>
      <c r="C4" s="9"/>
      <c r="D4" s="9"/>
      <c r="E4" s="9"/>
      <c r="F4" s="9"/>
      <c r="G4" s="10"/>
    </row>
    <row r="5" spans="1:11" ht="15.75" thickBot="1" x14ac:dyDescent="0.3">
      <c r="A5" s="25"/>
      <c r="B5" s="26"/>
      <c r="C5" s="26"/>
      <c r="D5" s="26"/>
      <c r="E5" s="26"/>
      <c r="F5" s="26"/>
      <c r="G5" s="27"/>
    </row>
    <row r="6" spans="1:11" ht="15" x14ac:dyDescent="0.25">
      <c r="A6" s="2"/>
      <c r="B6" s="3"/>
      <c r="C6" s="3"/>
      <c r="D6" s="3"/>
      <c r="E6" s="3"/>
      <c r="F6" s="3"/>
      <c r="G6" s="4"/>
    </row>
    <row r="7" spans="1:11" s="11" customFormat="1" ht="45" x14ac:dyDescent="0.25">
      <c r="A7" s="12" t="s">
        <v>33</v>
      </c>
      <c r="B7" s="37"/>
      <c r="C7" s="13"/>
      <c r="D7" s="13" t="s">
        <v>35</v>
      </c>
      <c r="E7" s="37"/>
      <c r="F7" s="78"/>
      <c r="G7" s="57"/>
    </row>
    <row r="8" spans="1:11" ht="15.75" thickBot="1" x14ac:dyDescent="0.3">
      <c r="A8" s="8"/>
      <c r="B8" s="9"/>
      <c r="C8" s="9"/>
      <c r="D8" s="9"/>
      <c r="E8" s="9"/>
      <c r="F8" s="9"/>
      <c r="G8" s="10"/>
    </row>
    <row r="9" spans="1:11" ht="15.75" thickBot="1" x14ac:dyDescent="0.3">
      <c r="A9" s="25"/>
      <c r="B9" s="26"/>
      <c r="C9" s="26"/>
      <c r="D9" s="26"/>
      <c r="E9" s="26"/>
      <c r="F9" s="26"/>
      <c r="G9" s="27"/>
    </row>
    <row r="10" spans="1:11" ht="21.75" thickBot="1" x14ac:dyDescent="0.4">
      <c r="A10" s="47" t="s">
        <v>27</v>
      </c>
      <c r="B10" s="58"/>
      <c r="C10" s="28"/>
      <c r="D10" s="28"/>
      <c r="E10" s="28"/>
      <c r="F10" s="32"/>
      <c r="G10" s="29"/>
    </row>
    <row r="11" spans="1:11" ht="64.5" thickBot="1" x14ac:dyDescent="0.3">
      <c r="A11" s="51" t="s">
        <v>10</v>
      </c>
      <c r="B11" s="52" t="s">
        <v>11</v>
      </c>
      <c r="C11" s="59" t="s">
        <v>12</v>
      </c>
      <c r="D11" s="60" t="s">
        <v>13</v>
      </c>
      <c r="E11" s="53" t="s">
        <v>14</v>
      </c>
      <c r="F11" s="54" t="s">
        <v>15</v>
      </c>
      <c r="G11" s="55" t="s">
        <v>25</v>
      </c>
    </row>
    <row r="12" spans="1:11" ht="15" x14ac:dyDescent="0.25">
      <c r="A12" s="79" t="str">
        <f>IFERROR(IF($K12&lt;=$E$7,IF(VLOOKUP($J12,'All Title I'!$A$8:$G$97,1,FALSE)="","",VLOOKUP($J12,'All Title I'!$A$8:$G$97,1,FALSE)),""),"")</f>
        <v/>
      </c>
      <c r="B12" s="80" t="str">
        <f>IFERROR(IF($K12&lt;=$E$7,IF(VLOOKUP($J12,'All Title I'!$A$8:$G$97,2,FALSE)="","",VLOOKUP($J12,'All Title I'!$A$8:$G$97,2,FALSE)),""),"")</f>
        <v/>
      </c>
      <c r="C12" s="79" t="str">
        <f>IFERROR(IF($K12&lt;=$E$7,IF(VLOOKUP($J12,'All Title I'!$A$8:$G$97,3,FALSE)="","",VLOOKUP($J12,'All Title I'!$A$8:$G$97,3,FALSE)),""),"")</f>
        <v/>
      </c>
      <c r="D12" s="81" t="str">
        <f>IFERROR(IF($K12&lt;=$E$7,IF(VLOOKUP($J12,'All Title I'!$A$8:$G$97,4,FALSE)="","",VLOOKUP($J12,'All Title I'!$A$8:$G$97,4,FALSE)),""),"")</f>
        <v/>
      </c>
      <c r="E12" s="64" t="str">
        <f>IFERROR(IF($K12&lt;=$E$7,IF(VLOOKUP($J12,'All Title I'!$A$8:$G$97,5,FALSE)="","",VLOOKUP($J12,'All Title I'!$A$8:$G$97,5,FALSE)),""),"")</f>
        <v/>
      </c>
      <c r="F12" s="65" t="str">
        <f t="shared" ref="F12:F101" si="0">IF(ISNUMBER(C12),IF(C12&gt;100,IF(AND(E12&gt;=$C$104,E12&lt;=$C$105),"YES","NO"),"N/A"),"")</f>
        <v/>
      </c>
      <c r="G12" s="65" t="str">
        <f>IFERROR(IF($K12&lt;=$E$7,IF(VLOOKUP($J12,'All Title I'!$A$8:$G$97,7,FALSE)="","",VLOOKUP($J12,'All Title I'!$A$8:$G$97,7,FALSE)),""),"")</f>
        <v/>
      </c>
      <c r="H12">
        <f>IFERROR('All Title I'!$K$6,"")</f>
        <v>0</v>
      </c>
      <c r="I12">
        <f>IFERROR('All Title I'!$P$6,"")</f>
        <v>0</v>
      </c>
      <c r="J12" t="str">
        <f>IF($B$7="Student Enrollment",VLOOKUP(H12,'All Title I'!$K$8:$L$97,2,FALSE),IF($B$7="Poverty Rate",VLOOKUP(I12,'All Title I'!$P$8:$Q$97,2,FALSE),""))</f>
        <v/>
      </c>
      <c r="K12" t="str">
        <f>IFERROR(IF($B$7="Student Enrollment",VLOOKUP(J12,'All Title I'!$A$8:$G$97,3,FALSE),IF($B$7="Poverty Rate",VLOOKUP(J12,'All Title I'!$A$8:$G$97,7,FALSE),"")),"")</f>
        <v/>
      </c>
    </row>
    <row r="13" spans="1:11" ht="15" x14ac:dyDescent="0.25">
      <c r="A13" s="82" t="str">
        <f>IFERROR(IF($K13&lt;=$E$7,IF(VLOOKUP($J13,'All Title I'!$A$8:$G$97,1,FALSE)="","",VLOOKUP($J13,'All Title I'!$A$8:$G$97,1,FALSE)),""),"")</f>
        <v/>
      </c>
      <c r="B13" s="83" t="str">
        <f>IFERROR(IF($K13&lt;=$E$7,IF(VLOOKUP($J13,'All Title I'!$A$8:$G$97,2,FALSE)="","",VLOOKUP($J13,'All Title I'!$A$8:$G$97,2,FALSE)),""),"")</f>
        <v/>
      </c>
      <c r="C13" s="82" t="str">
        <f>IFERROR(IF($K13&lt;=$E$7,IF(VLOOKUP($J13,'All Title I'!$A$8:$G$97,3,FALSE)="","",VLOOKUP($J13,'All Title I'!$A$8:$G$97,3,FALSE)),""),"")</f>
        <v/>
      </c>
      <c r="D13" s="84" t="str">
        <f>IFERROR(IF($K13&lt;=$E$7,IF(VLOOKUP($J13,'All Title I'!$A$8:$G$97,4,FALSE)="","",VLOOKUP($J13,'All Title I'!$A$8:$G$97,4,FALSE)),""),"")</f>
        <v/>
      </c>
      <c r="E13" s="66" t="str">
        <f>IFERROR(IF($K13&lt;=$E$7,IF(VLOOKUP($J13,'All Title I'!$A$8:$G$97,5,FALSE)="","",VLOOKUP($J13,'All Title I'!$A$8:$G$97,5,FALSE)),""),"")</f>
        <v/>
      </c>
      <c r="F13" s="67" t="str">
        <f t="shared" si="0"/>
        <v/>
      </c>
      <c r="G13" s="67" t="str">
        <f>IFERROR(IF($K13&lt;=$E$7,IF(VLOOKUP($J13,'All Title I'!$A$8:$G$97,7,FALSE)="","",VLOOKUP($J13,'All Title I'!$A$8:$G$97,7,FALSE)),""),"")</f>
        <v/>
      </c>
      <c r="H13" t="str">
        <f>IFERROR(IF(H12+1&lt;='All Title I'!$K$7,H12+1,""),"")</f>
        <v/>
      </c>
      <c r="I13" t="str">
        <f>IFERROR(IF(I12+1&lt;='All Title I'!$P$7,I12+1,""),"")</f>
        <v/>
      </c>
      <c r="J13" t="str">
        <f>IF($B$7="Student Enrollment",VLOOKUP(H13,'All Title I'!$K$8:$L$97,2,FALSE),IF($B$7="Poverty Rate",VLOOKUP(I13,'All Title I'!$P$8:$Q$97,2,FALSE),""))</f>
        <v/>
      </c>
      <c r="K13" t="str">
        <f>IFERROR(IF($B$7="Student Enrollment",VLOOKUP(J13,'All Title I'!$A$8:$G$97,3,FALSE),IF($B$7="Poverty Rate",VLOOKUP(J13,'All Title I'!$A$8:$G$97,7,FALSE),"")),"")</f>
        <v/>
      </c>
    </row>
    <row r="14" spans="1:11" ht="15" x14ac:dyDescent="0.25">
      <c r="A14" s="82" t="str">
        <f>IFERROR(IF($K14&lt;=$E$7,IF(VLOOKUP($J14,'All Title I'!$A$8:$G$97,1,FALSE)="","",VLOOKUP($J14,'All Title I'!$A$8:$G$97,1,FALSE)),""),"")</f>
        <v/>
      </c>
      <c r="B14" s="83" t="str">
        <f>IFERROR(IF($K14&lt;=$E$7,IF(VLOOKUP($J14,'All Title I'!$A$8:$G$97,2,FALSE)="","",VLOOKUP($J14,'All Title I'!$A$8:$G$97,2,FALSE)),""),"")</f>
        <v/>
      </c>
      <c r="C14" s="82" t="str">
        <f>IFERROR(IF($K14&lt;=$E$7,IF(VLOOKUP($J14,'All Title I'!$A$8:$G$97,3,FALSE)="","",VLOOKUP($J14,'All Title I'!$A$8:$G$97,3,FALSE)),""),"")</f>
        <v/>
      </c>
      <c r="D14" s="84" t="str">
        <f>IFERROR(IF($K14&lt;=$E$7,IF(VLOOKUP($J14,'All Title I'!$A$8:$G$97,4,FALSE)="","",VLOOKUP($J14,'All Title I'!$A$8:$G$97,4,FALSE)),""),"")</f>
        <v/>
      </c>
      <c r="E14" s="66" t="str">
        <f>IFERROR(IF($K14&lt;=$E$7,IF(VLOOKUP($J14,'All Title I'!$A$8:$G$97,5,FALSE)="","",VLOOKUP($J14,'All Title I'!$A$8:$G$97,5,FALSE)),""),"")</f>
        <v/>
      </c>
      <c r="F14" s="67" t="str">
        <f t="shared" si="0"/>
        <v/>
      </c>
      <c r="G14" s="67" t="str">
        <f>IFERROR(IF($K14&lt;=$E$7,IF(VLOOKUP($J14,'All Title I'!$A$8:$G$97,7,FALSE)="","",VLOOKUP($J14,'All Title I'!$A$8:$G$97,7,FALSE)),""),"")</f>
        <v/>
      </c>
      <c r="H14" t="str">
        <f>IFERROR(IF(H13+1&lt;='All Title I'!$K$7,H13+1,""),"")</f>
        <v/>
      </c>
      <c r="I14" t="str">
        <f>IFERROR(IF(I13+1&lt;='All Title I'!$P$7,I13+1,""),"")</f>
        <v/>
      </c>
      <c r="J14" t="str">
        <f>IF($B$7="Student Enrollment",VLOOKUP(H14,'All Title I'!$K$8:$L$97,2,FALSE),IF($B$7="Poverty Rate",VLOOKUP(I14,'All Title I'!$P$8:$Q$97,2,FALSE),""))</f>
        <v/>
      </c>
      <c r="K14" t="str">
        <f>IFERROR(IF($B$7="Student Enrollment",VLOOKUP(J14,'All Title I'!$A$8:$G$97,3,FALSE),IF($B$7="Poverty Rate",VLOOKUP(J14,'All Title I'!$A$8:$G$97,7,FALSE),"")),"")</f>
        <v/>
      </c>
    </row>
    <row r="15" spans="1:11" ht="15" x14ac:dyDescent="0.25">
      <c r="A15" s="82" t="str">
        <f>IFERROR(IF($K15&lt;=$E$7,IF(VLOOKUP($J15,'All Title I'!$A$8:$G$97,1,FALSE)="","",VLOOKUP($J15,'All Title I'!$A$8:$G$97,1,FALSE)),""),"")</f>
        <v/>
      </c>
      <c r="B15" s="83" t="str">
        <f>IFERROR(IF($K15&lt;=$E$7,IF(VLOOKUP($J15,'All Title I'!$A$8:$G$97,2,FALSE)="","",VLOOKUP($J15,'All Title I'!$A$8:$G$97,2,FALSE)),""),"")</f>
        <v/>
      </c>
      <c r="C15" s="82" t="str">
        <f>IFERROR(IF($K15&lt;=$E$7,IF(VLOOKUP($J15,'All Title I'!$A$8:$G$97,3,FALSE)="","",VLOOKUP($J15,'All Title I'!$A$8:$G$97,3,FALSE)),""),"")</f>
        <v/>
      </c>
      <c r="D15" s="84" t="str">
        <f>IFERROR(IF($K15&lt;=$E$7,IF(VLOOKUP($J15,'All Title I'!$A$8:$G$97,4,FALSE)="","",VLOOKUP($J15,'All Title I'!$A$8:$G$97,4,FALSE)),""),"")</f>
        <v/>
      </c>
      <c r="E15" s="66" t="str">
        <f>IFERROR(IF($K15&lt;=$E$7,IF(VLOOKUP($J15,'All Title I'!$A$8:$G$97,5,FALSE)="","",VLOOKUP($J15,'All Title I'!$A$8:$G$97,5,FALSE)),""),"")</f>
        <v/>
      </c>
      <c r="F15" s="67" t="str">
        <f t="shared" si="0"/>
        <v/>
      </c>
      <c r="G15" s="67" t="str">
        <f>IFERROR(IF($K15&lt;=$E$7,IF(VLOOKUP($J15,'All Title I'!$A$8:$G$97,7,FALSE)="","",VLOOKUP($J15,'All Title I'!$A$8:$G$97,7,FALSE)),""),"")</f>
        <v/>
      </c>
      <c r="H15" t="str">
        <f>IFERROR(IF(H14+1&lt;='All Title I'!$K$7,H14+1,""),"")</f>
        <v/>
      </c>
      <c r="I15" t="str">
        <f>IFERROR(IF(I14+1&lt;='All Title I'!$P$7,I14+1,""),"")</f>
        <v/>
      </c>
      <c r="J15" t="str">
        <f>IF($B$7="Student Enrollment",VLOOKUP(H15,'All Title I'!$K$8:$L$97,2,FALSE),IF($B$7="Poverty Rate",VLOOKUP(I15,'All Title I'!$P$8:$Q$97,2,FALSE),""))</f>
        <v/>
      </c>
      <c r="K15" t="str">
        <f>IFERROR(IF($B$7="Student Enrollment",VLOOKUP(J15,'All Title I'!$A$8:$G$97,3,FALSE),IF($B$7="Poverty Rate",VLOOKUP(J15,'All Title I'!$A$8:$G$97,7,FALSE),"")),"")</f>
        <v/>
      </c>
    </row>
    <row r="16" spans="1:11" ht="15" x14ac:dyDescent="0.25">
      <c r="A16" s="82" t="str">
        <f>IFERROR(IF($K16&lt;=$E$7,IF(VLOOKUP($J16,'All Title I'!$A$8:$G$97,1,FALSE)="","",VLOOKUP($J16,'All Title I'!$A$8:$G$97,1,FALSE)),""),"")</f>
        <v/>
      </c>
      <c r="B16" s="83" t="str">
        <f>IFERROR(IF($K16&lt;=$E$7,IF(VLOOKUP($J16,'All Title I'!$A$8:$G$97,2,FALSE)="","",VLOOKUP($J16,'All Title I'!$A$8:$G$97,2,FALSE)),""),"")</f>
        <v/>
      </c>
      <c r="C16" s="82" t="str">
        <f>IFERROR(IF($K16&lt;=$E$7,IF(VLOOKUP($J16,'All Title I'!$A$8:$G$97,3,FALSE)="","",VLOOKUP($J16,'All Title I'!$A$8:$G$97,3,FALSE)),""),"")</f>
        <v/>
      </c>
      <c r="D16" s="84" t="str">
        <f>IFERROR(IF($K16&lt;=$E$7,IF(VLOOKUP($J16,'All Title I'!$A$8:$G$97,4,FALSE)="","",VLOOKUP($J16,'All Title I'!$A$8:$G$97,4,FALSE)),""),"")</f>
        <v/>
      </c>
      <c r="E16" s="66" t="str">
        <f>IFERROR(IF($K16&lt;=$E$7,IF(VLOOKUP($J16,'All Title I'!$A$8:$G$97,5,FALSE)="","",VLOOKUP($J16,'All Title I'!$A$8:$G$97,5,FALSE)),""),"")</f>
        <v/>
      </c>
      <c r="F16" s="67" t="str">
        <f t="shared" si="0"/>
        <v/>
      </c>
      <c r="G16" s="67" t="str">
        <f>IFERROR(IF($K16&lt;=$E$7,IF(VLOOKUP($J16,'All Title I'!$A$8:$G$97,7,FALSE)="","",VLOOKUP($J16,'All Title I'!$A$8:$G$97,7,FALSE)),""),"")</f>
        <v/>
      </c>
      <c r="H16" t="str">
        <f>IFERROR(IF(H15+1&lt;='All Title I'!$K$7,H15+1,""),"")</f>
        <v/>
      </c>
      <c r="I16" t="str">
        <f>IFERROR(IF(I15+1&lt;='All Title I'!$P$7,I15+1,""),"")</f>
        <v/>
      </c>
      <c r="J16" t="str">
        <f>IF($B$7="Student Enrollment",VLOOKUP(H16,'All Title I'!$K$8:$L$97,2,FALSE),IF($B$7="Poverty Rate",VLOOKUP(I16,'All Title I'!$P$8:$Q$97,2,FALSE),""))</f>
        <v/>
      </c>
      <c r="K16" t="str">
        <f>IFERROR(IF($B$7="Student Enrollment",VLOOKUP(J16,'All Title I'!$A$8:$G$97,3,FALSE),IF($B$7="Poverty Rate",VLOOKUP(J16,'All Title I'!$A$8:$G$97,7,FALSE),"")),"")</f>
        <v/>
      </c>
    </row>
    <row r="17" spans="1:11" ht="15" x14ac:dyDescent="0.25">
      <c r="A17" s="82" t="str">
        <f>IFERROR(IF($K17&lt;=$E$7,IF(VLOOKUP($J17,'All Title I'!$A$8:$G$97,1,FALSE)="","",VLOOKUP($J17,'All Title I'!$A$8:$G$97,1,FALSE)),""),"")</f>
        <v/>
      </c>
      <c r="B17" s="83" t="str">
        <f>IFERROR(IF($K17&lt;=$E$7,IF(VLOOKUP($J17,'All Title I'!$A$8:$G$97,2,FALSE)="","",VLOOKUP($J17,'All Title I'!$A$8:$G$97,2,FALSE)),""),"")</f>
        <v/>
      </c>
      <c r="C17" s="82" t="str">
        <f>IFERROR(IF($K17&lt;=$E$7,IF(VLOOKUP($J17,'All Title I'!$A$8:$G$97,3,FALSE)="","",VLOOKUP($J17,'All Title I'!$A$8:$G$97,3,FALSE)),""),"")</f>
        <v/>
      </c>
      <c r="D17" s="84" t="str">
        <f>IFERROR(IF($K17&lt;=$E$7,IF(VLOOKUP($J17,'All Title I'!$A$8:$G$97,4,FALSE)="","",VLOOKUP($J17,'All Title I'!$A$8:$G$97,4,FALSE)),""),"")</f>
        <v/>
      </c>
      <c r="E17" s="66" t="str">
        <f>IFERROR(IF($K17&lt;=$E$7,IF(VLOOKUP($J17,'All Title I'!$A$8:$G$97,5,FALSE)="","",VLOOKUP($J17,'All Title I'!$A$8:$G$97,5,FALSE)),""),"")</f>
        <v/>
      </c>
      <c r="F17" s="67" t="str">
        <f t="shared" si="0"/>
        <v/>
      </c>
      <c r="G17" s="67" t="str">
        <f>IFERROR(IF($K17&lt;=$E$7,IF(VLOOKUP($J17,'All Title I'!$A$8:$G$97,7,FALSE)="","",VLOOKUP($J17,'All Title I'!$A$8:$G$97,7,FALSE)),""),"")</f>
        <v/>
      </c>
      <c r="H17" t="str">
        <f>IFERROR(IF(H16+1&lt;='All Title I'!$K$7,H16+1,""),"")</f>
        <v/>
      </c>
      <c r="I17" t="str">
        <f>IFERROR(IF(I16+1&lt;='All Title I'!$P$7,I16+1,""),"")</f>
        <v/>
      </c>
      <c r="J17" t="str">
        <f>IF($B$7="Student Enrollment",VLOOKUP(H17,'All Title I'!$K$8:$L$97,2,FALSE),IF($B$7="Poverty Rate",VLOOKUP(I17,'All Title I'!$P$8:$Q$97,2,FALSE),""))</f>
        <v/>
      </c>
      <c r="K17" t="str">
        <f>IFERROR(IF($B$7="Student Enrollment",VLOOKUP(J17,'All Title I'!$A$8:$G$97,3,FALSE),IF($B$7="Poverty Rate",VLOOKUP(J17,'All Title I'!$A$8:$G$97,7,FALSE),"")),"")</f>
        <v/>
      </c>
    </row>
    <row r="18" spans="1:11" ht="15" x14ac:dyDescent="0.25">
      <c r="A18" s="82" t="str">
        <f>IFERROR(IF($K18&lt;=$E$7,IF(VLOOKUP($J18,'All Title I'!$A$8:$G$97,1,FALSE)="","",VLOOKUP($J18,'All Title I'!$A$8:$G$97,1,FALSE)),""),"")</f>
        <v/>
      </c>
      <c r="B18" s="83" t="str">
        <f>IFERROR(IF($K18&lt;=$E$7,IF(VLOOKUP($J18,'All Title I'!$A$8:$G$97,2,FALSE)="","",VLOOKUP($J18,'All Title I'!$A$8:$G$97,2,FALSE)),""),"")</f>
        <v/>
      </c>
      <c r="C18" s="82" t="str">
        <f>IFERROR(IF($K18&lt;=$E$7,IF(VLOOKUP($J18,'All Title I'!$A$8:$G$97,3,FALSE)="","",VLOOKUP($J18,'All Title I'!$A$8:$G$97,3,FALSE)),""),"")</f>
        <v/>
      </c>
      <c r="D18" s="84" t="str">
        <f>IFERROR(IF($K18&lt;=$E$7,IF(VLOOKUP($J18,'All Title I'!$A$8:$G$97,4,FALSE)="","",VLOOKUP($J18,'All Title I'!$A$8:$G$97,4,FALSE)),""),"")</f>
        <v/>
      </c>
      <c r="E18" s="66" t="str">
        <f>IFERROR(IF($K18&lt;=$E$7,IF(VLOOKUP($J18,'All Title I'!$A$8:$G$97,5,FALSE)="","",VLOOKUP($J18,'All Title I'!$A$8:$G$97,5,FALSE)),""),"")</f>
        <v/>
      </c>
      <c r="F18" s="67" t="str">
        <f t="shared" si="0"/>
        <v/>
      </c>
      <c r="G18" s="67" t="str">
        <f>IFERROR(IF($K18&lt;=$E$7,IF(VLOOKUP($J18,'All Title I'!$A$8:$G$97,7,FALSE)="","",VLOOKUP($J18,'All Title I'!$A$8:$G$97,7,FALSE)),""),"")</f>
        <v/>
      </c>
      <c r="H18" t="str">
        <f>IFERROR(IF(H17+1&lt;='All Title I'!$K$7,H17+1,""),"")</f>
        <v/>
      </c>
      <c r="I18" t="str">
        <f>IFERROR(IF(I17+1&lt;='All Title I'!$P$7,I17+1,""),"")</f>
        <v/>
      </c>
      <c r="J18" t="str">
        <f>IF($B$7="Student Enrollment",VLOOKUP(H18,'All Title I'!$K$8:$L$97,2,FALSE),IF($B$7="Poverty Rate",VLOOKUP(I18,'All Title I'!$P$8:$Q$97,2,FALSE),""))</f>
        <v/>
      </c>
      <c r="K18" t="str">
        <f>IFERROR(IF($B$7="Student Enrollment",VLOOKUP(J18,'All Title I'!$A$8:$G$97,3,FALSE),IF($B$7="Poverty Rate",VLOOKUP(J18,'All Title I'!$A$8:$G$97,7,FALSE),"")),"")</f>
        <v/>
      </c>
    </row>
    <row r="19" spans="1:11" ht="15" x14ac:dyDescent="0.25">
      <c r="A19" s="82" t="str">
        <f>IFERROR(IF($K19&lt;=$E$7,IF(VLOOKUP($J19,'All Title I'!$A$8:$G$97,1,FALSE)="","",VLOOKUP($J19,'All Title I'!$A$8:$G$97,1,FALSE)),""),"")</f>
        <v/>
      </c>
      <c r="B19" s="83" t="str">
        <f>IFERROR(IF($K19&lt;=$E$7,IF(VLOOKUP($J19,'All Title I'!$A$8:$G$97,2,FALSE)="","",VLOOKUP($J19,'All Title I'!$A$8:$G$97,2,FALSE)),""),"")</f>
        <v/>
      </c>
      <c r="C19" s="82" t="str">
        <f>IFERROR(IF($K19&lt;=$E$7,IF(VLOOKUP($J19,'All Title I'!$A$8:$G$97,3,FALSE)="","",VLOOKUP($J19,'All Title I'!$A$8:$G$97,3,FALSE)),""),"")</f>
        <v/>
      </c>
      <c r="D19" s="84" t="str">
        <f>IFERROR(IF($K19&lt;=$E$7,IF(VLOOKUP($J19,'All Title I'!$A$8:$G$97,4,FALSE)="","",VLOOKUP($J19,'All Title I'!$A$8:$G$97,4,FALSE)),""),"")</f>
        <v/>
      </c>
      <c r="E19" s="66" t="str">
        <f>IFERROR(IF($K19&lt;=$E$7,IF(VLOOKUP($J19,'All Title I'!$A$8:$G$97,5,FALSE)="","",VLOOKUP($J19,'All Title I'!$A$8:$G$97,5,FALSE)),""),"")</f>
        <v/>
      </c>
      <c r="F19" s="67" t="str">
        <f t="shared" si="0"/>
        <v/>
      </c>
      <c r="G19" s="67" t="str">
        <f>IFERROR(IF($K19&lt;=$E$7,IF(VLOOKUP($J19,'All Title I'!$A$8:$G$97,7,FALSE)="","",VLOOKUP($J19,'All Title I'!$A$8:$G$97,7,FALSE)),""),"")</f>
        <v/>
      </c>
      <c r="H19" t="str">
        <f>IFERROR(IF(H18+1&lt;='All Title I'!$K$7,H18+1,""),"")</f>
        <v/>
      </c>
      <c r="I19" t="str">
        <f>IFERROR(IF(I18+1&lt;='All Title I'!$P$7,I18+1,""),"")</f>
        <v/>
      </c>
      <c r="J19" t="str">
        <f>IF($B$7="Student Enrollment",VLOOKUP(H19,'All Title I'!$K$8:$L$97,2,FALSE),IF($B$7="Poverty Rate",VLOOKUP(I19,'All Title I'!$P$8:$Q$97,2,FALSE),""))</f>
        <v/>
      </c>
      <c r="K19" t="str">
        <f>IFERROR(IF($B$7="Student Enrollment",VLOOKUP(J19,'All Title I'!$A$8:$G$97,3,FALSE),IF($B$7="Poverty Rate",VLOOKUP(J19,'All Title I'!$A$8:$G$97,7,FALSE),"")),"")</f>
        <v/>
      </c>
    </row>
    <row r="20" spans="1:11" ht="15" x14ac:dyDescent="0.25">
      <c r="A20" s="82" t="str">
        <f>IFERROR(IF($K20&lt;=$E$7,IF(VLOOKUP($J20,'All Title I'!$A$8:$G$97,1,FALSE)="","",VLOOKUP($J20,'All Title I'!$A$8:$G$97,1,FALSE)),""),"")</f>
        <v/>
      </c>
      <c r="B20" s="83" t="str">
        <f>IFERROR(IF($K20&lt;=$E$7,IF(VLOOKUP($J20,'All Title I'!$A$8:$G$97,2,FALSE)="","",VLOOKUP($J20,'All Title I'!$A$8:$G$97,2,FALSE)),""),"")</f>
        <v/>
      </c>
      <c r="C20" s="82" t="str">
        <f>IFERROR(IF($K20&lt;=$E$7,IF(VLOOKUP($J20,'All Title I'!$A$8:$G$97,3,FALSE)="","",VLOOKUP($J20,'All Title I'!$A$8:$G$97,3,FALSE)),""),"")</f>
        <v/>
      </c>
      <c r="D20" s="84" t="str">
        <f>IFERROR(IF($K20&lt;=$E$7,IF(VLOOKUP($J20,'All Title I'!$A$8:$G$97,4,FALSE)="","",VLOOKUP($J20,'All Title I'!$A$8:$G$97,4,FALSE)),""),"")</f>
        <v/>
      </c>
      <c r="E20" s="66" t="str">
        <f>IFERROR(IF($K20&lt;=$E$7,IF(VLOOKUP($J20,'All Title I'!$A$8:$G$97,5,FALSE)="","",VLOOKUP($J20,'All Title I'!$A$8:$G$97,5,FALSE)),""),"")</f>
        <v/>
      </c>
      <c r="F20" s="67" t="str">
        <f t="shared" si="0"/>
        <v/>
      </c>
      <c r="G20" s="67" t="str">
        <f>IFERROR(IF($K20&lt;=$E$7,IF(VLOOKUP($J20,'All Title I'!$A$8:$G$97,7,FALSE)="","",VLOOKUP($J20,'All Title I'!$A$8:$G$97,7,FALSE)),""),"")</f>
        <v/>
      </c>
      <c r="H20" t="str">
        <f>IFERROR(IF(H19+1&lt;='All Title I'!$K$7,H19+1,""),"")</f>
        <v/>
      </c>
      <c r="I20" t="str">
        <f>IFERROR(IF(I19+1&lt;='All Title I'!$P$7,I19+1,""),"")</f>
        <v/>
      </c>
      <c r="J20" t="str">
        <f>IF($B$7="Student Enrollment",VLOOKUP(H20,'All Title I'!$K$8:$L$97,2,FALSE),IF($B$7="Poverty Rate",VLOOKUP(I20,'All Title I'!$P$8:$Q$97,2,FALSE),""))</f>
        <v/>
      </c>
      <c r="K20" t="str">
        <f>IFERROR(IF($B$7="Student Enrollment",VLOOKUP(J20,'All Title I'!$A$8:$G$97,3,FALSE),IF($B$7="Poverty Rate",VLOOKUP(J20,'All Title I'!$A$8:$G$97,7,FALSE),"")),"")</f>
        <v/>
      </c>
    </row>
    <row r="21" spans="1:11" ht="15" x14ac:dyDescent="0.25">
      <c r="A21" s="82" t="str">
        <f>IFERROR(IF($K21&lt;=$E$7,IF(VLOOKUP($J21,'All Title I'!$A$8:$G$97,1,FALSE)="","",VLOOKUP($J21,'All Title I'!$A$8:$G$97,1,FALSE)),""),"")</f>
        <v/>
      </c>
      <c r="B21" s="83" t="str">
        <f>IFERROR(IF($K21&lt;=$E$7,IF(VLOOKUP($J21,'All Title I'!$A$8:$G$97,2,FALSE)="","",VLOOKUP($J21,'All Title I'!$A$8:$G$97,2,FALSE)),""),"")</f>
        <v/>
      </c>
      <c r="C21" s="82" t="str">
        <f>IFERROR(IF($K21&lt;=$E$7,IF(VLOOKUP($J21,'All Title I'!$A$8:$G$97,3,FALSE)="","",VLOOKUP($J21,'All Title I'!$A$8:$G$97,3,FALSE)),""),"")</f>
        <v/>
      </c>
      <c r="D21" s="84" t="str">
        <f>IFERROR(IF($K21&lt;=$E$7,IF(VLOOKUP($J21,'All Title I'!$A$8:$G$97,4,FALSE)="","",VLOOKUP($J21,'All Title I'!$A$8:$G$97,4,FALSE)),""),"")</f>
        <v/>
      </c>
      <c r="E21" s="66" t="str">
        <f>IFERROR(IF($K21&lt;=$E$7,IF(VLOOKUP($J21,'All Title I'!$A$8:$G$97,5,FALSE)="","",VLOOKUP($J21,'All Title I'!$A$8:$G$97,5,FALSE)),""),"")</f>
        <v/>
      </c>
      <c r="F21" s="67" t="str">
        <f t="shared" si="0"/>
        <v/>
      </c>
      <c r="G21" s="67" t="str">
        <f>IFERROR(IF($K21&lt;=$E$7,IF(VLOOKUP($J21,'All Title I'!$A$8:$G$97,7,FALSE)="","",VLOOKUP($J21,'All Title I'!$A$8:$G$97,7,FALSE)),""),"")</f>
        <v/>
      </c>
      <c r="H21" t="str">
        <f>IFERROR(IF(H20+1&lt;='All Title I'!$K$7,H20+1,""),"")</f>
        <v/>
      </c>
      <c r="I21" t="str">
        <f>IFERROR(IF(I20+1&lt;='All Title I'!$P$7,I20+1,""),"")</f>
        <v/>
      </c>
      <c r="J21" t="str">
        <f>IF($B$7="Student Enrollment",VLOOKUP(H21,'All Title I'!$K$8:$L$97,2,FALSE),IF($B$7="Poverty Rate",VLOOKUP(I21,'All Title I'!$P$8:$Q$97,2,FALSE),""))</f>
        <v/>
      </c>
      <c r="K21" t="str">
        <f>IFERROR(IF($B$7="Student Enrollment",VLOOKUP(J21,'All Title I'!$A$8:$G$97,3,FALSE),IF($B$7="Poverty Rate",VLOOKUP(J21,'All Title I'!$A$8:$G$97,7,FALSE),"")),"")</f>
        <v/>
      </c>
    </row>
    <row r="22" spans="1:11" ht="15" x14ac:dyDescent="0.25">
      <c r="A22" s="82" t="str">
        <f>IFERROR(IF($K22&lt;=$E$7,IF(VLOOKUP($J22,'All Title I'!$A$8:$G$97,1,FALSE)="","",VLOOKUP($J22,'All Title I'!$A$8:$G$97,1,FALSE)),""),"")</f>
        <v/>
      </c>
      <c r="B22" s="83" t="str">
        <f>IFERROR(IF($K22&lt;=$E$7,IF(VLOOKUP($J22,'All Title I'!$A$8:$G$97,2,FALSE)="","",VLOOKUP($J22,'All Title I'!$A$8:$G$97,2,FALSE)),""),"")</f>
        <v/>
      </c>
      <c r="C22" s="82" t="str">
        <f>IFERROR(IF($K22&lt;=$E$7,IF(VLOOKUP($J22,'All Title I'!$A$8:$G$97,3,FALSE)="","",VLOOKUP($J22,'All Title I'!$A$8:$G$97,3,FALSE)),""),"")</f>
        <v/>
      </c>
      <c r="D22" s="84" t="str">
        <f>IFERROR(IF($K22&lt;=$E$7,IF(VLOOKUP($J22,'All Title I'!$A$8:$G$97,4,FALSE)="","",VLOOKUP($J22,'All Title I'!$A$8:$G$97,4,FALSE)),""),"")</f>
        <v/>
      </c>
      <c r="E22" s="66" t="str">
        <f>IFERROR(IF($K22&lt;=$E$7,IF(VLOOKUP($J22,'All Title I'!$A$8:$G$97,5,FALSE)="","",VLOOKUP($J22,'All Title I'!$A$8:$G$97,5,FALSE)),""),"")</f>
        <v/>
      </c>
      <c r="F22" s="67" t="str">
        <f t="shared" si="0"/>
        <v/>
      </c>
      <c r="G22" s="67" t="str">
        <f>IFERROR(IF($K22&lt;=$E$7,IF(VLOOKUP($J22,'All Title I'!$A$8:$G$97,7,FALSE)="","",VLOOKUP($J22,'All Title I'!$A$8:$G$97,7,FALSE)),""),"")</f>
        <v/>
      </c>
      <c r="H22" t="str">
        <f>IFERROR(IF(H21+1&lt;='All Title I'!$K$7,H21+1,""),"")</f>
        <v/>
      </c>
      <c r="I22" t="str">
        <f>IFERROR(IF(I21+1&lt;='All Title I'!$P$7,I21+1,""),"")</f>
        <v/>
      </c>
      <c r="J22" t="str">
        <f>IF($B$7="Student Enrollment",VLOOKUP(H22,'All Title I'!$K$8:$L$97,2,FALSE),IF($B$7="Poverty Rate",VLOOKUP(I22,'All Title I'!$P$8:$Q$97,2,FALSE),""))</f>
        <v/>
      </c>
      <c r="K22" t="str">
        <f>IFERROR(IF($B$7="Student Enrollment",VLOOKUP(J22,'All Title I'!$A$8:$G$97,3,FALSE),IF($B$7="Poverty Rate",VLOOKUP(J22,'All Title I'!$A$8:$G$97,7,FALSE),"")),"")</f>
        <v/>
      </c>
    </row>
    <row r="23" spans="1:11" ht="15" x14ac:dyDescent="0.25">
      <c r="A23" s="82" t="str">
        <f>IFERROR(IF($K23&lt;=$E$7,IF(VLOOKUP($J23,'All Title I'!$A$8:$G$97,1,FALSE)="","",VLOOKUP($J23,'All Title I'!$A$8:$G$97,1,FALSE)),""),"")</f>
        <v/>
      </c>
      <c r="B23" s="83" t="str">
        <f>IFERROR(IF($K23&lt;=$E$7,IF(VLOOKUP($J23,'All Title I'!$A$8:$G$97,2,FALSE)="","",VLOOKUP($J23,'All Title I'!$A$8:$G$97,2,FALSE)),""),"")</f>
        <v/>
      </c>
      <c r="C23" s="82" t="str">
        <f>IFERROR(IF($K23&lt;=$E$7,IF(VLOOKUP($J23,'All Title I'!$A$8:$G$97,3,FALSE)="","",VLOOKUP($J23,'All Title I'!$A$8:$G$97,3,FALSE)),""),"")</f>
        <v/>
      </c>
      <c r="D23" s="84" t="str">
        <f>IFERROR(IF($K23&lt;=$E$7,IF(VLOOKUP($J23,'All Title I'!$A$8:$G$97,4,FALSE)="","",VLOOKUP($J23,'All Title I'!$A$8:$G$97,4,FALSE)),""),"")</f>
        <v/>
      </c>
      <c r="E23" s="66" t="str">
        <f>IFERROR(IF($K23&lt;=$E$7,IF(VLOOKUP($J23,'All Title I'!$A$8:$G$97,5,FALSE)="","",VLOOKUP($J23,'All Title I'!$A$8:$G$97,5,FALSE)),""),"")</f>
        <v/>
      </c>
      <c r="F23" s="67" t="str">
        <f t="shared" si="0"/>
        <v/>
      </c>
      <c r="G23" s="67" t="str">
        <f>IFERROR(IF($K23&lt;=$E$7,IF(VLOOKUP($J23,'All Title I'!$A$8:$G$97,7,FALSE)="","",VLOOKUP($J23,'All Title I'!$A$8:$G$97,7,FALSE)),""),"")</f>
        <v/>
      </c>
      <c r="H23" t="str">
        <f>IFERROR(IF(H22+1&lt;='All Title I'!$K$7,H22+1,""),"")</f>
        <v/>
      </c>
      <c r="I23" t="str">
        <f>IFERROR(IF(I22+1&lt;='All Title I'!$P$7,I22+1,""),"")</f>
        <v/>
      </c>
      <c r="J23" t="str">
        <f>IF($B$7="Student Enrollment",VLOOKUP(H23,'All Title I'!$K$8:$L$97,2,FALSE),IF($B$7="Poverty Rate",VLOOKUP(I23,'All Title I'!$P$8:$Q$97,2,FALSE),""))</f>
        <v/>
      </c>
      <c r="K23" t="str">
        <f>IFERROR(IF($B$7="Student Enrollment",VLOOKUP(J23,'All Title I'!$A$8:$G$97,3,FALSE),IF($B$7="Poverty Rate",VLOOKUP(J23,'All Title I'!$A$8:$G$97,7,FALSE),"")),"")</f>
        <v/>
      </c>
    </row>
    <row r="24" spans="1:11" ht="15" x14ac:dyDescent="0.25">
      <c r="A24" s="82" t="str">
        <f>IFERROR(IF($K24&lt;=$E$7,IF(VLOOKUP($J24,'All Title I'!$A$8:$G$97,1,FALSE)="","",VLOOKUP($J24,'All Title I'!$A$8:$G$97,1,FALSE)),""),"")</f>
        <v/>
      </c>
      <c r="B24" s="83" t="str">
        <f>IFERROR(IF($K24&lt;=$E$7,IF(VLOOKUP($J24,'All Title I'!$A$8:$G$97,2,FALSE)="","",VLOOKUP($J24,'All Title I'!$A$8:$G$97,2,FALSE)),""),"")</f>
        <v/>
      </c>
      <c r="C24" s="82" t="str">
        <f>IFERROR(IF($K24&lt;=$E$7,IF(VLOOKUP($J24,'All Title I'!$A$8:$G$97,3,FALSE)="","",VLOOKUP($J24,'All Title I'!$A$8:$G$97,3,FALSE)),""),"")</f>
        <v/>
      </c>
      <c r="D24" s="84" t="str">
        <f>IFERROR(IF($K24&lt;=$E$7,IF(VLOOKUP($J24,'All Title I'!$A$8:$G$97,4,FALSE)="","",VLOOKUP($J24,'All Title I'!$A$8:$G$97,4,FALSE)),""),"")</f>
        <v/>
      </c>
      <c r="E24" s="66" t="str">
        <f>IFERROR(IF($K24&lt;=$E$7,IF(VLOOKUP($J24,'All Title I'!$A$8:$G$97,5,FALSE)="","",VLOOKUP($J24,'All Title I'!$A$8:$G$97,5,FALSE)),""),"")</f>
        <v/>
      </c>
      <c r="F24" s="67" t="str">
        <f t="shared" si="0"/>
        <v/>
      </c>
      <c r="G24" s="67" t="str">
        <f>IFERROR(IF($K24&lt;=$E$7,IF(VLOOKUP($J24,'All Title I'!$A$8:$G$97,7,FALSE)="","",VLOOKUP($J24,'All Title I'!$A$8:$G$97,7,FALSE)),""),"")</f>
        <v/>
      </c>
      <c r="H24" t="str">
        <f>IFERROR(IF(H23+1&lt;='All Title I'!$K$7,H23+1,""),"")</f>
        <v/>
      </c>
      <c r="I24" t="str">
        <f>IFERROR(IF(I23+1&lt;='All Title I'!$P$7,I23+1,""),"")</f>
        <v/>
      </c>
      <c r="J24" t="str">
        <f>IF($B$7="Student Enrollment",VLOOKUP(H24,'All Title I'!$K$8:$L$97,2,FALSE),IF($B$7="Poverty Rate",VLOOKUP(I24,'All Title I'!$P$8:$Q$97,2,FALSE),""))</f>
        <v/>
      </c>
      <c r="K24" t="str">
        <f>IFERROR(IF($B$7="Student Enrollment",VLOOKUP(J24,'All Title I'!$A$8:$G$97,3,FALSE),IF($B$7="Poverty Rate",VLOOKUP(J24,'All Title I'!$A$8:$G$97,7,FALSE),"")),"")</f>
        <v/>
      </c>
    </row>
    <row r="25" spans="1:11" ht="15" x14ac:dyDescent="0.25">
      <c r="A25" s="82" t="str">
        <f>IFERROR(IF($K25&lt;=$E$7,IF(VLOOKUP($J25,'All Title I'!$A$8:$G$97,1,FALSE)="","",VLOOKUP($J25,'All Title I'!$A$8:$G$97,1,FALSE)),""),"")</f>
        <v/>
      </c>
      <c r="B25" s="83" t="str">
        <f>IFERROR(IF($K25&lt;=$E$7,IF(VLOOKUP($J25,'All Title I'!$A$8:$G$97,2,FALSE)="","",VLOOKUP($J25,'All Title I'!$A$8:$G$97,2,FALSE)),""),"")</f>
        <v/>
      </c>
      <c r="C25" s="82" t="str">
        <f>IFERROR(IF($K25&lt;=$E$7,IF(VLOOKUP($J25,'All Title I'!$A$8:$G$97,3,FALSE)="","",VLOOKUP($J25,'All Title I'!$A$8:$G$97,3,FALSE)),""),"")</f>
        <v/>
      </c>
      <c r="D25" s="84" t="str">
        <f>IFERROR(IF($K25&lt;=$E$7,IF(VLOOKUP($J25,'All Title I'!$A$8:$G$97,4,FALSE)="","",VLOOKUP($J25,'All Title I'!$A$8:$G$97,4,FALSE)),""),"")</f>
        <v/>
      </c>
      <c r="E25" s="66" t="str">
        <f>IFERROR(IF($K25&lt;=$E$7,IF(VLOOKUP($J25,'All Title I'!$A$8:$G$97,5,FALSE)="","",VLOOKUP($J25,'All Title I'!$A$8:$G$97,5,FALSE)),""),"")</f>
        <v/>
      </c>
      <c r="F25" s="67" t="str">
        <f t="shared" si="0"/>
        <v/>
      </c>
      <c r="G25" s="67" t="str">
        <f>IFERROR(IF($K25&lt;=$E$7,IF(VLOOKUP($J25,'All Title I'!$A$8:$G$97,7,FALSE)="","",VLOOKUP($J25,'All Title I'!$A$8:$G$97,7,FALSE)),""),"")</f>
        <v/>
      </c>
      <c r="H25" t="str">
        <f>IFERROR(IF(H24+1&lt;='All Title I'!$K$7,H24+1,""),"")</f>
        <v/>
      </c>
      <c r="I25" t="str">
        <f>IFERROR(IF(I24+1&lt;='All Title I'!$P$7,I24+1,""),"")</f>
        <v/>
      </c>
      <c r="J25" t="str">
        <f>IF($B$7="Student Enrollment",VLOOKUP(H25,'All Title I'!$K$8:$L$97,2,FALSE),IF($B$7="Poverty Rate",VLOOKUP(I25,'All Title I'!$P$8:$Q$97,2,FALSE),""))</f>
        <v/>
      </c>
      <c r="K25" t="str">
        <f>IFERROR(IF($B$7="Student Enrollment",VLOOKUP(J25,'All Title I'!$A$8:$G$97,3,FALSE),IF($B$7="Poverty Rate",VLOOKUP(J25,'All Title I'!$A$8:$G$97,7,FALSE),"")),"")</f>
        <v/>
      </c>
    </row>
    <row r="26" spans="1:11" ht="15" x14ac:dyDescent="0.25">
      <c r="A26" s="82" t="str">
        <f>IFERROR(IF($K26&lt;=$E$7,IF(VLOOKUP($J26,'All Title I'!$A$8:$G$97,1,FALSE)="","",VLOOKUP($J26,'All Title I'!$A$8:$G$97,1,FALSE)),""),"")</f>
        <v/>
      </c>
      <c r="B26" s="83" t="str">
        <f>IFERROR(IF($K26&lt;=$E$7,IF(VLOOKUP($J26,'All Title I'!$A$8:$G$97,2,FALSE)="","",VLOOKUP($J26,'All Title I'!$A$8:$G$97,2,FALSE)),""),"")</f>
        <v/>
      </c>
      <c r="C26" s="82" t="str">
        <f>IFERROR(IF($K26&lt;=$E$7,IF(VLOOKUP($J26,'All Title I'!$A$8:$G$97,3,FALSE)="","",VLOOKUP($J26,'All Title I'!$A$8:$G$97,3,FALSE)),""),"")</f>
        <v/>
      </c>
      <c r="D26" s="84" t="str">
        <f>IFERROR(IF($K26&lt;=$E$7,IF(VLOOKUP($J26,'All Title I'!$A$8:$G$97,4,FALSE)="","",VLOOKUP($J26,'All Title I'!$A$8:$G$97,4,FALSE)),""),"")</f>
        <v/>
      </c>
      <c r="E26" s="66" t="str">
        <f>IFERROR(IF($K26&lt;=$E$7,IF(VLOOKUP($J26,'All Title I'!$A$8:$G$97,5,FALSE)="","",VLOOKUP($J26,'All Title I'!$A$8:$G$97,5,FALSE)),""),"")</f>
        <v/>
      </c>
      <c r="F26" s="67" t="str">
        <f t="shared" si="0"/>
        <v/>
      </c>
      <c r="G26" s="67" t="str">
        <f>IFERROR(IF($K26&lt;=$E$7,IF(VLOOKUP($J26,'All Title I'!$A$8:$G$97,7,FALSE)="","",VLOOKUP($J26,'All Title I'!$A$8:$G$97,7,FALSE)),""),"")</f>
        <v/>
      </c>
      <c r="H26" t="str">
        <f>IFERROR(IF(H25+1&lt;='All Title I'!$K$7,H25+1,""),"")</f>
        <v/>
      </c>
      <c r="I26" t="str">
        <f>IFERROR(IF(I25+1&lt;='All Title I'!$P$7,I25+1,""),"")</f>
        <v/>
      </c>
      <c r="J26" t="str">
        <f>IF($B$7="Student Enrollment",VLOOKUP(H26,'All Title I'!$K$8:$L$97,2,FALSE),IF($B$7="Poverty Rate",VLOOKUP(I26,'All Title I'!$P$8:$Q$97,2,FALSE),""))</f>
        <v/>
      </c>
      <c r="K26" t="str">
        <f>IFERROR(IF($B$7="Student Enrollment",VLOOKUP(J26,'All Title I'!$A$8:$G$97,3,FALSE),IF($B$7="Poverty Rate",VLOOKUP(J26,'All Title I'!$A$8:$G$97,7,FALSE),"")),"")</f>
        <v/>
      </c>
    </row>
    <row r="27" spans="1:11" ht="15" x14ac:dyDescent="0.25">
      <c r="A27" s="82" t="str">
        <f>IFERROR(IF($K27&lt;=$E$7,IF(VLOOKUP($J27,'All Title I'!$A$8:$G$97,1,FALSE)="","",VLOOKUP($J27,'All Title I'!$A$8:$G$97,1,FALSE)),""),"")</f>
        <v/>
      </c>
      <c r="B27" s="83" t="str">
        <f>IFERROR(IF($K27&lt;=$E$7,IF(VLOOKUP($J27,'All Title I'!$A$8:$G$97,2,FALSE)="","",VLOOKUP($J27,'All Title I'!$A$8:$G$97,2,FALSE)),""),"")</f>
        <v/>
      </c>
      <c r="C27" s="82" t="str">
        <f>IFERROR(IF($K27&lt;=$E$7,IF(VLOOKUP($J27,'All Title I'!$A$8:$G$97,3,FALSE)="","",VLOOKUP($J27,'All Title I'!$A$8:$G$97,3,FALSE)),""),"")</f>
        <v/>
      </c>
      <c r="D27" s="84" t="str">
        <f>IFERROR(IF($K27&lt;=$E$7,IF(VLOOKUP($J27,'All Title I'!$A$8:$G$97,4,FALSE)="","",VLOOKUP($J27,'All Title I'!$A$8:$G$97,4,FALSE)),""),"")</f>
        <v/>
      </c>
      <c r="E27" s="66" t="str">
        <f>IFERROR(IF($K27&lt;=$E$7,IF(VLOOKUP($J27,'All Title I'!$A$8:$G$97,5,FALSE)="","",VLOOKUP($J27,'All Title I'!$A$8:$G$97,5,FALSE)),""),"")</f>
        <v/>
      </c>
      <c r="F27" s="67" t="str">
        <f t="shared" ref="F27:F36" si="1">IF(ISNUMBER(C27),IF(C27&gt;100,IF(AND(E27&gt;=$C$104,E27&lt;=$C$105),"YES","NO"),"N/A"),"")</f>
        <v/>
      </c>
      <c r="G27" s="67" t="str">
        <f>IFERROR(IF($K27&lt;=$E$7,IF(VLOOKUP($J27,'All Title I'!$A$8:$G$97,7,FALSE)="","",VLOOKUP($J27,'All Title I'!$A$8:$G$97,7,FALSE)),""),"")</f>
        <v/>
      </c>
      <c r="H27" t="str">
        <f>IFERROR(IF(H26+1&lt;='All Title I'!$K$7,H26+1,""),"")</f>
        <v/>
      </c>
      <c r="I27" t="str">
        <f>IFERROR(IF(I26+1&lt;='All Title I'!$P$7,I26+1,""),"")</f>
        <v/>
      </c>
      <c r="J27" t="str">
        <f>IF($B$7="Student Enrollment",VLOOKUP(H27,'All Title I'!$K$8:$L$97,2,FALSE),IF($B$7="Poverty Rate",VLOOKUP(I27,'All Title I'!$P$8:$Q$97,2,FALSE),""))</f>
        <v/>
      </c>
      <c r="K27" t="str">
        <f>IFERROR(IF($B$7="Student Enrollment",VLOOKUP(J27,'All Title I'!$A$8:$G$97,3,FALSE),IF($B$7="Poverty Rate",VLOOKUP(J27,'All Title I'!$A$8:$G$97,7,FALSE),"")),"")</f>
        <v/>
      </c>
    </row>
    <row r="28" spans="1:11" ht="15" x14ac:dyDescent="0.25">
      <c r="A28" s="82" t="str">
        <f>IFERROR(IF($K28&lt;=$E$7,IF(VLOOKUP($J28,'All Title I'!$A$8:$G$97,1,FALSE)="","",VLOOKUP($J28,'All Title I'!$A$8:$G$97,1,FALSE)),""),"")</f>
        <v/>
      </c>
      <c r="B28" s="83" t="str">
        <f>IFERROR(IF($K28&lt;=$E$7,IF(VLOOKUP($J28,'All Title I'!$A$8:$G$97,2,FALSE)="","",VLOOKUP($J28,'All Title I'!$A$8:$G$97,2,FALSE)),""),"")</f>
        <v/>
      </c>
      <c r="C28" s="82" t="str">
        <f>IFERROR(IF($K28&lt;=$E$7,IF(VLOOKUP($J28,'All Title I'!$A$8:$G$97,3,FALSE)="","",VLOOKUP($J28,'All Title I'!$A$8:$G$97,3,FALSE)),""),"")</f>
        <v/>
      </c>
      <c r="D28" s="84" t="str">
        <f>IFERROR(IF($K28&lt;=$E$7,IF(VLOOKUP($J28,'All Title I'!$A$8:$G$97,4,FALSE)="","",VLOOKUP($J28,'All Title I'!$A$8:$G$97,4,FALSE)),""),"")</f>
        <v/>
      </c>
      <c r="E28" s="66" t="str">
        <f>IFERROR(IF($K28&lt;=$E$7,IF(VLOOKUP($J28,'All Title I'!$A$8:$G$97,5,FALSE)="","",VLOOKUP($J28,'All Title I'!$A$8:$G$97,5,FALSE)),""),"")</f>
        <v/>
      </c>
      <c r="F28" s="67" t="str">
        <f t="shared" si="1"/>
        <v/>
      </c>
      <c r="G28" s="67" t="str">
        <f>IFERROR(IF($K28&lt;=$E$7,IF(VLOOKUP($J28,'All Title I'!$A$8:$G$97,7,FALSE)="","",VLOOKUP($J28,'All Title I'!$A$8:$G$97,7,FALSE)),""),"")</f>
        <v/>
      </c>
      <c r="H28" t="str">
        <f>IFERROR(IF(H27+1&lt;='All Title I'!$K$7,H27+1,""),"")</f>
        <v/>
      </c>
      <c r="I28" t="str">
        <f>IFERROR(IF(I27+1&lt;='All Title I'!$P$7,I27+1,""),"")</f>
        <v/>
      </c>
      <c r="J28" t="str">
        <f>IF($B$7="Student Enrollment",VLOOKUP(H28,'All Title I'!$K$8:$L$97,2,FALSE),IF($B$7="Poverty Rate",VLOOKUP(I28,'All Title I'!$P$8:$Q$97,2,FALSE),""))</f>
        <v/>
      </c>
      <c r="K28" t="str">
        <f>IFERROR(IF($B$7="Student Enrollment",VLOOKUP(J28,'All Title I'!$A$8:$G$97,3,FALSE),IF($B$7="Poverty Rate",VLOOKUP(J28,'All Title I'!$A$8:$G$97,7,FALSE),"")),"")</f>
        <v/>
      </c>
    </row>
    <row r="29" spans="1:11" ht="15" x14ac:dyDescent="0.25">
      <c r="A29" s="82" t="str">
        <f>IFERROR(IF($K29&lt;=$E$7,IF(VLOOKUP($J29,'All Title I'!$A$8:$G$97,1,FALSE)="","",VLOOKUP($J29,'All Title I'!$A$8:$G$97,1,FALSE)),""),"")</f>
        <v/>
      </c>
      <c r="B29" s="83" t="str">
        <f>IFERROR(IF($K29&lt;=$E$7,IF(VLOOKUP($J29,'All Title I'!$A$8:$G$97,2,FALSE)="","",VLOOKUP($J29,'All Title I'!$A$8:$G$97,2,FALSE)),""),"")</f>
        <v/>
      </c>
      <c r="C29" s="82" t="str">
        <f>IFERROR(IF($K29&lt;=$E$7,IF(VLOOKUP($J29,'All Title I'!$A$8:$G$97,3,FALSE)="","",VLOOKUP($J29,'All Title I'!$A$8:$G$97,3,FALSE)),""),"")</f>
        <v/>
      </c>
      <c r="D29" s="84" t="str">
        <f>IFERROR(IF($K29&lt;=$E$7,IF(VLOOKUP($J29,'All Title I'!$A$8:$G$97,4,FALSE)="","",VLOOKUP($J29,'All Title I'!$A$8:$G$97,4,FALSE)),""),"")</f>
        <v/>
      </c>
      <c r="E29" s="66" t="str">
        <f>IFERROR(IF($K29&lt;=$E$7,IF(VLOOKUP($J29,'All Title I'!$A$8:$G$97,5,FALSE)="","",VLOOKUP($J29,'All Title I'!$A$8:$G$97,5,FALSE)),""),"")</f>
        <v/>
      </c>
      <c r="F29" s="67" t="str">
        <f t="shared" si="1"/>
        <v/>
      </c>
      <c r="G29" s="67" t="str">
        <f>IFERROR(IF($K29&lt;=$E$7,IF(VLOOKUP($J29,'All Title I'!$A$8:$G$97,7,FALSE)="","",VLOOKUP($J29,'All Title I'!$A$8:$G$97,7,FALSE)),""),"")</f>
        <v/>
      </c>
      <c r="H29" t="str">
        <f>IFERROR(IF(H28+1&lt;='All Title I'!$K$7,H28+1,""),"")</f>
        <v/>
      </c>
      <c r="I29" t="str">
        <f>IFERROR(IF(I28+1&lt;='All Title I'!$P$7,I28+1,""),"")</f>
        <v/>
      </c>
      <c r="J29" t="str">
        <f>IF($B$7="Student Enrollment",VLOOKUP(H29,'All Title I'!$K$8:$L$97,2,FALSE),IF($B$7="Poverty Rate",VLOOKUP(I29,'All Title I'!$P$8:$Q$97,2,FALSE),""))</f>
        <v/>
      </c>
      <c r="K29" t="str">
        <f>IFERROR(IF($B$7="Student Enrollment",VLOOKUP(J29,'All Title I'!$A$8:$G$97,3,FALSE),IF($B$7="Poverty Rate",VLOOKUP(J29,'All Title I'!$A$8:$G$97,7,FALSE),"")),"")</f>
        <v/>
      </c>
    </row>
    <row r="30" spans="1:11" ht="15" x14ac:dyDescent="0.25">
      <c r="A30" s="82" t="str">
        <f>IFERROR(IF($K30&lt;=$E$7,IF(VLOOKUP($J30,'All Title I'!$A$8:$G$97,1,FALSE)="","",VLOOKUP($J30,'All Title I'!$A$8:$G$97,1,FALSE)),""),"")</f>
        <v/>
      </c>
      <c r="B30" s="83" t="str">
        <f>IFERROR(IF($K30&lt;=$E$7,IF(VLOOKUP($J30,'All Title I'!$A$8:$G$97,2,FALSE)="","",VLOOKUP($J30,'All Title I'!$A$8:$G$97,2,FALSE)),""),"")</f>
        <v/>
      </c>
      <c r="C30" s="82" t="str">
        <f>IFERROR(IF($K30&lt;=$E$7,IF(VLOOKUP($J30,'All Title I'!$A$8:$G$97,3,FALSE)="","",VLOOKUP($J30,'All Title I'!$A$8:$G$97,3,FALSE)),""),"")</f>
        <v/>
      </c>
      <c r="D30" s="84" t="str">
        <f>IFERROR(IF($K30&lt;=$E$7,IF(VLOOKUP($J30,'All Title I'!$A$8:$G$97,4,FALSE)="","",VLOOKUP($J30,'All Title I'!$A$8:$G$97,4,FALSE)),""),"")</f>
        <v/>
      </c>
      <c r="E30" s="66" t="str">
        <f>IFERROR(IF($K30&lt;=$E$7,IF(VLOOKUP($J30,'All Title I'!$A$8:$G$97,5,FALSE)="","",VLOOKUP($J30,'All Title I'!$A$8:$G$97,5,FALSE)),""),"")</f>
        <v/>
      </c>
      <c r="F30" s="67" t="str">
        <f t="shared" si="1"/>
        <v/>
      </c>
      <c r="G30" s="67" t="str">
        <f>IFERROR(IF($K30&lt;=$E$7,IF(VLOOKUP($J30,'All Title I'!$A$8:$G$97,7,FALSE)="","",VLOOKUP($J30,'All Title I'!$A$8:$G$97,7,FALSE)),""),"")</f>
        <v/>
      </c>
      <c r="H30" t="str">
        <f>IFERROR(IF(H29+1&lt;='All Title I'!$K$7,H29+1,""),"")</f>
        <v/>
      </c>
      <c r="I30" t="str">
        <f>IFERROR(IF(I29+1&lt;='All Title I'!$P$7,I29+1,""),"")</f>
        <v/>
      </c>
      <c r="J30" t="str">
        <f>IF($B$7="Student Enrollment",VLOOKUP(H30,'All Title I'!$K$8:$L$97,2,FALSE),IF($B$7="Poverty Rate",VLOOKUP(I30,'All Title I'!$P$8:$Q$97,2,FALSE),""))</f>
        <v/>
      </c>
      <c r="K30" t="str">
        <f>IFERROR(IF($B$7="Student Enrollment",VLOOKUP(J30,'All Title I'!$A$8:$G$97,3,FALSE),IF($B$7="Poverty Rate",VLOOKUP(J30,'All Title I'!$A$8:$G$97,7,FALSE),"")),"")</f>
        <v/>
      </c>
    </row>
    <row r="31" spans="1:11" ht="15" x14ac:dyDescent="0.25">
      <c r="A31" s="82" t="str">
        <f>IFERROR(IF($K31&lt;=$E$7,IF(VLOOKUP($J31,'All Title I'!$A$8:$G$97,1,FALSE)="","",VLOOKUP($J31,'All Title I'!$A$8:$G$97,1,FALSE)),""),"")</f>
        <v/>
      </c>
      <c r="B31" s="83" t="str">
        <f>IFERROR(IF($K31&lt;=$E$7,IF(VLOOKUP($J31,'All Title I'!$A$8:$G$97,2,FALSE)="","",VLOOKUP($J31,'All Title I'!$A$8:$G$97,2,FALSE)),""),"")</f>
        <v/>
      </c>
      <c r="C31" s="82" t="str">
        <f>IFERROR(IF($K31&lt;=$E$7,IF(VLOOKUP($J31,'All Title I'!$A$8:$G$97,3,FALSE)="","",VLOOKUP($J31,'All Title I'!$A$8:$G$97,3,FALSE)),""),"")</f>
        <v/>
      </c>
      <c r="D31" s="84" t="str">
        <f>IFERROR(IF($K31&lt;=$E$7,IF(VLOOKUP($J31,'All Title I'!$A$8:$G$97,4,FALSE)="","",VLOOKUP($J31,'All Title I'!$A$8:$G$97,4,FALSE)),""),"")</f>
        <v/>
      </c>
      <c r="E31" s="66" t="str">
        <f>IFERROR(IF($K31&lt;=$E$7,IF(VLOOKUP($J31,'All Title I'!$A$8:$G$97,5,FALSE)="","",VLOOKUP($J31,'All Title I'!$A$8:$G$97,5,FALSE)),""),"")</f>
        <v/>
      </c>
      <c r="F31" s="67" t="str">
        <f t="shared" si="1"/>
        <v/>
      </c>
      <c r="G31" s="67" t="str">
        <f>IFERROR(IF($K31&lt;=$E$7,IF(VLOOKUP($J31,'All Title I'!$A$8:$G$97,7,FALSE)="","",VLOOKUP($J31,'All Title I'!$A$8:$G$97,7,FALSE)),""),"")</f>
        <v/>
      </c>
      <c r="H31" t="str">
        <f>IFERROR(IF(H30+1&lt;='All Title I'!$K$7,H30+1,""),"")</f>
        <v/>
      </c>
      <c r="I31" t="str">
        <f>IFERROR(IF(I30+1&lt;='All Title I'!$P$7,I30+1,""),"")</f>
        <v/>
      </c>
      <c r="J31" t="str">
        <f>IF($B$7="Student Enrollment",VLOOKUP(H31,'All Title I'!$K$8:$L$97,2,FALSE),IF($B$7="Poverty Rate",VLOOKUP(I31,'All Title I'!$P$8:$Q$97,2,FALSE),""))</f>
        <v/>
      </c>
      <c r="K31" t="str">
        <f>IFERROR(IF($B$7="Student Enrollment",VLOOKUP(J31,'All Title I'!$A$8:$G$97,3,FALSE),IF($B$7="Poverty Rate",VLOOKUP(J31,'All Title I'!$A$8:$G$97,7,FALSE),"")),"")</f>
        <v/>
      </c>
    </row>
    <row r="32" spans="1:11" ht="15" x14ac:dyDescent="0.25">
      <c r="A32" s="82" t="str">
        <f>IFERROR(IF($K32&lt;=$E$7,IF(VLOOKUP($J32,'All Title I'!$A$8:$G$97,1,FALSE)="","",VLOOKUP($J32,'All Title I'!$A$8:$G$97,1,FALSE)),""),"")</f>
        <v/>
      </c>
      <c r="B32" s="83" t="str">
        <f>IFERROR(IF($K32&lt;=$E$7,IF(VLOOKUP($J32,'All Title I'!$A$8:$G$97,2,FALSE)="","",VLOOKUP($J32,'All Title I'!$A$8:$G$97,2,FALSE)),""),"")</f>
        <v/>
      </c>
      <c r="C32" s="82" t="str">
        <f>IFERROR(IF($K32&lt;=$E$7,IF(VLOOKUP($J32,'All Title I'!$A$8:$G$97,3,FALSE)="","",VLOOKUP($J32,'All Title I'!$A$8:$G$97,3,FALSE)),""),"")</f>
        <v/>
      </c>
      <c r="D32" s="84" t="str">
        <f>IFERROR(IF($K32&lt;=$E$7,IF(VLOOKUP($J32,'All Title I'!$A$8:$G$97,4,FALSE)="","",VLOOKUP($J32,'All Title I'!$A$8:$G$97,4,FALSE)),""),"")</f>
        <v/>
      </c>
      <c r="E32" s="66" t="str">
        <f>IFERROR(IF($K32&lt;=$E$7,IF(VLOOKUP($J32,'All Title I'!$A$8:$G$97,5,FALSE)="","",VLOOKUP($J32,'All Title I'!$A$8:$G$97,5,FALSE)),""),"")</f>
        <v/>
      </c>
      <c r="F32" s="67" t="str">
        <f t="shared" si="1"/>
        <v/>
      </c>
      <c r="G32" s="67" t="str">
        <f>IFERROR(IF($K32&lt;=$E$7,IF(VLOOKUP($J32,'All Title I'!$A$8:$G$97,7,FALSE)="","",VLOOKUP($J32,'All Title I'!$A$8:$G$97,7,FALSE)),""),"")</f>
        <v/>
      </c>
      <c r="H32" t="str">
        <f>IFERROR(IF(H31+1&lt;='All Title I'!$K$7,H31+1,""),"")</f>
        <v/>
      </c>
      <c r="I32" t="str">
        <f>IFERROR(IF(I31+1&lt;='All Title I'!$P$7,I31+1,""),"")</f>
        <v/>
      </c>
      <c r="J32" t="str">
        <f>IF($B$7="Student Enrollment",VLOOKUP(H32,'All Title I'!$K$8:$L$97,2,FALSE),IF($B$7="Poverty Rate",VLOOKUP(I32,'All Title I'!$P$8:$Q$97,2,FALSE),""))</f>
        <v/>
      </c>
      <c r="K32" t="str">
        <f>IFERROR(IF($B$7="Student Enrollment",VLOOKUP(J32,'All Title I'!$A$8:$G$97,3,FALSE),IF($B$7="Poverty Rate",VLOOKUP(J32,'All Title I'!$A$8:$G$97,7,FALSE),"")),"")</f>
        <v/>
      </c>
    </row>
    <row r="33" spans="1:11" ht="15" x14ac:dyDescent="0.25">
      <c r="A33" s="82" t="str">
        <f>IFERROR(IF($K33&lt;=$E$7,IF(VLOOKUP($J33,'All Title I'!$A$8:$G$97,1,FALSE)="","",VLOOKUP($J33,'All Title I'!$A$8:$G$97,1,FALSE)),""),"")</f>
        <v/>
      </c>
      <c r="B33" s="83" t="str">
        <f>IFERROR(IF($K33&lt;=$E$7,IF(VLOOKUP($J33,'All Title I'!$A$8:$G$97,2,FALSE)="","",VLOOKUP($J33,'All Title I'!$A$8:$G$97,2,FALSE)),""),"")</f>
        <v/>
      </c>
      <c r="C33" s="82" t="str">
        <f>IFERROR(IF($K33&lt;=$E$7,IF(VLOOKUP($J33,'All Title I'!$A$8:$G$97,3,FALSE)="","",VLOOKUP($J33,'All Title I'!$A$8:$G$97,3,FALSE)),""),"")</f>
        <v/>
      </c>
      <c r="D33" s="84" t="str">
        <f>IFERROR(IF($K33&lt;=$E$7,IF(VLOOKUP($J33,'All Title I'!$A$8:$G$97,4,FALSE)="","",VLOOKUP($J33,'All Title I'!$A$8:$G$97,4,FALSE)),""),"")</f>
        <v/>
      </c>
      <c r="E33" s="66" t="str">
        <f>IFERROR(IF($K33&lt;=$E$7,IF(VLOOKUP($J33,'All Title I'!$A$8:$G$97,5,FALSE)="","",VLOOKUP($J33,'All Title I'!$A$8:$G$97,5,FALSE)),""),"")</f>
        <v/>
      </c>
      <c r="F33" s="67" t="str">
        <f t="shared" si="1"/>
        <v/>
      </c>
      <c r="G33" s="67" t="str">
        <f>IFERROR(IF($K33&lt;=$E$7,IF(VLOOKUP($J33,'All Title I'!$A$8:$G$97,7,FALSE)="","",VLOOKUP($J33,'All Title I'!$A$8:$G$97,7,FALSE)),""),"")</f>
        <v/>
      </c>
      <c r="H33" t="str">
        <f>IFERROR(IF(H32+1&lt;='All Title I'!$K$7,H32+1,""),"")</f>
        <v/>
      </c>
      <c r="I33" t="str">
        <f>IFERROR(IF(I32+1&lt;='All Title I'!$P$7,I32+1,""),"")</f>
        <v/>
      </c>
      <c r="J33" t="str">
        <f>IF($B$7="Student Enrollment",VLOOKUP(H33,'All Title I'!$K$8:$L$97,2,FALSE),IF($B$7="Poverty Rate",VLOOKUP(I33,'All Title I'!$P$8:$Q$97,2,FALSE),""))</f>
        <v/>
      </c>
      <c r="K33" t="str">
        <f>IFERROR(IF($B$7="Student Enrollment",VLOOKUP(J33,'All Title I'!$A$8:$G$97,3,FALSE),IF($B$7="Poverty Rate",VLOOKUP(J33,'All Title I'!$A$8:$G$97,7,FALSE),"")),"")</f>
        <v/>
      </c>
    </row>
    <row r="34" spans="1:11" ht="15" x14ac:dyDescent="0.25">
      <c r="A34" s="82" t="str">
        <f>IFERROR(IF($K34&lt;=$E$7,IF(VLOOKUP($J34,'All Title I'!$A$8:$G$97,1,FALSE)="","",VLOOKUP($J34,'All Title I'!$A$8:$G$97,1,FALSE)),""),"")</f>
        <v/>
      </c>
      <c r="B34" s="83" t="str">
        <f>IFERROR(IF($K34&lt;=$E$7,IF(VLOOKUP($J34,'All Title I'!$A$8:$G$97,2,FALSE)="","",VLOOKUP($J34,'All Title I'!$A$8:$G$97,2,FALSE)),""),"")</f>
        <v/>
      </c>
      <c r="C34" s="82" t="str">
        <f>IFERROR(IF($K34&lt;=$E$7,IF(VLOOKUP($J34,'All Title I'!$A$8:$G$97,3,FALSE)="","",VLOOKUP($J34,'All Title I'!$A$8:$G$97,3,FALSE)),""),"")</f>
        <v/>
      </c>
      <c r="D34" s="84" t="str">
        <f>IFERROR(IF($K34&lt;=$E$7,IF(VLOOKUP($J34,'All Title I'!$A$8:$G$97,4,FALSE)="","",VLOOKUP($J34,'All Title I'!$A$8:$G$97,4,FALSE)),""),"")</f>
        <v/>
      </c>
      <c r="E34" s="66" t="str">
        <f>IFERROR(IF($K34&lt;=$E$7,IF(VLOOKUP($J34,'All Title I'!$A$8:$G$97,5,FALSE)="","",VLOOKUP($J34,'All Title I'!$A$8:$G$97,5,FALSE)),""),"")</f>
        <v/>
      </c>
      <c r="F34" s="67" t="str">
        <f t="shared" si="1"/>
        <v/>
      </c>
      <c r="G34" s="67" t="str">
        <f>IFERROR(IF($K34&lt;=$E$7,IF(VLOOKUP($J34,'All Title I'!$A$8:$G$97,7,FALSE)="","",VLOOKUP($J34,'All Title I'!$A$8:$G$97,7,FALSE)),""),"")</f>
        <v/>
      </c>
      <c r="H34" t="str">
        <f>IFERROR(IF(H33+1&lt;='All Title I'!$K$7,H33+1,""),"")</f>
        <v/>
      </c>
      <c r="I34" t="str">
        <f>IFERROR(IF(I33+1&lt;='All Title I'!$P$7,I33+1,""),"")</f>
        <v/>
      </c>
      <c r="J34" t="str">
        <f>IF($B$7="Student Enrollment",VLOOKUP(H34,'All Title I'!$K$8:$L$97,2,FALSE),IF($B$7="Poverty Rate",VLOOKUP(I34,'All Title I'!$P$8:$Q$97,2,FALSE),""))</f>
        <v/>
      </c>
      <c r="K34" t="str">
        <f>IFERROR(IF($B$7="Student Enrollment",VLOOKUP(J34,'All Title I'!$A$8:$G$97,3,FALSE),IF($B$7="Poverty Rate",VLOOKUP(J34,'All Title I'!$A$8:$G$97,7,FALSE),"")),"")</f>
        <v/>
      </c>
    </row>
    <row r="35" spans="1:11" ht="15" x14ac:dyDescent="0.25">
      <c r="A35" s="82" t="str">
        <f>IFERROR(IF($K35&lt;=$E$7,IF(VLOOKUP($J35,'All Title I'!$A$8:$G$97,1,FALSE)="","",VLOOKUP($J35,'All Title I'!$A$8:$G$97,1,FALSE)),""),"")</f>
        <v/>
      </c>
      <c r="B35" s="83" t="str">
        <f>IFERROR(IF($K35&lt;=$E$7,IF(VLOOKUP($J35,'All Title I'!$A$8:$G$97,2,FALSE)="","",VLOOKUP($J35,'All Title I'!$A$8:$G$97,2,FALSE)),""),"")</f>
        <v/>
      </c>
      <c r="C35" s="82" t="str">
        <f>IFERROR(IF($K35&lt;=$E$7,IF(VLOOKUP($J35,'All Title I'!$A$8:$G$97,3,FALSE)="","",VLOOKUP($J35,'All Title I'!$A$8:$G$97,3,FALSE)),""),"")</f>
        <v/>
      </c>
      <c r="D35" s="84" t="str">
        <f>IFERROR(IF($K35&lt;=$E$7,IF(VLOOKUP($J35,'All Title I'!$A$8:$G$97,4,FALSE)="","",VLOOKUP($J35,'All Title I'!$A$8:$G$97,4,FALSE)),""),"")</f>
        <v/>
      </c>
      <c r="E35" s="66" t="str">
        <f>IFERROR(IF($K35&lt;=$E$7,IF(VLOOKUP($J35,'All Title I'!$A$8:$G$97,5,FALSE)="","",VLOOKUP($J35,'All Title I'!$A$8:$G$97,5,FALSE)),""),"")</f>
        <v/>
      </c>
      <c r="F35" s="67" t="str">
        <f t="shared" si="1"/>
        <v/>
      </c>
      <c r="G35" s="67" t="str">
        <f>IFERROR(IF($K35&lt;=$E$7,IF(VLOOKUP($J35,'All Title I'!$A$8:$G$97,7,FALSE)="","",VLOOKUP($J35,'All Title I'!$A$8:$G$97,7,FALSE)),""),"")</f>
        <v/>
      </c>
      <c r="H35" t="str">
        <f>IFERROR(IF(H34+1&lt;='All Title I'!$K$7,H34+1,""),"")</f>
        <v/>
      </c>
      <c r="I35" t="str">
        <f>IFERROR(IF(I34+1&lt;='All Title I'!$P$7,I34+1,""),"")</f>
        <v/>
      </c>
      <c r="J35" t="str">
        <f>IF($B$7="Student Enrollment",VLOOKUP(H35,'All Title I'!$K$8:$L$97,2,FALSE),IF($B$7="Poverty Rate",VLOOKUP(I35,'All Title I'!$P$8:$Q$97,2,FALSE),""))</f>
        <v/>
      </c>
      <c r="K35" t="str">
        <f>IFERROR(IF($B$7="Student Enrollment",VLOOKUP(J35,'All Title I'!$A$8:$G$97,3,FALSE),IF($B$7="Poverty Rate",VLOOKUP(J35,'All Title I'!$A$8:$G$97,7,FALSE),"")),"")</f>
        <v/>
      </c>
    </row>
    <row r="36" spans="1:11" ht="15" x14ac:dyDescent="0.25">
      <c r="A36" s="82" t="str">
        <f>IFERROR(IF($K36&lt;=$E$7,IF(VLOOKUP($J36,'All Title I'!$A$8:$G$97,1,FALSE)="","",VLOOKUP($J36,'All Title I'!$A$8:$G$97,1,FALSE)),""),"")</f>
        <v/>
      </c>
      <c r="B36" s="83" t="str">
        <f>IFERROR(IF($K36&lt;=$E$7,IF(VLOOKUP($J36,'All Title I'!$A$8:$G$97,2,FALSE)="","",VLOOKUP($J36,'All Title I'!$A$8:$G$97,2,FALSE)),""),"")</f>
        <v/>
      </c>
      <c r="C36" s="82" t="str">
        <f>IFERROR(IF($K36&lt;=$E$7,IF(VLOOKUP($J36,'All Title I'!$A$8:$G$97,3,FALSE)="","",VLOOKUP($J36,'All Title I'!$A$8:$G$97,3,FALSE)),""),"")</f>
        <v/>
      </c>
      <c r="D36" s="84" t="str">
        <f>IFERROR(IF($K36&lt;=$E$7,IF(VLOOKUP($J36,'All Title I'!$A$8:$G$97,4,FALSE)="","",VLOOKUP($J36,'All Title I'!$A$8:$G$97,4,FALSE)),""),"")</f>
        <v/>
      </c>
      <c r="E36" s="66" t="str">
        <f>IFERROR(IF($K36&lt;=$E$7,IF(VLOOKUP($J36,'All Title I'!$A$8:$G$97,5,FALSE)="","",VLOOKUP($J36,'All Title I'!$A$8:$G$97,5,FALSE)),""),"")</f>
        <v/>
      </c>
      <c r="F36" s="67" t="str">
        <f t="shared" si="1"/>
        <v/>
      </c>
      <c r="G36" s="67" t="str">
        <f>IFERROR(IF($K36&lt;=$E$7,IF(VLOOKUP($J36,'All Title I'!$A$8:$G$97,7,FALSE)="","",VLOOKUP($J36,'All Title I'!$A$8:$G$97,7,FALSE)),""),"")</f>
        <v/>
      </c>
      <c r="H36" t="str">
        <f>IFERROR(IF(H35+1&lt;='All Title I'!$K$7,H35+1,""),"")</f>
        <v/>
      </c>
      <c r="I36" t="str">
        <f>IFERROR(IF(I35+1&lt;='All Title I'!$P$7,I35+1,""),"")</f>
        <v/>
      </c>
      <c r="J36" t="str">
        <f>IF($B$7="Student Enrollment",VLOOKUP(H36,'All Title I'!$K$8:$L$97,2,FALSE),IF($B$7="Poverty Rate",VLOOKUP(I36,'All Title I'!$P$8:$Q$97,2,FALSE),""))</f>
        <v/>
      </c>
      <c r="K36" t="str">
        <f>IFERROR(IF($B$7="Student Enrollment",VLOOKUP(J36,'All Title I'!$A$8:$G$97,3,FALSE),IF($B$7="Poverty Rate",VLOOKUP(J36,'All Title I'!$A$8:$G$97,7,FALSE),"")),"")</f>
        <v/>
      </c>
    </row>
    <row r="37" spans="1:11" ht="15" x14ac:dyDescent="0.25">
      <c r="A37" s="82" t="str">
        <f>IFERROR(IF($K37&lt;=$E$7,IF(VLOOKUP($J37,'All Title I'!$A$8:$G$97,1,FALSE)="","",VLOOKUP($J37,'All Title I'!$A$8:$G$97,1,FALSE)),""),"")</f>
        <v/>
      </c>
      <c r="B37" s="83" t="str">
        <f>IFERROR(IF($K37&lt;=$E$7,IF(VLOOKUP($J37,'All Title I'!$A$8:$G$97,2,FALSE)="","",VLOOKUP($J37,'All Title I'!$A$8:$G$97,2,FALSE)),""),"")</f>
        <v/>
      </c>
      <c r="C37" s="82" t="str">
        <f>IFERROR(IF($K37&lt;=$E$7,IF(VLOOKUP($J37,'All Title I'!$A$8:$G$97,3,FALSE)="","",VLOOKUP($J37,'All Title I'!$A$8:$G$97,3,FALSE)),""),"")</f>
        <v/>
      </c>
      <c r="D37" s="84" t="str">
        <f>IFERROR(IF($K37&lt;=$E$7,IF(VLOOKUP($J37,'All Title I'!$A$8:$G$97,4,FALSE)="","",VLOOKUP($J37,'All Title I'!$A$8:$G$97,4,FALSE)),""),"")</f>
        <v/>
      </c>
      <c r="E37" s="66" t="str">
        <f>IFERROR(IF($K37&lt;=$E$7,IF(VLOOKUP($J37,'All Title I'!$A$8:$G$97,5,FALSE)="","",VLOOKUP($J37,'All Title I'!$A$8:$G$97,5,FALSE)),""),"")</f>
        <v/>
      </c>
      <c r="F37" s="67" t="str">
        <f t="shared" si="0"/>
        <v/>
      </c>
      <c r="G37" s="67" t="str">
        <f>IFERROR(IF($K37&lt;=$E$7,IF(VLOOKUP($J37,'All Title I'!$A$8:$G$97,7,FALSE)="","",VLOOKUP($J37,'All Title I'!$A$8:$G$97,7,FALSE)),""),"")</f>
        <v/>
      </c>
      <c r="H37" t="str">
        <f>IFERROR(IF(H36+1&lt;='All Title I'!$K$7,H36+1,""),"")</f>
        <v/>
      </c>
      <c r="I37" t="str">
        <f>IFERROR(IF(I36+1&lt;='All Title I'!$P$7,I36+1,""),"")</f>
        <v/>
      </c>
      <c r="J37" t="str">
        <f>IF($B$7="Student Enrollment",VLOOKUP(H37,'All Title I'!$K$8:$L$97,2,FALSE),IF($B$7="Poverty Rate",VLOOKUP(I37,'All Title I'!$P$8:$Q$97,2,FALSE),""))</f>
        <v/>
      </c>
      <c r="K37" t="str">
        <f>IFERROR(IF($B$7="Student Enrollment",VLOOKUP(J37,'All Title I'!$A$8:$G$97,3,FALSE),IF($B$7="Poverty Rate",VLOOKUP(J37,'All Title I'!$A$8:$G$97,7,FALSE),"")),"")</f>
        <v/>
      </c>
    </row>
    <row r="38" spans="1:11" ht="15" x14ac:dyDescent="0.25">
      <c r="A38" s="82" t="str">
        <f>IFERROR(IF($K38&lt;=$E$7,IF(VLOOKUP($J38,'All Title I'!$A$8:$G$97,1,FALSE)="","",VLOOKUP($J38,'All Title I'!$A$8:$G$97,1,FALSE)),""),"")</f>
        <v/>
      </c>
      <c r="B38" s="83" t="str">
        <f>IFERROR(IF($K38&lt;=$E$7,IF(VLOOKUP($J38,'All Title I'!$A$8:$G$97,2,FALSE)="","",VLOOKUP($J38,'All Title I'!$A$8:$G$97,2,FALSE)),""),"")</f>
        <v/>
      </c>
      <c r="C38" s="82" t="str">
        <f>IFERROR(IF($K38&lt;=$E$7,IF(VLOOKUP($J38,'All Title I'!$A$8:$G$97,3,FALSE)="","",VLOOKUP($J38,'All Title I'!$A$8:$G$97,3,FALSE)),""),"")</f>
        <v/>
      </c>
      <c r="D38" s="84" t="str">
        <f>IFERROR(IF($K38&lt;=$E$7,IF(VLOOKUP($J38,'All Title I'!$A$8:$G$97,4,FALSE)="","",VLOOKUP($J38,'All Title I'!$A$8:$G$97,4,FALSE)),""),"")</f>
        <v/>
      </c>
      <c r="E38" s="66" t="str">
        <f>IFERROR(IF($K38&lt;=$E$7,IF(VLOOKUP($J38,'All Title I'!$A$8:$G$97,5,FALSE)="","",VLOOKUP($J38,'All Title I'!$A$8:$G$97,5,FALSE)),""),"")</f>
        <v/>
      </c>
      <c r="F38" s="67" t="str">
        <f t="shared" si="0"/>
        <v/>
      </c>
      <c r="G38" s="67" t="str">
        <f>IFERROR(IF($K38&lt;=$E$7,IF(VLOOKUP($J38,'All Title I'!$A$8:$G$97,7,FALSE)="","",VLOOKUP($J38,'All Title I'!$A$8:$G$97,7,FALSE)),""),"")</f>
        <v/>
      </c>
      <c r="H38" t="str">
        <f>IFERROR(IF(H37+1&lt;='All Title I'!$K$7,H37+1,""),"")</f>
        <v/>
      </c>
      <c r="I38" t="str">
        <f>IFERROR(IF(I37+1&lt;='All Title I'!$P$7,I37+1,""),"")</f>
        <v/>
      </c>
      <c r="J38" t="str">
        <f>IF($B$7="Student Enrollment",VLOOKUP(H38,'All Title I'!$K$8:$L$97,2,FALSE),IF($B$7="Poverty Rate",VLOOKUP(I38,'All Title I'!$P$8:$Q$97,2,FALSE),""))</f>
        <v/>
      </c>
      <c r="K38" t="str">
        <f>IFERROR(IF($B$7="Student Enrollment",VLOOKUP(J38,'All Title I'!$A$8:$G$97,3,FALSE),IF($B$7="Poverty Rate",VLOOKUP(J38,'All Title I'!$A$8:$G$97,7,FALSE),"")),"")</f>
        <v/>
      </c>
    </row>
    <row r="39" spans="1:11" ht="15" x14ac:dyDescent="0.25">
      <c r="A39" s="82" t="str">
        <f>IFERROR(IF($K39&lt;=$E$7,IF(VLOOKUP($J39,'All Title I'!$A$8:$G$97,1,FALSE)="","",VLOOKUP($J39,'All Title I'!$A$8:$G$97,1,FALSE)),""),"")</f>
        <v/>
      </c>
      <c r="B39" s="83" t="str">
        <f>IFERROR(IF($K39&lt;=$E$7,IF(VLOOKUP($J39,'All Title I'!$A$8:$G$97,2,FALSE)="","",VLOOKUP($J39,'All Title I'!$A$8:$G$97,2,FALSE)),""),"")</f>
        <v/>
      </c>
      <c r="C39" s="82" t="str">
        <f>IFERROR(IF($K39&lt;=$E$7,IF(VLOOKUP($J39,'All Title I'!$A$8:$G$97,3,FALSE)="","",VLOOKUP($J39,'All Title I'!$A$8:$G$97,3,FALSE)),""),"")</f>
        <v/>
      </c>
      <c r="D39" s="84" t="str">
        <f>IFERROR(IF($K39&lt;=$E$7,IF(VLOOKUP($J39,'All Title I'!$A$8:$G$97,4,FALSE)="","",VLOOKUP($J39,'All Title I'!$A$8:$G$97,4,FALSE)),""),"")</f>
        <v/>
      </c>
      <c r="E39" s="66" t="str">
        <f>IFERROR(IF($K39&lt;=$E$7,IF(VLOOKUP($J39,'All Title I'!$A$8:$G$97,5,FALSE)="","",VLOOKUP($J39,'All Title I'!$A$8:$G$97,5,FALSE)),""),"")</f>
        <v/>
      </c>
      <c r="F39" s="67" t="str">
        <f t="shared" si="0"/>
        <v/>
      </c>
      <c r="G39" s="67" t="str">
        <f>IFERROR(IF($K39&lt;=$E$7,IF(VLOOKUP($J39,'All Title I'!$A$8:$G$97,7,FALSE)="","",VLOOKUP($J39,'All Title I'!$A$8:$G$97,7,FALSE)),""),"")</f>
        <v/>
      </c>
      <c r="H39" t="str">
        <f>IFERROR(IF(H38+1&lt;='All Title I'!$K$7,H38+1,""),"")</f>
        <v/>
      </c>
      <c r="I39" t="str">
        <f>IFERROR(IF(I38+1&lt;='All Title I'!$P$7,I38+1,""),"")</f>
        <v/>
      </c>
      <c r="J39" t="str">
        <f>IF($B$7="Student Enrollment",VLOOKUP(H39,'All Title I'!$K$8:$L$97,2,FALSE),IF($B$7="Poverty Rate",VLOOKUP(I39,'All Title I'!$P$8:$Q$97,2,FALSE),""))</f>
        <v/>
      </c>
      <c r="K39" t="str">
        <f>IFERROR(IF($B$7="Student Enrollment",VLOOKUP(J39,'All Title I'!$A$8:$G$97,3,FALSE),IF($B$7="Poverty Rate",VLOOKUP(J39,'All Title I'!$A$8:$G$97,7,FALSE),"")),"")</f>
        <v/>
      </c>
    </row>
    <row r="40" spans="1:11" ht="15" x14ac:dyDescent="0.25">
      <c r="A40" s="82" t="str">
        <f>IFERROR(IF($K40&lt;=$E$7,IF(VLOOKUP($J40,'All Title I'!$A$8:$G$97,1,FALSE)="","",VLOOKUP($J40,'All Title I'!$A$8:$G$97,1,FALSE)),""),"")</f>
        <v/>
      </c>
      <c r="B40" s="83" t="str">
        <f>IFERROR(IF($K40&lt;=$E$7,IF(VLOOKUP($J40,'All Title I'!$A$8:$G$97,2,FALSE)="","",VLOOKUP($J40,'All Title I'!$A$8:$G$97,2,FALSE)),""),"")</f>
        <v/>
      </c>
      <c r="C40" s="82" t="str">
        <f>IFERROR(IF($K40&lt;=$E$7,IF(VLOOKUP($J40,'All Title I'!$A$8:$G$97,3,FALSE)="","",VLOOKUP($J40,'All Title I'!$A$8:$G$97,3,FALSE)),""),"")</f>
        <v/>
      </c>
      <c r="D40" s="84" t="str">
        <f>IFERROR(IF($K40&lt;=$E$7,IF(VLOOKUP($J40,'All Title I'!$A$8:$G$97,4,FALSE)="","",VLOOKUP($J40,'All Title I'!$A$8:$G$97,4,FALSE)),""),"")</f>
        <v/>
      </c>
      <c r="E40" s="66" t="str">
        <f>IFERROR(IF($K40&lt;=$E$7,IF(VLOOKUP($J40,'All Title I'!$A$8:$G$97,5,FALSE)="","",VLOOKUP($J40,'All Title I'!$A$8:$G$97,5,FALSE)),""),"")</f>
        <v/>
      </c>
      <c r="F40" s="67" t="str">
        <f t="shared" si="0"/>
        <v/>
      </c>
      <c r="G40" s="67" t="str">
        <f>IFERROR(IF($K40&lt;=$E$7,IF(VLOOKUP($J40,'All Title I'!$A$8:$G$97,7,FALSE)="","",VLOOKUP($J40,'All Title I'!$A$8:$G$97,7,FALSE)),""),"")</f>
        <v/>
      </c>
      <c r="H40" t="str">
        <f>IFERROR(IF(H39+1&lt;='All Title I'!$K$7,H39+1,""),"")</f>
        <v/>
      </c>
      <c r="I40" t="str">
        <f>IFERROR(IF(I39+1&lt;='All Title I'!$P$7,I39+1,""),"")</f>
        <v/>
      </c>
      <c r="J40" t="str">
        <f>IF($B$7="Student Enrollment",VLOOKUP(H40,'All Title I'!$K$8:$L$97,2,FALSE),IF($B$7="Poverty Rate",VLOOKUP(I40,'All Title I'!$P$8:$Q$97,2,FALSE),""))</f>
        <v/>
      </c>
      <c r="K40" t="str">
        <f>IFERROR(IF($B$7="Student Enrollment",VLOOKUP(J40,'All Title I'!$A$8:$G$97,3,FALSE),IF($B$7="Poverty Rate",VLOOKUP(J40,'All Title I'!$A$8:$G$97,7,FALSE),"")),"")</f>
        <v/>
      </c>
    </row>
    <row r="41" spans="1:11" ht="15" x14ac:dyDescent="0.25">
      <c r="A41" s="82" t="str">
        <f>IFERROR(IF($K41&lt;=$E$7,IF(VLOOKUP($J41,'All Title I'!$A$8:$G$97,1,FALSE)="","",VLOOKUP($J41,'All Title I'!$A$8:$G$97,1,FALSE)),""),"")</f>
        <v/>
      </c>
      <c r="B41" s="83" t="str">
        <f>IFERROR(IF($K41&lt;=$E$7,IF(VLOOKUP($J41,'All Title I'!$A$8:$G$97,2,FALSE)="","",VLOOKUP($J41,'All Title I'!$A$8:$G$97,2,FALSE)),""),"")</f>
        <v/>
      </c>
      <c r="C41" s="82" t="str">
        <f>IFERROR(IF($K41&lt;=$E$7,IF(VLOOKUP($J41,'All Title I'!$A$8:$G$97,3,FALSE)="","",VLOOKUP($J41,'All Title I'!$A$8:$G$97,3,FALSE)),""),"")</f>
        <v/>
      </c>
      <c r="D41" s="84" t="str">
        <f>IFERROR(IF($K41&lt;=$E$7,IF(VLOOKUP($J41,'All Title I'!$A$8:$G$97,4,FALSE)="","",VLOOKUP($J41,'All Title I'!$A$8:$G$97,4,FALSE)),""),"")</f>
        <v/>
      </c>
      <c r="E41" s="66" t="str">
        <f>IFERROR(IF($K41&lt;=$E$7,IF(VLOOKUP($J41,'All Title I'!$A$8:$G$97,5,FALSE)="","",VLOOKUP($J41,'All Title I'!$A$8:$G$97,5,FALSE)),""),"")</f>
        <v/>
      </c>
      <c r="F41" s="67" t="str">
        <f t="shared" si="0"/>
        <v/>
      </c>
      <c r="G41" s="67" t="str">
        <f>IFERROR(IF($K41&lt;=$E$7,IF(VLOOKUP($J41,'All Title I'!$A$8:$G$97,7,FALSE)="","",VLOOKUP($J41,'All Title I'!$A$8:$G$97,7,FALSE)),""),"")</f>
        <v/>
      </c>
      <c r="H41" t="str">
        <f>IFERROR(IF(H40+1&lt;='All Title I'!$K$7,H40+1,""),"")</f>
        <v/>
      </c>
      <c r="I41" t="str">
        <f>IFERROR(IF(I40+1&lt;='All Title I'!$P$7,I40+1,""),"")</f>
        <v/>
      </c>
      <c r="J41" t="str">
        <f>IF($B$7="Student Enrollment",VLOOKUP(H41,'All Title I'!$K$8:$L$97,2,FALSE),IF($B$7="Poverty Rate",VLOOKUP(I41,'All Title I'!$P$8:$Q$97,2,FALSE),""))</f>
        <v/>
      </c>
      <c r="K41" t="str">
        <f>IFERROR(IF($B$7="Student Enrollment",VLOOKUP(J41,'All Title I'!$A$8:$G$97,3,FALSE),IF($B$7="Poverty Rate",VLOOKUP(J41,'All Title I'!$A$8:$G$97,7,FALSE),"")),"")</f>
        <v/>
      </c>
    </row>
    <row r="42" spans="1:11" ht="15" x14ac:dyDescent="0.25">
      <c r="A42" s="82" t="str">
        <f>IFERROR(IF($K42&lt;=$E$7,IF(VLOOKUP($J42,'All Title I'!$A$8:$G$97,1,FALSE)="","",VLOOKUP($J42,'All Title I'!$A$8:$G$97,1,FALSE)),""),"")</f>
        <v/>
      </c>
      <c r="B42" s="83" t="str">
        <f>IFERROR(IF($K42&lt;=$E$7,IF(VLOOKUP($J42,'All Title I'!$A$8:$G$97,2,FALSE)="","",VLOOKUP($J42,'All Title I'!$A$8:$G$97,2,FALSE)),""),"")</f>
        <v/>
      </c>
      <c r="C42" s="82" t="str">
        <f>IFERROR(IF($K42&lt;=$E$7,IF(VLOOKUP($J42,'All Title I'!$A$8:$G$97,3,FALSE)="","",VLOOKUP($J42,'All Title I'!$A$8:$G$97,3,FALSE)),""),"")</f>
        <v/>
      </c>
      <c r="D42" s="84" t="str">
        <f>IFERROR(IF($K42&lt;=$E$7,IF(VLOOKUP($J42,'All Title I'!$A$8:$G$97,4,FALSE)="","",VLOOKUP($J42,'All Title I'!$A$8:$G$97,4,FALSE)),""),"")</f>
        <v/>
      </c>
      <c r="E42" s="66" t="str">
        <f>IFERROR(IF($K42&lt;=$E$7,IF(VLOOKUP($J42,'All Title I'!$A$8:$G$97,5,FALSE)="","",VLOOKUP($J42,'All Title I'!$A$8:$G$97,5,FALSE)),""),"")</f>
        <v/>
      </c>
      <c r="F42" s="67" t="str">
        <f t="shared" si="0"/>
        <v/>
      </c>
      <c r="G42" s="67" t="str">
        <f>IFERROR(IF($K42&lt;=$E$7,IF(VLOOKUP($J42,'All Title I'!$A$8:$G$97,7,FALSE)="","",VLOOKUP($J42,'All Title I'!$A$8:$G$97,7,FALSE)),""),"")</f>
        <v/>
      </c>
      <c r="H42" t="str">
        <f>IFERROR(IF(H41+1&lt;='All Title I'!$K$7,H41+1,""),"")</f>
        <v/>
      </c>
      <c r="I42" t="str">
        <f>IFERROR(IF(I41+1&lt;='All Title I'!$P$7,I41+1,""),"")</f>
        <v/>
      </c>
      <c r="J42" t="str">
        <f>IF($B$7="Student Enrollment",VLOOKUP(H42,'All Title I'!$K$8:$L$97,2,FALSE),IF($B$7="Poverty Rate",VLOOKUP(I42,'All Title I'!$P$8:$Q$97,2,FALSE),""))</f>
        <v/>
      </c>
      <c r="K42" t="str">
        <f>IFERROR(IF($B$7="Student Enrollment",VLOOKUP(J42,'All Title I'!$A$8:$G$97,3,FALSE),IF($B$7="Poverty Rate",VLOOKUP(J42,'All Title I'!$A$8:$G$97,7,FALSE),"")),"")</f>
        <v/>
      </c>
    </row>
    <row r="43" spans="1:11" ht="15" x14ac:dyDescent="0.25">
      <c r="A43" s="82" t="str">
        <f>IFERROR(IF($K43&lt;=$E$7,IF(VLOOKUP($J43,'All Title I'!$A$8:$G$97,1,FALSE)="","",VLOOKUP($J43,'All Title I'!$A$8:$G$97,1,FALSE)),""),"")</f>
        <v/>
      </c>
      <c r="B43" s="83" t="str">
        <f>IFERROR(IF($K43&lt;=$E$7,IF(VLOOKUP($J43,'All Title I'!$A$8:$G$97,2,FALSE)="","",VLOOKUP($J43,'All Title I'!$A$8:$G$97,2,FALSE)),""),"")</f>
        <v/>
      </c>
      <c r="C43" s="82" t="str">
        <f>IFERROR(IF($K43&lt;=$E$7,IF(VLOOKUP($J43,'All Title I'!$A$8:$G$97,3,FALSE)="","",VLOOKUP($J43,'All Title I'!$A$8:$G$97,3,FALSE)),""),"")</f>
        <v/>
      </c>
      <c r="D43" s="84" t="str">
        <f>IFERROR(IF($K43&lt;=$E$7,IF(VLOOKUP($J43,'All Title I'!$A$8:$G$97,4,FALSE)="","",VLOOKUP($J43,'All Title I'!$A$8:$G$97,4,FALSE)),""),"")</f>
        <v/>
      </c>
      <c r="E43" s="66" t="str">
        <f>IFERROR(IF($K43&lt;=$E$7,IF(VLOOKUP($J43,'All Title I'!$A$8:$G$97,5,FALSE)="","",VLOOKUP($J43,'All Title I'!$A$8:$G$97,5,FALSE)),""),"")</f>
        <v/>
      </c>
      <c r="F43" s="67" t="str">
        <f t="shared" si="0"/>
        <v/>
      </c>
      <c r="G43" s="67" t="str">
        <f>IFERROR(IF($K43&lt;=$E$7,IF(VLOOKUP($J43,'All Title I'!$A$8:$G$97,7,FALSE)="","",VLOOKUP($J43,'All Title I'!$A$8:$G$97,7,FALSE)),""),"")</f>
        <v/>
      </c>
      <c r="H43" t="str">
        <f>IFERROR(IF(H42+1&lt;='All Title I'!$K$7,H42+1,""),"")</f>
        <v/>
      </c>
      <c r="I43" t="str">
        <f>IFERROR(IF(I42+1&lt;='All Title I'!$P$7,I42+1,""),"")</f>
        <v/>
      </c>
      <c r="J43" t="str">
        <f>IF($B$7="Student Enrollment",VLOOKUP(H43,'All Title I'!$K$8:$L$97,2,FALSE),IF($B$7="Poverty Rate",VLOOKUP(I43,'All Title I'!$P$8:$Q$97,2,FALSE),""))</f>
        <v/>
      </c>
      <c r="K43" t="str">
        <f>IFERROR(IF($B$7="Student Enrollment",VLOOKUP(J43,'All Title I'!$A$8:$G$97,3,FALSE),IF($B$7="Poverty Rate",VLOOKUP(J43,'All Title I'!$A$8:$G$97,7,FALSE),"")),"")</f>
        <v/>
      </c>
    </row>
    <row r="44" spans="1:11" ht="15" x14ac:dyDescent="0.25">
      <c r="A44" s="82" t="str">
        <f>IFERROR(IF($K44&lt;=$E$7,IF(VLOOKUP($J44,'All Title I'!$A$8:$G$97,1,FALSE)="","",VLOOKUP($J44,'All Title I'!$A$8:$G$97,1,FALSE)),""),"")</f>
        <v/>
      </c>
      <c r="B44" s="83" t="str">
        <f>IFERROR(IF($K44&lt;=$E$7,IF(VLOOKUP($J44,'All Title I'!$A$8:$G$97,2,FALSE)="","",VLOOKUP($J44,'All Title I'!$A$8:$G$97,2,FALSE)),""),"")</f>
        <v/>
      </c>
      <c r="C44" s="82" t="str">
        <f>IFERROR(IF($K44&lt;=$E$7,IF(VLOOKUP($J44,'All Title I'!$A$8:$G$97,3,FALSE)="","",VLOOKUP($J44,'All Title I'!$A$8:$G$97,3,FALSE)),""),"")</f>
        <v/>
      </c>
      <c r="D44" s="84" t="str">
        <f>IFERROR(IF($K44&lt;=$E$7,IF(VLOOKUP($J44,'All Title I'!$A$8:$G$97,4,FALSE)="","",VLOOKUP($J44,'All Title I'!$A$8:$G$97,4,FALSE)),""),"")</f>
        <v/>
      </c>
      <c r="E44" s="66" t="str">
        <f>IFERROR(IF($K44&lt;=$E$7,IF(VLOOKUP($J44,'All Title I'!$A$8:$G$97,5,FALSE)="","",VLOOKUP($J44,'All Title I'!$A$8:$G$97,5,FALSE)),""),"")</f>
        <v/>
      </c>
      <c r="F44" s="67" t="str">
        <f t="shared" si="0"/>
        <v/>
      </c>
      <c r="G44" s="67" t="str">
        <f>IFERROR(IF($K44&lt;=$E$7,IF(VLOOKUP($J44,'All Title I'!$A$8:$G$97,7,FALSE)="","",VLOOKUP($J44,'All Title I'!$A$8:$G$97,7,FALSE)),""),"")</f>
        <v/>
      </c>
      <c r="H44" t="str">
        <f>IFERROR(IF(H43+1&lt;='All Title I'!$K$7,H43+1,""),"")</f>
        <v/>
      </c>
      <c r="I44" t="str">
        <f>IFERROR(IF(I43+1&lt;='All Title I'!$P$7,I43+1,""),"")</f>
        <v/>
      </c>
      <c r="J44" t="str">
        <f>IF($B$7="Student Enrollment",VLOOKUP(H44,'All Title I'!$K$8:$L$97,2,FALSE),IF($B$7="Poverty Rate",VLOOKUP(I44,'All Title I'!$P$8:$Q$97,2,FALSE),""))</f>
        <v/>
      </c>
      <c r="K44" t="str">
        <f>IFERROR(IF($B$7="Student Enrollment",VLOOKUP(J44,'All Title I'!$A$8:$G$97,3,FALSE),IF($B$7="Poverty Rate",VLOOKUP(J44,'All Title I'!$A$8:$G$97,7,FALSE),"")),"")</f>
        <v/>
      </c>
    </row>
    <row r="45" spans="1:11" ht="15" x14ac:dyDescent="0.25">
      <c r="A45" s="82" t="str">
        <f>IFERROR(IF($K45&lt;=$E$7,IF(VLOOKUP($J45,'All Title I'!$A$8:$G$97,1,FALSE)="","",VLOOKUP($J45,'All Title I'!$A$8:$G$97,1,FALSE)),""),"")</f>
        <v/>
      </c>
      <c r="B45" s="83" t="str">
        <f>IFERROR(IF($K45&lt;=$E$7,IF(VLOOKUP($J45,'All Title I'!$A$8:$G$97,2,FALSE)="","",VLOOKUP($J45,'All Title I'!$A$8:$G$97,2,FALSE)),""),"")</f>
        <v/>
      </c>
      <c r="C45" s="82" t="str">
        <f>IFERROR(IF($K45&lt;=$E$7,IF(VLOOKUP($J45,'All Title I'!$A$8:$G$97,3,FALSE)="","",VLOOKUP($J45,'All Title I'!$A$8:$G$97,3,FALSE)),""),"")</f>
        <v/>
      </c>
      <c r="D45" s="84" t="str">
        <f>IFERROR(IF($K45&lt;=$E$7,IF(VLOOKUP($J45,'All Title I'!$A$8:$G$97,4,FALSE)="","",VLOOKUP($J45,'All Title I'!$A$8:$G$97,4,FALSE)),""),"")</f>
        <v/>
      </c>
      <c r="E45" s="66" t="str">
        <f>IFERROR(IF($K45&lt;=$E$7,IF(VLOOKUP($J45,'All Title I'!$A$8:$G$97,5,FALSE)="","",VLOOKUP($J45,'All Title I'!$A$8:$G$97,5,FALSE)),""),"")</f>
        <v/>
      </c>
      <c r="F45" s="67" t="str">
        <f t="shared" si="0"/>
        <v/>
      </c>
      <c r="G45" s="67" t="str">
        <f>IFERROR(IF($K45&lt;=$E$7,IF(VLOOKUP($J45,'All Title I'!$A$8:$G$97,7,FALSE)="","",VLOOKUP($J45,'All Title I'!$A$8:$G$97,7,FALSE)),""),"")</f>
        <v/>
      </c>
      <c r="H45" t="str">
        <f>IFERROR(IF(H44+1&lt;='All Title I'!$K$7,H44+1,""),"")</f>
        <v/>
      </c>
      <c r="I45" t="str">
        <f>IFERROR(IF(I44+1&lt;='All Title I'!$P$7,I44+1,""),"")</f>
        <v/>
      </c>
      <c r="J45" t="str">
        <f>IF($B$7="Student Enrollment",VLOOKUP(H45,'All Title I'!$K$8:$L$97,2,FALSE),IF($B$7="Poverty Rate",VLOOKUP(I45,'All Title I'!$P$8:$Q$97,2,FALSE),""))</f>
        <v/>
      </c>
      <c r="K45" t="str">
        <f>IFERROR(IF($B$7="Student Enrollment",VLOOKUP(J45,'All Title I'!$A$8:$G$97,3,FALSE),IF($B$7="Poverty Rate",VLOOKUP(J45,'All Title I'!$A$8:$G$97,7,FALSE),"")),"")</f>
        <v/>
      </c>
    </row>
    <row r="46" spans="1:11" ht="15" x14ac:dyDescent="0.25">
      <c r="A46" s="82" t="str">
        <f>IFERROR(IF($K46&lt;=$E$7,IF(VLOOKUP($J46,'All Title I'!$A$8:$G$97,1,FALSE)="","",VLOOKUP($J46,'All Title I'!$A$8:$G$97,1,FALSE)),""),"")</f>
        <v/>
      </c>
      <c r="B46" s="83" t="str">
        <f>IFERROR(IF($K46&lt;=$E$7,IF(VLOOKUP($J46,'All Title I'!$A$8:$G$97,2,FALSE)="","",VLOOKUP($J46,'All Title I'!$A$8:$G$97,2,FALSE)),""),"")</f>
        <v/>
      </c>
      <c r="C46" s="82" t="str">
        <f>IFERROR(IF($K46&lt;=$E$7,IF(VLOOKUP($J46,'All Title I'!$A$8:$G$97,3,FALSE)="","",VLOOKUP($J46,'All Title I'!$A$8:$G$97,3,FALSE)),""),"")</f>
        <v/>
      </c>
      <c r="D46" s="84" t="str">
        <f>IFERROR(IF($K46&lt;=$E$7,IF(VLOOKUP($J46,'All Title I'!$A$8:$G$97,4,FALSE)="","",VLOOKUP($J46,'All Title I'!$A$8:$G$97,4,FALSE)),""),"")</f>
        <v/>
      </c>
      <c r="E46" s="66" t="str">
        <f>IFERROR(IF($K46&lt;=$E$7,IF(VLOOKUP($J46,'All Title I'!$A$8:$G$97,5,FALSE)="","",VLOOKUP($J46,'All Title I'!$A$8:$G$97,5,FALSE)),""),"")</f>
        <v/>
      </c>
      <c r="F46" s="67" t="str">
        <f t="shared" si="0"/>
        <v/>
      </c>
      <c r="G46" s="67" t="str">
        <f>IFERROR(IF($K46&lt;=$E$7,IF(VLOOKUP($J46,'All Title I'!$A$8:$G$97,7,FALSE)="","",VLOOKUP($J46,'All Title I'!$A$8:$G$97,7,FALSE)),""),"")</f>
        <v/>
      </c>
      <c r="H46" t="str">
        <f>IFERROR(IF(H45+1&lt;='All Title I'!$K$7,H45+1,""),"")</f>
        <v/>
      </c>
      <c r="I46" t="str">
        <f>IFERROR(IF(I45+1&lt;='All Title I'!$P$7,I45+1,""),"")</f>
        <v/>
      </c>
      <c r="J46" t="str">
        <f>IF($B$7="Student Enrollment",VLOOKUP(H46,'All Title I'!$K$8:$L$97,2,FALSE),IF($B$7="Poverty Rate",VLOOKUP(I46,'All Title I'!$P$8:$Q$97,2,FALSE),""))</f>
        <v/>
      </c>
      <c r="K46" t="str">
        <f>IFERROR(IF($B$7="Student Enrollment",VLOOKUP(J46,'All Title I'!$A$8:$G$97,3,FALSE),IF($B$7="Poverty Rate",VLOOKUP(J46,'All Title I'!$A$8:$G$97,7,FALSE),"")),"")</f>
        <v/>
      </c>
    </row>
    <row r="47" spans="1:11" ht="15" x14ac:dyDescent="0.25">
      <c r="A47" s="82" t="str">
        <f>IFERROR(IF($K47&lt;=$E$7,IF(VLOOKUP($J47,'All Title I'!$A$8:$G$97,1,FALSE)="","",VLOOKUP($J47,'All Title I'!$A$8:$G$97,1,FALSE)),""),"")</f>
        <v/>
      </c>
      <c r="B47" s="83" t="str">
        <f>IFERROR(IF($K47&lt;=$E$7,IF(VLOOKUP($J47,'All Title I'!$A$8:$G$97,2,FALSE)="","",VLOOKUP($J47,'All Title I'!$A$8:$G$97,2,FALSE)),""),"")</f>
        <v/>
      </c>
      <c r="C47" s="82" t="str">
        <f>IFERROR(IF($K47&lt;=$E$7,IF(VLOOKUP($J47,'All Title I'!$A$8:$G$97,3,FALSE)="","",VLOOKUP($J47,'All Title I'!$A$8:$G$97,3,FALSE)),""),"")</f>
        <v/>
      </c>
      <c r="D47" s="84" t="str">
        <f>IFERROR(IF($K47&lt;=$E$7,IF(VLOOKUP($J47,'All Title I'!$A$8:$G$97,4,FALSE)="","",VLOOKUP($J47,'All Title I'!$A$8:$G$97,4,FALSE)),""),"")</f>
        <v/>
      </c>
      <c r="E47" s="66" t="str">
        <f>IFERROR(IF($K47&lt;=$E$7,IF(VLOOKUP($J47,'All Title I'!$A$8:$G$97,5,FALSE)="","",VLOOKUP($J47,'All Title I'!$A$8:$G$97,5,FALSE)),""),"")</f>
        <v/>
      </c>
      <c r="F47" s="67" t="str">
        <f t="shared" ref="F47:F56" si="2">IF(ISNUMBER(C47),IF(C47&gt;100,IF(AND(E47&gt;=$C$104,E47&lt;=$C$105),"YES","NO"),"N/A"),"")</f>
        <v/>
      </c>
      <c r="G47" s="67" t="str">
        <f>IFERROR(IF($K47&lt;=$E$7,IF(VLOOKUP($J47,'All Title I'!$A$8:$G$97,7,FALSE)="","",VLOOKUP($J47,'All Title I'!$A$8:$G$97,7,FALSE)),""),"")</f>
        <v/>
      </c>
      <c r="H47" t="str">
        <f>IFERROR(IF(H46+1&lt;='All Title I'!$K$7,H46+1,""),"")</f>
        <v/>
      </c>
      <c r="I47" t="str">
        <f>IFERROR(IF(I46+1&lt;='All Title I'!$P$7,I46+1,""),"")</f>
        <v/>
      </c>
      <c r="J47" t="str">
        <f>IF($B$7="Student Enrollment",VLOOKUP(H47,'All Title I'!$K$8:$L$97,2,FALSE),IF($B$7="Poverty Rate",VLOOKUP(I47,'All Title I'!$P$8:$Q$97,2,FALSE),""))</f>
        <v/>
      </c>
      <c r="K47" t="str">
        <f>IFERROR(IF($B$7="Student Enrollment",VLOOKUP(J47,'All Title I'!$A$8:$G$97,3,FALSE),IF($B$7="Poverty Rate",VLOOKUP(J47,'All Title I'!$A$8:$G$97,7,FALSE),"")),"")</f>
        <v/>
      </c>
    </row>
    <row r="48" spans="1:11" ht="15" x14ac:dyDescent="0.25">
      <c r="A48" s="82" t="str">
        <f>IFERROR(IF($K48&lt;=$E$7,IF(VLOOKUP($J48,'All Title I'!$A$8:$G$97,1,FALSE)="","",VLOOKUP($J48,'All Title I'!$A$8:$G$97,1,FALSE)),""),"")</f>
        <v/>
      </c>
      <c r="B48" s="83" t="str">
        <f>IFERROR(IF($K48&lt;=$E$7,IF(VLOOKUP($J48,'All Title I'!$A$8:$G$97,2,FALSE)="","",VLOOKUP($J48,'All Title I'!$A$8:$G$97,2,FALSE)),""),"")</f>
        <v/>
      </c>
      <c r="C48" s="82" t="str">
        <f>IFERROR(IF($K48&lt;=$E$7,IF(VLOOKUP($J48,'All Title I'!$A$8:$G$97,3,FALSE)="","",VLOOKUP($J48,'All Title I'!$A$8:$G$97,3,FALSE)),""),"")</f>
        <v/>
      </c>
      <c r="D48" s="84" t="str">
        <f>IFERROR(IF($K48&lt;=$E$7,IF(VLOOKUP($J48,'All Title I'!$A$8:$G$97,4,FALSE)="","",VLOOKUP($J48,'All Title I'!$A$8:$G$97,4,FALSE)),""),"")</f>
        <v/>
      </c>
      <c r="E48" s="66" t="str">
        <f>IFERROR(IF($K48&lt;=$E$7,IF(VLOOKUP($J48,'All Title I'!$A$8:$G$97,5,FALSE)="","",VLOOKUP($J48,'All Title I'!$A$8:$G$97,5,FALSE)),""),"")</f>
        <v/>
      </c>
      <c r="F48" s="67" t="str">
        <f t="shared" si="2"/>
        <v/>
      </c>
      <c r="G48" s="67" t="str">
        <f>IFERROR(IF($K48&lt;=$E$7,IF(VLOOKUP($J48,'All Title I'!$A$8:$G$97,7,FALSE)="","",VLOOKUP($J48,'All Title I'!$A$8:$G$97,7,FALSE)),""),"")</f>
        <v/>
      </c>
      <c r="H48" t="str">
        <f>IFERROR(IF(H47+1&lt;='All Title I'!$K$7,H47+1,""),"")</f>
        <v/>
      </c>
      <c r="I48" t="str">
        <f>IFERROR(IF(I47+1&lt;='All Title I'!$P$7,I47+1,""),"")</f>
        <v/>
      </c>
      <c r="J48" t="str">
        <f>IF($B$7="Student Enrollment",VLOOKUP(H48,'All Title I'!$K$8:$L$97,2,FALSE),IF($B$7="Poverty Rate",VLOOKUP(I48,'All Title I'!$P$8:$Q$97,2,FALSE),""))</f>
        <v/>
      </c>
      <c r="K48" t="str">
        <f>IFERROR(IF($B$7="Student Enrollment",VLOOKUP(J48,'All Title I'!$A$8:$G$97,3,FALSE),IF($B$7="Poverty Rate",VLOOKUP(J48,'All Title I'!$A$8:$G$97,7,FALSE),"")),"")</f>
        <v/>
      </c>
    </row>
    <row r="49" spans="1:11" ht="15" x14ac:dyDescent="0.25">
      <c r="A49" s="82" t="str">
        <f>IFERROR(IF($K49&lt;=$E$7,IF(VLOOKUP($J49,'All Title I'!$A$8:$G$97,1,FALSE)="","",VLOOKUP($J49,'All Title I'!$A$8:$G$97,1,FALSE)),""),"")</f>
        <v/>
      </c>
      <c r="B49" s="83" t="str">
        <f>IFERROR(IF($K49&lt;=$E$7,IF(VLOOKUP($J49,'All Title I'!$A$8:$G$97,2,FALSE)="","",VLOOKUP($J49,'All Title I'!$A$8:$G$97,2,FALSE)),""),"")</f>
        <v/>
      </c>
      <c r="C49" s="82" t="str">
        <f>IFERROR(IF($K49&lt;=$E$7,IF(VLOOKUP($J49,'All Title I'!$A$8:$G$97,3,FALSE)="","",VLOOKUP($J49,'All Title I'!$A$8:$G$97,3,FALSE)),""),"")</f>
        <v/>
      </c>
      <c r="D49" s="84" t="str">
        <f>IFERROR(IF($K49&lt;=$E$7,IF(VLOOKUP($J49,'All Title I'!$A$8:$G$97,4,FALSE)="","",VLOOKUP($J49,'All Title I'!$A$8:$G$97,4,FALSE)),""),"")</f>
        <v/>
      </c>
      <c r="E49" s="66" t="str">
        <f>IFERROR(IF($K49&lt;=$E$7,IF(VLOOKUP($J49,'All Title I'!$A$8:$G$97,5,FALSE)="","",VLOOKUP($J49,'All Title I'!$A$8:$G$97,5,FALSE)),""),"")</f>
        <v/>
      </c>
      <c r="F49" s="67" t="str">
        <f t="shared" si="2"/>
        <v/>
      </c>
      <c r="G49" s="67" t="str">
        <f>IFERROR(IF($K49&lt;=$E$7,IF(VLOOKUP($J49,'All Title I'!$A$8:$G$97,7,FALSE)="","",VLOOKUP($J49,'All Title I'!$A$8:$G$97,7,FALSE)),""),"")</f>
        <v/>
      </c>
      <c r="H49" t="str">
        <f>IFERROR(IF(H48+1&lt;='All Title I'!$K$7,H48+1,""),"")</f>
        <v/>
      </c>
      <c r="I49" t="str">
        <f>IFERROR(IF(I48+1&lt;='All Title I'!$P$7,I48+1,""),"")</f>
        <v/>
      </c>
      <c r="J49" t="str">
        <f>IF($B$7="Student Enrollment",VLOOKUP(H49,'All Title I'!$K$8:$L$97,2,FALSE),IF($B$7="Poverty Rate",VLOOKUP(I49,'All Title I'!$P$8:$Q$97,2,FALSE),""))</f>
        <v/>
      </c>
      <c r="K49" t="str">
        <f>IFERROR(IF($B$7="Student Enrollment",VLOOKUP(J49,'All Title I'!$A$8:$G$97,3,FALSE),IF($B$7="Poverty Rate",VLOOKUP(J49,'All Title I'!$A$8:$G$97,7,FALSE),"")),"")</f>
        <v/>
      </c>
    </row>
    <row r="50" spans="1:11" ht="15" x14ac:dyDescent="0.25">
      <c r="A50" s="82" t="str">
        <f>IFERROR(IF($K50&lt;=$E$7,IF(VLOOKUP($J50,'All Title I'!$A$8:$G$97,1,FALSE)="","",VLOOKUP($J50,'All Title I'!$A$8:$G$97,1,FALSE)),""),"")</f>
        <v/>
      </c>
      <c r="B50" s="83" t="str">
        <f>IFERROR(IF($K50&lt;=$E$7,IF(VLOOKUP($J50,'All Title I'!$A$8:$G$97,2,FALSE)="","",VLOOKUP($J50,'All Title I'!$A$8:$G$97,2,FALSE)),""),"")</f>
        <v/>
      </c>
      <c r="C50" s="82" t="str">
        <f>IFERROR(IF($K50&lt;=$E$7,IF(VLOOKUP($J50,'All Title I'!$A$8:$G$97,3,FALSE)="","",VLOOKUP($J50,'All Title I'!$A$8:$G$97,3,FALSE)),""),"")</f>
        <v/>
      </c>
      <c r="D50" s="84" t="str">
        <f>IFERROR(IF($K50&lt;=$E$7,IF(VLOOKUP($J50,'All Title I'!$A$8:$G$97,4,FALSE)="","",VLOOKUP($J50,'All Title I'!$A$8:$G$97,4,FALSE)),""),"")</f>
        <v/>
      </c>
      <c r="E50" s="66" t="str">
        <f>IFERROR(IF($K50&lt;=$E$7,IF(VLOOKUP($J50,'All Title I'!$A$8:$G$97,5,FALSE)="","",VLOOKUP($J50,'All Title I'!$A$8:$G$97,5,FALSE)),""),"")</f>
        <v/>
      </c>
      <c r="F50" s="67" t="str">
        <f t="shared" si="2"/>
        <v/>
      </c>
      <c r="G50" s="67" t="str">
        <f>IFERROR(IF($K50&lt;=$E$7,IF(VLOOKUP($J50,'All Title I'!$A$8:$G$97,7,FALSE)="","",VLOOKUP($J50,'All Title I'!$A$8:$G$97,7,FALSE)),""),"")</f>
        <v/>
      </c>
      <c r="H50" t="str">
        <f>IFERROR(IF(H49+1&lt;='All Title I'!$K$7,H49+1,""),"")</f>
        <v/>
      </c>
      <c r="I50" t="str">
        <f>IFERROR(IF(I49+1&lt;='All Title I'!$P$7,I49+1,""),"")</f>
        <v/>
      </c>
      <c r="J50" t="str">
        <f>IF($B$7="Student Enrollment",VLOOKUP(H50,'All Title I'!$K$8:$L$97,2,FALSE),IF($B$7="Poverty Rate",VLOOKUP(I50,'All Title I'!$P$8:$Q$97,2,FALSE),""))</f>
        <v/>
      </c>
      <c r="K50" t="str">
        <f>IFERROR(IF($B$7="Student Enrollment",VLOOKUP(J50,'All Title I'!$A$8:$G$97,3,FALSE),IF($B$7="Poverty Rate",VLOOKUP(J50,'All Title I'!$A$8:$G$97,7,FALSE),"")),"")</f>
        <v/>
      </c>
    </row>
    <row r="51" spans="1:11" ht="15" x14ac:dyDescent="0.25">
      <c r="A51" s="82" t="str">
        <f>IFERROR(IF($K51&lt;=$E$7,IF(VLOOKUP($J51,'All Title I'!$A$8:$G$97,1,FALSE)="","",VLOOKUP($J51,'All Title I'!$A$8:$G$97,1,FALSE)),""),"")</f>
        <v/>
      </c>
      <c r="B51" s="83" t="str">
        <f>IFERROR(IF($K51&lt;=$E$7,IF(VLOOKUP($J51,'All Title I'!$A$8:$G$97,2,FALSE)="","",VLOOKUP($J51,'All Title I'!$A$8:$G$97,2,FALSE)),""),"")</f>
        <v/>
      </c>
      <c r="C51" s="82" t="str">
        <f>IFERROR(IF($K51&lt;=$E$7,IF(VLOOKUP($J51,'All Title I'!$A$8:$G$97,3,FALSE)="","",VLOOKUP($J51,'All Title I'!$A$8:$G$97,3,FALSE)),""),"")</f>
        <v/>
      </c>
      <c r="D51" s="84" t="str">
        <f>IFERROR(IF($K51&lt;=$E$7,IF(VLOOKUP($J51,'All Title I'!$A$8:$G$97,4,FALSE)="","",VLOOKUP($J51,'All Title I'!$A$8:$G$97,4,FALSE)),""),"")</f>
        <v/>
      </c>
      <c r="E51" s="66" t="str">
        <f>IFERROR(IF($K51&lt;=$E$7,IF(VLOOKUP($J51,'All Title I'!$A$8:$G$97,5,FALSE)="","",VLOOKUP($J51,'All Title I'!$A$8:$G$97,5,FALSE)),""),"")</f>
        <v/>
      </c>
      <c r="F51" s="67" t="str">
        <f t="shared" si="2"/>
        <v/>
      </c>
      <c r="G51" s="67" t="str">
        <f>IFERROR(IF($K51&lt;=$E$7,IF(VLOOKUP($J51,'All Title I'!$A$8:$G$97,7,FALSE)="","",VLOOKUP($J51,'All Title I'!$A$8:$G$97,7,FALSE)),""),"")</f>
        <v/>
      </c>
      <c r="H51" t="str">
        <f>IFERROR(IF(H50+1&lt;='All Title I'!$K$7,H50+1,""),"")</f>
        <v/>
      </c>
      <c r="I51" t="str">
        <f>IFERROR(IF(I50+1&lt;='All Title I'!$P$7,I50+1,""),"")</f>
        <v/>
      </c>
      <c r="J51" t="str">
        <f>IF($B$7="Student Enrollment",VLOOKUP(H51,'All Title I'!$K$8:$L$97,2,FALSE),IF($B$7="Poverty Rate",VLOOKUP(I51,'All Title I'!$P$8:$Q$97,2,FALSE),""))</f>
        <v/>
      </c>
      <c r="K51" t="str">
        <f>IFERROR(IF($B$7="Student Enrollment",VLOOKUP(J51,'All Title I'!$A$8:$G$97,3,FALSE),IF($B$7="Poverty Rate",VLOOKUP(J51,'All Title I'!$A$8:$G$97,7,FALSE),"")),"")</f>
        <v/>
      </c>
    </row>
    <row r="52" spans="1:11" ht="15" x14ac:dyDescent="0.25">
      <c r="A52" s="82" t="str">
        <f>IFERROR(IF($K52&lt;=$E$7,IF(VLOOKUP($J52,'All Title I'!$A$8:$G$97,1,FALSE)="","",VLOOKUP($J52,'All Title I'!$A$8:$G$97,1,FALSE)),""),"")</f>
        <v/>
      </c>
      <c r="B52" s="83" t="str">
        <f>IFERROR(IF($K52&lt;=$E$7,IF(VLOOKUP($J52,'All Title I'!$A$8:$G$97,2,FALSE)="","",VLOOKUP($J52,'All Title I'!$A$8:$G$97,2,FALSE)),""),"")</f>
        <v/>
      </c>
      <c r="C52" s="82" t="str">
        <f>IFERROR(IF($K52&lt;=$E$7,IF(VLOOKUP($J52,'All Title I'!$A$8:$G$97,3,FALSE)="","",VLOOKUP($J52,'All Title I'!$A$8:$G$97,3,FALSE)),""),"")</f>
        <v/>
      </c>
      <c r="D52" s="84" t="str">
        <f>IFERROR(IF($K52&lt;=$E$7,IF(VLOOKUP($J52,'All Title I'!$A$8:$G$97,4,FALSE)="","",VLOOKUP($J52,'All Title I'!$A$8:$G$97,4,FALSE)),""),"")</f>
        <v/>
      </c>
      <c r="E52" s="66" t="str">
        <f>IFERROR(IF($K52&lt;=$E$7,IF(VLOOKUP($J52,'All Title I'!$A$8:$G$97,5,FALSE)="","",VLOOKUP($J52,'All Title I'!$A$8:$G$97,5,FALSE)),""),"")</f>
        <v/>
      </c>
      <c r="F52" s="67" t="str">
        <f t="shared" si="2"/>
        <v/>
      </c>
      <c r="G52" s="67" t="str">
        <f>IFERROR(IF($K52&lt;=$E$7,IF(VLOOKUP($J52,'All Title I'!$A$8:$G$97,7,FALSE)="","",VLOOKUP($J52,'All Title I'!$A$8:$G$97,7,FALSE)),""),"")</f>
        <v/>
      </c>
      <c r="H52" t="str">
        <f>IFERROR(IF(H51+1&lt;='All Title I'!$K$7,H51+1,""),"")</f>
        <v/>
      </c>
      <c r="I52" t="str">
        <f>IFERROR(IF(I51+1&lt;='All Title I'!$P$7,I51+1,""),"")</f>
        <v/>
      </c>
      <c r="J52" t="str">
        <f>IF($B$7="Student Enrollment",VLOOKUP(H52,'All Title I'!$K$8:$L$97,2,FALSE),IF($B$7="Poverty Rate",VLOOKUP(I52,'All Title I'!$P$8:$Q$97,2,FALSE),""))</f>
        <v/>
      </c>
      <c r="K52" t="str">
        <f>IFERROR(IF($B$7="Student Enrollment",VLOOKUP(J52,'All Title I'!$A$8:$G$97,3,FALSE),IF($B$7="Poverty Rate",VLOOKUP(J52,'All Title I'!$A$8:$G$97,7,FALSE),"")),"")</f>
        <v/>
      </c>
    </row>
    <row r="53" spans="1:11" ht="15" x14ac:dyDescent="0.25">
      <c r="A53" s="82" t="str">
        <f>IFERROR(IF($K53&lt;=$E$7,IF(VLOOKUP($J53,'All Title I'!$A$8:$G$97,1,FALSE)="","",VLOOKUP($J53,'All Title I'!$A$8:$G$97,1,FALSE)),""),"")</f>
        <v/>
      </c>
      <c r="B53" s="83" t="str">
        <f>IFERROR(IF($K53&lt;=$E$7,IF(VLOOKUP($J53,'All Title I'!$A$8:$G$97,2,FALSE)="","",VLOOKUP($J53,'All Title I'!$A$8:$G$97,2,FALSE)),""),"")</f>
        <v/>
      </c>
      <c r="C53" s="82" t="str">
        <f>IFERROR(IF($K53&lt;=$E$7,IF(VLOOKUP($J53,'All Title I'!$A$8:$G$97,3,FALSE)="","",VLOOKUP($J53,'All Title I'!$A$8:$G$97,3,FALSE)),""),"")</f>
        <v/>
      </c>
      <c r="D53" s="84" t="str">
        <f>IFERROR(IF($K53&lt;=$E$7,IF(VLOOKUP($J53,'All Title I'!$A$8:$G$97,4,FALSE)="","",VLOOKUP($J53,'All Title I'!$A$8:$G$97,4,FALSE)),""),"")</f>
        <v/>
      </c>
      <c r="E53" s="66" t="str">
        <f>IFERROR(IF($K53&lt;=$E$7,IF(VLOOKUP($J53,'All Title I'!$A$8:$G$97,5,FALSE)="","",VLOOKUP($J53,'All Title I'!$A$8:$G$97,5,FALSE)),""),"")</f>
        <v/>
      </c>
      <c r="F53" s="67" t="str">
        <f t="shared" si="2"/>
        <v/>
      </c>
      <c r="G53" s="67" t="str">
        <f>IFERROR(IF($K53&lt;=$E$7,IF(VLOOKUP($J53,'All Title I'!$A$8:$G$97,7,FALSE)="","",VLOOKUP($J53,'All Title I'!$A$8:$G$97,7,FALSE)),""),"")</f>
        <v/>
      </c>
      <c r="H53" t="str">
        <f>IFERROR(IF(H52+1&lt;='All Title I'!$K$7,H52+1,""),"")</f>
        <v/>
      </c>
      <c r="I53" t="str">
        <f>IFERROR(IF(I52+1&lt;='All Title I'!$P$7,I52+1,""),"")</f>
        <v/>
      </c>
      <c r="J53" t="str">
        <f>IF($B$7="Student Enrollment",VLOOKUP(H53,'All Title I'!$K$8:$L$97,2,FALSE),IF($B$7="Poverty Rate",VLOOKUP(I53,'All Title I'!$P$8:$Q$97,2,FALSE),""))</f>
        <v/>
      </c>
      <c r="K53" t="str">
        <f>IFERROR(IF($B$7="Student Enrollment",VLOOKUP(J53,'All Title I'!$A$8:$G$97,3,FALSE),IF($B$7="Poverty Rate",VLOOKUP(J53,'All Title I'!$A$8:$G$97,7,FALSE),"")),"")</f>
        <v/>
      </c>
    </row>
    <row r="54" spans="1:11" ht="15" x14ac:dyDescent="0.25">
      <c r="A54" s="82" t="str">
        <f>IFERROR(IF($K54&lt;=$E$7,IF(VLOOKUP($J54,'All Title I'!$A$8:$G$97,1,FALSE)="","",VLOOKUP($J54,'All Title I'!$A$8:$G$97,1,FALSE)),""),"")</f>
        <v/>
      </c>
      <c r="B54" s="83" t="str">
        <f>IFERROR(IF($K54&lt;=$E$7,IF(VLOOKUP($J54,'All Title I'!$A$8:$G$97,2,FALSE)="","",VLOOKUP($J54,'All Title I'!$A$8:$G$97,2,FALSE)),""),"")</f>
        <v/>
      </c>
      <c r="C54" s="82" t="str">
        <f>IFERROR(IF($K54&lt;=$E$7,IF(VLOOKUP($J54,'All Title I'!$A$8:$G$97,3,FALSE)="","",VLOOKUP($J54,'All Title I'!$A$8:$G$97,3,FALSE)),""),"")</f>
        <v/>
      </c>
      <c r="D54" s="84" t="str">
        <f>IFERROR(IF($K54&lt;=$E$7,IF(VLOOKUP($J54,'All Title I'!$A$8:$G$97,4,FALSE)="","",VLOOKUP($J54,'All Title I'!$A$8:$G$97,4,FALSE)),""),"")</f>
        <v/>
      </c>
      <c r="E54" s="66" t="str">
        <f>IFERROR(IF($K54&lt;=$E$7,IF(VLOOKUP($J54,'All Title I'!$A$8:$G$97,5,FALSE)="","",VLOOKUP($J54,'All Title I'!$A$8:$G$97,5,FALSE)),""),"")</f>
        <v/>
      </c>
      <c r="F54" s="67" t="str">
        <f t="shared" si="2"/>
        <v/>
      </c>
      <c r="G54" s="67" t="str">
        <f>IFERROR(IF($K54&lt;=$E$7,IF(VLOOKUP($J54,'All Title I'!$A$8:$G$97,7,FALSE)="","",VLOOKUP($J54,'All Title I'!$A$8:$G$97,7,FALSE)),""),"")</f>
        <v/>
      </c>
      <c r="H54" t="str">
        <f>IFERROR(IF(H53+1&lt;='All Title I'!$K$7,H53+1,""),"")</f>
        <v/>
      </c>
      <c r="I54" t="str">
        <f>IFERROR(IF(I53+1&lt;='All Title I'!$P$7,I53+1,""),"")</f>
        <v/>
      </c>
      <c r="J54" t="str">
        <f>IF($B$7="Student Enrollment",VLOOKUP(H54,'All Title I'!$K$8:$L$97,2,FALSE),IF($B$7="Poverty Rate",VLOOKUP(I54,'All Title I'!$P$8:$Q$97,2,FALSE),""))</f>
        <v/>
      </c>
      <c r="K54" t="str">
        <f>IFERROR(IF($B$7="Student Enrollment",VLOOKUP(J54,'All Title I'!$A$8:$G$97,3,FALSE),IF($B$7="Poverty Rate",VLOOKUP(J54,'All Title I'!$A$8:$G$97,7,FALSE),"")),"")</f>
        <v/>
      </c>
    </row>
    <row r="55" spans="1:11" ht="15" x14ac:dyDescent="0.25">
      <c r="A55" s="82" t="str">
        <f>IFERROR(IF($K55&lt;=$E$7,IF(VLOOKUP($J55,'All Title I'!$A$8:$G$97,1,FALSE)="","",VLOOKUP($J55,'All Title I'!$A$8:$G$97,1,FALSE)),""),"")</f>
        <v/>
      </c>
      <c r="B55" s="83" t="str">
        <f>IFERROR(IF($K55&lt;=$E$7,IF(VLOOKUP($J55,'All Title I'!$A$8:$G$97,2,FALSE)="","",VLOOKUP($J55,'All Title I'!$A$8:$G$97,2,FALSE)),""),"")</f>
        <v/>
      </c>
      <c r="C55" s="82" t="str">
        <f>IFERROR(IF($K55&lt;=$E$7,IF(VLOOKUP($J55,'All Title I'!$A$8:$G$97,3,FALSE)="","",VLOOKUP($J55,'All Title I'!$A$8:$G$97,3,FALSE)),""),"")</f>
        <v/>
      </c>
      <c r="D55" s="84" t="str">
        <f>IFERROR(IF($K55&lt;=$E$7,IF(VLOOKUP($J55,'All Title I'!$A$8:$G$97,4,FALSE)="","",VLOOKUP($J55,'All Title I'!$A$8:$G$97,4,FALSE)),""),"")</f>
        <v/>
      </c>
      <c r="E55" s="66" t="str">
        <f>IFERROR(IF($K55&lt;=$E$7,IF(VLOOKUP($J55,'All Title I'!$A$8:$G$97,5,FALSE)="","",VLOOKUP($J55,'All Title I'!$A$8:$G$97,5,FALSE)),""),"")</f>
        <v/>
      </c>
      <c r="F55" s="67" t="str">
        <f t="shared" si="2"/>
        <v/>
      </c>
      <c r="G55" s="67" t="str">
        <f>IFERROR(IF($K55&lt;=$E$7,IF(VLOOKUP($J55,'All Title I'!$A$8:$G$97,7,FALSE)="","",VLOOKUP($J55,'All Title I'!$A$8:$G$97,7,FALSE)),""),"")</f>
        <v/>
      </c>
      <c r="H55" t="str">
        <f>IFERROR(IF(H54+1&lt;='All Title I'!$K$7,H54+1,""),"")</f>
        <v/>
      </c>
      <c r="I55" t="str">
        <f>IFERROR(IF(I54+1&lt;='All Title I'!$P$7,I54+1,""),"")</f>
        <v/>
      </c>
      <c r="J55" t="str">
        <f>IF($B$7="Student Enrollment",VLOOKUP(H55,'All Title I'!$K$8:$L$97,2,FALSE),IF($B$7="Poverty Rate",VLOOKUP(I55,'All Title I'!$P$8:$Q$97,2,FALSE),""))</f>
        <v/>
      </c>
      <c r="K55" t="str">
        <f>IFERROR(IF($B$7="Student Enrollment",VLOOKUP(J55,'All Title I'!$A$8:$G$97,3,FALSE),IF($B$7="Poverty Rate",VLOOKUP(J55,'All Title I'!$A$8:$G$97,7,FALSE),"")),"")</f>
        <v/>
      </c>
    </row>
    <row r="56" spans="1:11" ht="15" x14ac:dyDescent="0.25">
      <c r="A56" s="82" t="str">
        <f>IFERROR(IF($K56&lt;=$E$7,IF(VLOOKUP($J56,'All Title I'!$A$8:$G$97,1,FALSE)="","",VLOOKUP($J56,'All Title I'!$A$8:$G$97,1,FALSE)),""),"")</f>
        <v/>
      </c>
      <c r="B56" s="83" t="str">
        <f>IFERROR(IF($K56&lt;=$E$7,IF(VLOOKUP($J56,'All Title I'!$A$8:$G$97,2,FALSE)="","",VLOOKUP($J56,'All Title I'!$A$8:$G$97,2,FALSE)),""),"")</f>
        <v/>
      </c>
      <c r="C56" s="82" t="str">
        <f>IFERROR(IF($K56&lt;=$E$7,IF(VLOOKUP($J56,'All Title I'!$A$8:$G$97,3,FALSE)="","",VLOOKUP($J56,'All Title I'!$A$8:$G$97,3,FALSE)),""),"")</f>
        <v/>
      </c>
      <c r="D56" s="84" t="str">
        <f>IFERROR(IF($K56&lt;=$E$7,IF(VLOOKUP($J56,'All Title I'!$A$8:$G$97,4,FALSE)="","",VLOOKUP($J56,'All Title I'!$A$8:$G$97,4,FALSE)),""),"")</f>
        <v/>
      </c>
      <c r="E56" s="66" t="str">
        <f>IFERROR(IF($K56&lt;=$E$7,IF(VLOOKUP($J56,'All Title I'!$A$8:$G$97,5,FALSE)="","",VLOOKUP($J56,'All Title I'!$A$8:$G$97,5,FALSE)),""),"")</f>
        <v/>
      </c>
      <c r="F56" s="67" t="str">
        <f t="shared" si="2"/>
        <v/>
      </c>
      <c r="G56" s="67" t="str">
        <f>IFERROR(IF($K56&lt;=$E$7,IF(VLOOKUP($J56,'All Title I'!$A$8:$G$97,7,FALSE)="","",VLOOKUP($J56,'All Title I'!$A$8:$G$97,7,FALSE)),""),"")</f>
        <v/>
      </c>
      <c r="H56" t="str">
        <f>IFERROR(IF(H55+1&lt;='All Title I'!$K$7,H55+1,""),"")</f>
        <v/>
      </c>
      <c r="I56" t="str">
        <f>IFERROR(IF(I55+1&lt;='All Title I'!$P$7,I55+1,""),"")</f>
        <v/>
      </c>
      <c r="J56" t="str">
        <f>IF($B$7="Student Enrollment",VLOOKUP(H56,'All Title I'!$K$8:$L$97,2,FALSE),IF($B$7="Poverty Rate",VLOOKUP(I56,'All Title I'!$P$8:$Q$97,2,FALSE),""))</f>
        <v/>
      </c>
      <c r="K56" t="str">
        <f>IFERROR(IF($B$7="Student Enrollment",VLOOKUP(J56,'All Title I'!$A$8:$G$97,3,FALSE),IF($B$7="Poverty Rate",VLOOKUP(J56,'All Title I'!$A$8:$G$97,7,FALSE),"")),"")</f>
        <v/>
      </c>
    </row>
    <row r="57" spans="1:11" ht="15" x14ac:dyDescent="0.25">
      <c r="A57" s="82" t="str">
        <f>IFERROR(IF($K57&lt;=$E$7,IF(VLOOKUP($J57,'All Title I'!$A$8:$G$97,1,FALSE)="","",VLOOKUP($J57,'All Title I'!$A$8:$G$97,1,FALSE)),""),"")</f>
        <v/>
      </c>
      <c r="B57" s="83" t="str">
        <f>IFERROR(IF($K57&lt;=$E$7,IF(VLOOKUP($J57,'All Title I'!$A$8:$G$97,2,FALSE)="","",VLOOKUP($J57,'All Title I'!$A$8:$G$97,2,FALSE)),""),"")</f>
        <v/>
      </c>
      <c r="C57" s="82" t="str">
        <f>IFERROR(IF($K57&lt;=$E$7,IF(VLOOKUP($J57,'All Title I'!$A$8:$G$97,3,FALSE)="","",VLOOKUP($J57,'All Title I'!$A$8:$G$97,3,FALSE)),""),"")</f>
        <v/>
      </c>
      <c r="D57" s="84" t="str">
        <f>IFERROR(IF($K57&lt;=$E$7,IF(VLOOKUP($J57,'All Title I'!$A$8:$G$97,4,FALSE)="","",VLOOKUP($J57,'All Title I'!$A$8:$G$97,4,FALSE)),""),"")</f>
        <v/>
      </c>
      <c r="E57" s="66" t="str">
        <f>IFERROR(IF($K57&lt;=$E$7,IF(VLOOKUP($J57,'All Title I'!$A$8:$G$97,5,FALSE)="","",VLOOKUP($J57,'All Title I'!$A$8:$G$97,5,FALSE)),""),"")</f>
        <v/>
      </c>
      <c r="F57" s="67" t="str">
        <f t="shared" si="0"/>
        <v/>
      </c>
      <c r="G57" s="67" t="str">
        <f>IFERROR(IF($K57&lt;=$E$7,IF(VLOOKUP($J57,'All Title I'!$A$8:$G$97,7,FALSE)="","",VLOOKUP($J57,'All Title I'!$A$8:$G$97,7,FALSE)),""),"")</f>
        <v/>
      </c>
      <c r="H57" t="str">
        <f>IFERROR(IF(H56+1&lt;='All Title I'!$K$7,H56+1,""),"")</f>
        <v/>
      </c>
      <c r="I57" t="str">
        <f>IFERROR(IF(I56+1&lt;='All Title I'!$P$7,I56+1,""),"")</f>
        <v/>
      </c>
      <c r="J57" t="str">
        <f>IF($B$7="Student Enrollment",VLOOKUP(H57,'All Title I'!$K$8:$L$97,2,FALSE),IF($B$7="Poverty Rate",VLOOKUP(I57,'All Title I'!$P$8:$Q$97,2,FALSE),""))</f>
        <v/>
      </c>
      <c r="K57" t="str">
        <f>IFERROR(IF($B$7="Student Enrollment",VLOOKUP(J57,'All Title I'!$A$8:$G$97,3,FALSE),IF($B$7="Poverty Rate",VLOOKUP(J57,'All Title I'!$A$8:$G$97,7,FALSE),"")),"")</f>
        <v/>
      </c>
    </row>
    <row r="58" spans="1:11" ht="15" x14ac:dyDescent="0.25">
      <c r="A58" s="82" t="str">
        <f>IFERROR(IF($K58&lt;=$E$7,IF(VLOOKUP($J58,'All Title I'!$A$8:$G$97,1,FALSE)="","",VLOOKUP($J58,'All Title I'!$A$8:$G$97,1,FALSE)),""),"")</f>
        <v/>
      </c>
      <c r="B58" s="83" t="str">
        <f>IFERROR(IF($K58&lt;=$E$7,IF(VLOOKUP($J58,'All Title I'!$A$8:$G$97,2,FALSE)="","",VLOOKUP($J58,'All Title I'!$A$8:$G$97,2,FALSE)),""),"")</f>
        <v/>
      </c>
      <c r="C58" s="82" t="str">
        <f>IFERROR(IF($K58&lt;=$E$7,IF(VLOOKUP($J58,'All Title I'!$A$8:$G$97,3,FALSE)="","",VLOOKUP($J58,'All Title I'!$A$8:$G$97,3,FALSE)),""),"")</f>
        <v/>
      </c>
      <c r="D58" s="84" t="str">
        <f>IFERROR(IF($K58&lt;=$E$7,IF(VLOOKUP($J58,'All Title I'!$A$8:$G$97,4,FALSE)="","",VLOOKUP($J58,'All Title I'!$A$8:$G$97,4,FALSE)),""),"")</f>
        <v/>
      </c>
      <c r="E58" s="66" t="str">
        <f>IFERROR(IF($K58&lt;=$E$7,IF(VLOOKUP($J58,'All Title I'!$A$8:$G$97,5,FALSE)="","",VLOOKUP($J58,'All Title I'!$A$8:$G$97,5,FALSE)),""),"")</f>
        <v/>
      </c>
      <c r="F58" s="67" t="str">
        <f t="shared" si="0"/>
        <v/>
      </c>
      <c r="G58" s="67" t="str">
        <f>IFERROR(IF($K58&lt;=$E$7,IF(VLOOKUP($J58,'All Title I'!$A$8:$G$97,7,FALSE)="","",VLOOKUP($J58,'All Title I'!$A$8:$G$97,7,FALSE)),""),"")</f>
        <v/>
      </c>
      <c r="H58" t="str">
        <f>IFERROR(IF(H57+1&lt;='All Title I'!$K$7,H57+1,""),"")</f>
        <v/>
      </c>
      <c r="I58" t="str">
        <f>IFERROR(IF(I57+1&lt;='All Title I'!$P$7,I57+1,""),"")</f>
        <v/>
      </c>
      <c r="J58" t="str">
        <f>IF($B$7="Student Enrollment",VLOOKUP(H58,'All Title I'!$K$8:$L$97,2,FALSE),IF($B$7="Poverty Rate",VLOOKUP(I58,'All Title I'!$P$8:$Q$97,2,FALSE),""))</f>
        <v/>
      </c>
      <c r="K58" t="str">
        <f>IFERROR(IF($B$7="Student Enrollment",VLOOKUP(J58,'All Title I'!$A$8:$G$97,3,FALSE),IF($B$7="Poverty Rate",VLOOKUP(J58,'All Title I'!$A$8:$G$97,7,FALSE),"")),"")</f>
        <v/>
      </c>
    </row>
    <row r="59" spans="1:11" ht="15" x14ac:dyDescent="0.25">
      <c r="A59" s="82" t="str">
        <f>IFERROR(IF($K59&lt;=$E$7,IF(VLOOKUP($J59,'All Title I'!$A$8:$G$97,1,FALSE)="","",VLOOKUP($J59,'All Title I'!$A$8:$G$97,1,FALSE)),""),"")</f>
        <v/>
      </c>
      <c r="B59" s="83" t="str">
        <f>IFERROR(IF($K59&lt;=$E$7,IF(VLOOKUP($J59,'All Title I'!$A$8:$G$97,2,FALSE)="","",VLOOKUP($J59,'All Title I'!$A$8:$G$97,2,FALSE)),""),"")</f>
        <v/>
      </c>
      <c r="C59" s="82" t="str">
        <f>IFERROR(IF($K59&lt;=$E$7,IF(VLOOKUP($J59,'All Title I'!$A$8:$G$97,3,FALSE)="","",VLOOKUP($J59,'All Title I'!$A$8:$G$97,3,FALSE)),""),"")</f>
        <v/>
      </c>
      <c r="D59" s="84" t="str">
        <f>IFERROR(IF($K59&lt;=$E$7,IF(VLOOKUP($J59,'All Title I'!$A$8:$G$97,4,FALSE)="","",VLOOKUP($J59,'All Title I'!$A$8:$G$97,4,FALSE)),""),"")</f>
        <v/>
      </c>
      <c r="E59" s="66" t="str">
        <f>IFERROR(IF($K59&lt;=$E$7,IF(VLOOKUP($J59,'All Title I'!$A$8:$G$97,5,FALSE)="","",VLOOKUP($J59,'All Title I'!$A$8:$G$97,5,FALSE)),""),"")</f>
        <v/>
      </c>
      <c r="F59" s="67" t="str">
        <f t="shared" si="0"/>
        <v/>
      </c>
      <c r="G59" s="67" t="str">
        <f>IFERROR(IF($K59&lt;=$E$7,IF(VLOOKUP($J59,'All Title I'!$A$8:$G$97,7,FALSE)="","",VLOOKUP($J59,'All Title I'!$A$8:$G$97,7,FALSE)),""),"")</f>
        <v/>
      </c>
      <c r="H59" t="str">
        <f>IFERROR(IF(H58+1&lt;='All Title I'!$K$7,H58+1,""),"")</f>
        <v/>
      </c>
      <c r="I59" t="str">
        <f>IFERROR(IF(I58+1&lt;='All Title I'!$P$7,I58+1,""),"")</f>
        <v/>
      </c>
      <c r="J59" t="str">
        <f>IF($B$7="Student Enrollment",VLOOKUP(H59,'All Title I'!$K$8:$L$97,2,FALSE),IF($B$7="Poverty Rate",VLOOKUP(I59,'All Title I'!$P$8:$Q$97,2,FALSE),""))</f>
        <v/>
      </c>
      <c r="K59" t="str">
        <f>IFERROR(IF($B$7="Student Enrollment",VLOOKUP(J59,'All Title I'!$A$8:$G$97,3,FALSE),IF($B$7="Poverty Rate",VLOOKUP(J59,'All Title I'!$A$8:$G$97,7,FALSE),"")),"")</f>
        <v/>
      </c>
    </row>
    <row r="60" spans="1:11" ht="15" x14ac:dyDescent="0.25">
      <c r="A60" s="82" t="str">
        <f>IFERROR(IF($K60&lt;=$E$7,IF(VLOOKUP($J60,'All Title I'!$A$8:$G$97,1,FALSE)="","",VLOOKUP($J60,'All Title I'!$A$8:$G$97,1,FALSE)),""),"")</f>
        <v/>
      </c>
      <c r="B60" s="83" t="str">
        <f>IFERROR(IF($K60&lt;=$E$7,IF(VLOOKUP($J60,'All Title I'!$A$8:$G$97,2,FALSE)="","",VLOOKUP($J60,'All Title I'!$A$8:$G$97,2,FALSE)),""),"")</f>
        <v/>
      </c>
      <c r="C60" s="82" t="str">
        <f>IFERROR(IF($K60&lt;=$E$7,IF(VLOOKUP($J60,'All Title I'!$A$8:$G$97,3,FALSE)="","",VLOOKUP($J60,'All Title I'!$A$8:$G$97,3,FALSE)),""),"")</f>
        <v/>
      </c>
      <c r="D60" s="84" t="str">
        <f>IFERROR(IF($K60&lt;=$E$7,IF(VLOOKUP($J60,'All Title I'!$A$8:$G$97,4,FALSE)="","",VLOOKUP($J60,'All Title I'!$A$8:$G$97,4,FALSE)),""),"")</f>
        <v/>
      </c>
      <c r="E60" s="66" t="str">
        <f>IFERROR(IF($K60&lt;=$E$7,IF(VLOOKUP($J60,'All Title I'!$A$8:$G$97,5,FALSE)="","",VLOOKUP($J60,'All Title I'!$A$8:$G$97,5,FALSE)),""),"")</f>
        <v/>
      </c>
      <c r="F60" s="67" t="str">
        <f t="shared" si="0"/>
        <v/>
      </c>
      <c r="G60" s="67" t="str">
        <f>IFERROR(IF($K60&lt;=$E$7,IF(VLOOKUP($J60,'All Title I'!$A$8:$G$97,7,FALSE)="","",VLOOKUP($J60,'All Title I'!$A$8:$G$97,7,FALSE)),""),"")</f>
        <v/>
      </c>
      <c r="H60" t="str">
        <f>IFERROR(IF(H59+1&lt;='All Title I'!$K$7,H59+1,""),"")</f>
        <v/>
      </c>
      <c r="I60" t="str">
        <f>IFERROR(IF(I59+1&lt;='All Title I'!$P$7,I59+1,""),"")</f>
        <v/>
      </c>
      <c r="J60" t="str">
        <f>IF($B$7="Student Enrollment",VLOOKUP(H60,'All Title I'!$K$8:$L$97,2,FALSE),IF($B$7="Poverty Rate",VLOOKUP(I60,'All Title I'!$P$8:$Q$97,2,FALSE),""))</f>
        <v/>
      </c>
      <c r="K60" t="str">
        <f>IFERROR(IF($B$7="Student Enrollment",VLOOKUP(J60,'All Title I'!$A$8:$G$97,3,FALSE),IF($B$7="Poverty Rate",VLOOKUP(J60,'All Title I'!$A$8:$G$97,7,FALSE),"")),"")</f>
        <v/>
      </c>
    </row>
    <row r="61" spans="1:11" ht="15" x14ac:dyDescent="0.25">
      <c r="A61" s="82" t="str">
        <f>IFERROR(IF($K61&lt;=$E$7,IF(VLOOKUP($J61,'All Title I'!$A$8:$G$97,1,FALSE)="","",VLOOKUP($J61,'All Title I'!$A$8:$G$97,1,FALSE)),""),"")</f>
        <v/>
      </c>
      <c r="B61" s="83" t="str">
        <f>IFERROR(IF($K61&lt;=$E$7,IF(VLOOKUP($J61,'All Title I'!$A$8:$G$97,2,FALSE)="","",VLOOKUP($J61,'All Title I'!$A$8:$G$97,2,FALSE)),""),"")</f>
        <v/>
      </c>
      <c r="C61" s="82" t="str">
        <f>IFERROR(IF($K61&lt;=$E$7,IF(VLOOKUP($J61,'All Title I'!$A$8:$G$97,3,FALSE)="","",VLOOKUP($J61,'All Title I'!$A$8:$G$97,3,FALSE)),""),"")</f>
        <v/>
      </c>
      <c r="D61" s="84" t="str">
        <f>IFERROR(IF($K61&lt;=$E$7,IF(VLOOKUP($J61,'All Title I'!$A$8:$G$97,4,FALSE)="","",VLOOKUP($J61,'All Title I'!$A$8:$G$97,4,FALSE)),""),"")</f>
        <v/>
      </c>
      <c r="E61" s="66" t="str">
        <f>IFERROR(IF($K61&lt;=$E$7,IF(VLOOKUP($J61,'All Title I'!$A$8:$G$97,5,FALSE)="","",VLOOKUP($J61,'All Title I'!$A$8:$G$97,5,FALSE)),""),"")</f>
        <v/>
      </c>
      <c r="F61" s="67" t="str">
        <f t="shared" si="0"/>
        <v/>
      </c>
      <c r="G61" s="67" t="str">
        <f>IFERROR(IF($K61&lt;=$E$7,IF(VLOOKUP($J61,'All Title I'!$A$8:$G$97,7,FALSE)="","",VLOOKUP($J61,'All Title I'!$A$8:$G$97,7,FALSE)),""),"")</f>
        <v/>
      </c>
      <c r="H61" t="str">
        <f>IFERROR(IF(H60+1&lt;='All Title I'!$K$7,H60+1,""),"")</f>
        <v/>
      </c>
      <c r="I61" t="str">
        <f>IFERROR(IF(I60+1&lt;='All Title I'!$P$7,I60+1,""),"")</f>
        <v/>
      </c>
      <c r="J61" t="str">
        <f>IF($B$7="Student Enrollment",VLOOKUP(H61,'All Title I'!$K$8:$L$97,2,FALSE),IF($B$7="Poverty Rate",VLOOKUP(I61,'All Title I'!$P$8:$Q$97,2,FALSE),""))</f>
        <v/>
      </c>
      <c r="K61" t="str">
        <f>IFERROR(IF($B$7="Student Enrollment",VLOOKUP(J61,'All Title I'!$A$8:$G$97,3,FALSE),IF($B$7="Poverty Rate",VLOOKUP(J61,'All Title I'!$A$8:$G$97,7,FALSE),"")),"")</f>
        <v/>
      </c>
    </row>
    <row r="62" spans="1:11" ht="15" x14ac:dyDescent="0.25">
      <c r="A62" s="82" t="str">
        <f>IFERROR(IF($K62&lt;=$E$7,IF(VLOOKUP($J62,'All Title I'!$A$8:$G$97,1,FALSE)="","",VLOOKUP($J62,'All Title I'!$A$8:$G$97,1,FALSE)),""),"")</f>
        <v/>
      </c>
      <c r="B62" s="83" t="str">
        <f>IFERROR(IF($K62&lt;=$E$7,IF(VLOOKUP($J62,'All Title I'!$A$8:$G$97,2,FALSE)="","",VLOOKUP($J62,'All Title I'!$A$8:$G$97,2,FALSE)),""),"")</f>
        <v/>
      </c>
      <c r="C62" s="82" t="str">
        <f>IFERROR(IF($K62&lt;=$E$7,IF(VLOOKUP($J62,'All Title I'!$A$8:$G$97,3,FALSE)="","",VLOOKUP($J62,'All Title I'!$A$8:$G$97,3,FALSE)),""),"")</f>
        <v/>
      </c>
      <c r="D62" s="84" t="str">
        <f>IFERROR(IF($K62&lt;=$E$7,IF(VLOOKUP($J62,'All Title I'!$A$8:$G$97,4,FALSE)="","",VLOOKUP($J62,'All Title I'!$A$8:$G$97,4,FALSE)),""),"")</f>
        <v/>
      </c>
      <c r="E62" s="66" t="str">
        <f>IFERROR(IF($K62&lt;=$E$7,IF(VLOOKUP($J62,'All Title I'!$A$8:$G$97,5,FALSE)="","",VLOOKUP($J62,'All Title I'!$A$8:$G$97,5,FALSE)),""),"")</f>
        <v/>
      </c>
      <c r="F62" s="67" t="str">
        <f t="shared" si="0"/>
        <v/>
      </c>
      <c r="G62" s="67" t="str">
        <f>IFERROR(IF($K62&lt;=$E$7,IF(VLOOKUP($J62,'All Title I'!$A$8:$G$97,7,FALSE)="","",VLOOKUP($J62,'All Title I'!$A$8:$G$97,7,FALSE)),""),"")</f>
        <v/>
      </c>
      <c r="H62" t="str">
        <f>IFERROR(IF(H61+1&lt;='All Title I'!$K$7,H61+1,""),"")</f>
        <v/>
      </c>
      <c r="I62" t="str">
        <f>IFERROR(IF(I61+1&lt;='All Title I'!$P$7,I61+1,""),"")</f>
        <v/>
      </c>
      <c r="J62" t="str">
        <f>IF($B$7="Student Enrollment",VLOOKUP(H62,'All Title I'!$K$8:$L$97,2,FALSE),IF($B$7="Poverty Rate",VLOOKUP(I62,'All Title I'!$P$8:$Q$97,2,FALSE),""))</f>
        <v/>
      </c>
      <c r="K62" t="str">
        <f>IFERROR(IF($B$7="Student Enrollment",VLOOKUP(J62,'All Title I'!$A$8:$G$97,3,FALSE),IF($B$7="Poverty Rate",VLOOKUP(J62,'All Title I'!$A$8:$G$97,7,FALSE),"")),"")</f>
        <v/>
      </c>
    </row>
    <row r="63" spans="1:11" ht="15" x14ac:dyDescent="0.25">
      <c r="A63" s="82" t="str">
        <f>IFERROR(IF($K63&lt;=$E$7,IF(VLOOKUP($J63,'All Title I'!$A$8:$G$97,1,FALSE)="","",VLOOKUP($J63,'All Title I'!$A$8:$G$97,1,FALSE)),""),"")</f>
        <v/>
      </c>
      <c r="B63" s="83" t="str">
        <f>IFERROR(IF($K63&lt;=$E$7,IF(VLOOKUP($J63,'All Title I'!$A$8:$G$97,2,FALSE)="","",VLOOKUP($J63,'All Title I'!$A$8:$G$97,2,FALSE)),""),"")</f>
        <v/>
      </c>
      <c r="C63" s="82" t="str">
        <f>IFERROR(IF($K63&lt;=$E$7,IF(VLOOKUP($J63,'All Title I'!$A$8:$G$97,3,FALSE)="","",VLOOKUP($J63,'All Title I'!$A$8:$G$97,3,FALSE)),""),"")</f>
        <v/>
      </c>
      <c r="D63" s="84" t="str">
        <f>IFERROR(IF($K63&lt;=$E$7,IF(VLOOKUP($J63,'All Title I'!$A$8:$G$97,4,FALSE)="","",VLOOKUP($J63,'All Title I'!$A$8:$G$97,4,FALSE)),""),"")</f>
        <v/>
      </c>
      <c r="E63" s="66" t="str">
        <f>IFERROR(IF($K63&lt;=$E$7,IF(VLOOKUP($J63,'All Title I'!$A$8:$G$97,5,FALSE)="","",VLOOKUP($J63,'All Title I'!$A$8:$G$97,5,FALSE)),""),"")</f>
        <v/>
      </c>
      <c r="F63" s="67" t="str">
        <f t="shared" si="0"/>
        <v/>
      </c>
      <c r="G63" s="67" t="str">
        <f>IFERROR(IF($K63&lt;=$E$7,IF(VLOOKUP($J63,'All Title I'!$A$8:$G$97,7,FALSE)="","",VLOOKUP($J63,'All Title I'!$A$8:$G$97,7,FALSE)),""),"")</f>
        <v/>
      </c>
      <c r="H63" t="str">
        <f>IFERROR(IF(H62+1&lt;='All Title I'!$K$7,H62+1,""),"")</f>
        <v/>
      </c>
      <c r="I63" t="str">
        <f>IFERROR(IF(I62+1&lt;='All Title I'!$P$7,I62+1,""),"")</f>
        <v/>
      </c>
      <c r="J63" t="str">
        <f>IF($B$7="Student Enrollment",VLOOKUP(H63,'All Title I'!$K$8:$L$97,2,FALSE),IF($B$7="Poverty Rate",VLOOKUP(I63,'All Title I'!$P$8:$Q$97,2,FALSE),""))</f>
        <v/>
      </c>
      <c r="K63" t="str">
        <f>IFERROR(IF($B$7="Student Enrollment",VLOOKUP(J63,'All Title I'!$A$8:$G$97,3,FALSE),IF($B$7="Poverty Rate",VLOOKUP(J63,'All Title I'!$A$8:$G$97,7,FALSE),"")),"")</f>
        <v/>
      </c>
    </row>
    <row r="64" spans="1:11" ht="15" x14ac:dyDescent="0.25">
      <c r="A64" s="82" t="str">
        <f>IFERROR(IF($K64&lt;=$E$7,IF(VLOOKUP($J64,'All Title I'!$A$8:$G$97,1,FALSE)="","",VLOOKUP($J64,'All Title I'!$A$8:$G$97,1,FALSE)),""),"")</f>
        <v/>
      </c>
      <c r="B64" s="83" t="str">
        <f>IFERROR(IF($K64&lt;=$E$7,IF(VLOOKUP($J64,'All Title I'!$A$8:$G$97,2,FALSE)="","",VLOOKUP($J64,'All Title I'!$A$8:$G$97,2,FALSE)),""),"")</f>
        <v/>
      </c>
      <c r="C64" s="82" t="str">
        <f>IFERROR(IF($K64&lt;=$E$7,IF(VLOOKUP($J64,'All Title I'!$A$8:$G$97,3,FALSE)="","",VLOOKUP($J64,'All Title I'!$A$8:$G$97,3,FALSE)),""),"")</f>
        <v/>
      </c>
      <c r="D64" s="84" t="str">
        <f>IFERROR(IF($K64&lt;=$E$7,IF(VLOOKUP($J64,'All Title I'!$A$8:$G$97,4,FALSE)="","",VLOOKUP($J64,'All Title I'!$A$8:$G$97,4,FALSE)),""),"")</f>
        <v/>
      </c>
      <c r="E64" s="66" t="str">
        <f>IFERROR(IF($K64&lt;=$E$7,IF(VLOOKUP($J64,'All Title I'!$A$8:$G$97,5,FALSE)="","",VLOOKUP($J64,'All Title I'!$A$8:$G$97,5,FALSE)),""),"")</f>
        <v/>
      </c>
      <c r="F64" s="67" t="str">
        <f t="shared" si="0"/>
        <v/>
      </c>
      <c r="G64" s="67" t="str">
        <f>IFERROR(IF($K64&lt;=$E$7,IF(VLOOKUP($J64,'All Title I'!$A$8:$G$97,7,FALSE)="","",VLOOKUP($J64,'All Title I'!$A$8:$G$97,7,FALSE)),""),"")</f>
        <v/>
      </c>
      <c r="H64" t="str">
        <f>IFERROR(IF(H63+1&lt;='All Title I'!$K$7,H63+1,""),"")</f>
        <v/>
      </c>
      <c r="I64" t="str">
        <f>IFERROR(IF(I63+1&lt;='All Title I'!$P$7,I63+1,""),"")</f>
        <v/>
      </c>
      <c r="J64" t="str">
        <f>IF($B$7="Student Enrollment",VLOOKUP(H64,'All Title I'!$K$8:$L$97,2,FALSE),IF($B$7="Poverty Rate",VLOOKUP(I64,'All Title I'!$P$8:$Q$97,2,FALSE),""))</f>
        <v/>
      </c>
      <c r="K64" t="str">
        <f>IFERROR(IF($B$7="Student Enrollment",VLOOKUP(J64,'All Title I'!$A$8:$G$97,3,FALSE),IF($B$7="Poverty Rate",VLOOKUP(J64,'All Title I'!$A$8:$G$97,7,FALSE),"")),"")</f>
        <v/>
      </c>
    </row>
    <row r="65" spans="1:11" ht="15" x14ac:dyDescent="0.25">
      <c r="A65" s="82" t="str">
        <f>IFERROR(IF($K65&lt;=$E$7,IF(VLOOKUP($J65,'All Title I'!$A$8:$G$97,1,FALSE)="","",VLOOKUP($J65,'All Title I'!$A$8:$G$97,1,FALSE)),""),"")</f>
        <v/>
      </c>
      <c r="B65" s="83" t="str">
        <f>IFERROR(IF($K65&lt;=$E$7,IF(VLOOKUP($J65,'All Title I'!$A$8:$G$97,2,FALSE)="","",VLOOKUP($J65,'All Title I'!$A$8:$G$97,2,FALSE)),""),"")</f>
        <v/>
      </c>
      <c r="C65" s="82" t="str">
        <f>IFERROR(IF($K65&lt;=$E$7,IF(VLOOKUP($J65,'All Title I'!$A$8:$G$97,3,FALSE)="","",VLOOKUP($J65,'All Title I'!$A$8:$G$97,3,FALSE)),""),"")</f>
        <v/>
      </c>
      <c r="D65" s="84" t="str">
        <f>IFERROR(IF($K65&lt;=$E$7,IF(VLOOKUP($J65,'All Title I'!$A$8:$G$97,4,FALSE)="","",VLOOKUP($J65,'All Title I'!$A$8:$G$97,4,FALSE)),""),"")</f>
        <v/>
      </c>
      <c r="E65" s="66" t="str">
        <f>IFERROR(IF($K65&lt;=$E$7,IF(VLOOKUP($J65,'All Title I'!$A$8:$G$97,5,FALSE)="","",VLOOKUP($J65,'All Title I'!$A$8:$G$97,5,FALSE)),""),"")</f>
        <v/>
      </c>
      <c r="F65" s="67" t="str">
        <f t="shared" si="0"/>
        <v/>
      </c>
      <c r="G65" s="67" t="str">
        <f>IFERROR(IF($K65&lt;=$E$7,IF(VLOOKUP($J65,'All Title I'!$A$8:$G$97,7,FALSE)="","",VLOOKUP($J65,'All Title I'!$A$8:$G$97,7,FALSE)),""),"")</f>
        <v/>
      </c>
      <c r="H65" t="str">
        <f>IFERROR(IF(H64+1&lt;='All Title I'!$K$7,H64+1,""),"")</f>
        <v/>
      </c>
      <c r="I65" t="str">
        <f>IFERROR(IF(I64+1&lt;='All Title I'!$P$7,I64+1,""),"")</f>
        <v/>
      </c>
      <c r="J65" t="str">
        <f>IF($B$7="Student Enrollment",VLOOKUP(H65,'All Title I'!$K$8:$L$97,2,FALSE),IF($B$7="Poverty Rate",VLOOKUP(I65,'All Title I'!$P$8:$Q$97,2,FALSE),""))</f>
        <v/>
      </c>
      <c r="K65" t="str">
        <f>IFERROR(IF($B$7="Student Enrollment",VLOOKUP(J65,'All Title I'!$A$8:$G$97,3,FALSE),IF($B$7="Poverty Rate",VLOOKUP(J65,'All Title I'!$A$8:$G$97,7,FALSE),"")),"")</f>
        <v/>
      </c>
    </row>
    <row r="66" spans="1:11" ht="15" x14ac:dyDescent="0.25">
      <c r="A66" s="82" t="str">
        <f>IFERROR(IF($K66&lt;=$E$7,IF(VLOOKUP($J66,'All Title I'!$A$8:$G$97,1,FALSE)="","",VLOOKUP($J66,'All Title I'!$A$8:$G$97,1,FALSE)),""),"")</f>
        <v/>
      </c>
      <c r="B66" s="83" t="str">
        <f>IFERROR(IF($K66&lt;=$E$7,IF(VLOOKUP($J66,'All Title I'!$A$8:$G$97,2,FALSE)="","",VLOOKUP($J66,'All Title I'!$A$8:$G$97,2,FALSE)),""),"")</f>
        <v/>
      </c>
      <c r="C66" s="82" t="str">
        <f>IFERROR(IF($K66&lt;=$E$7,IF(VLOOKUP($J66,'All Title I'!$A$8:$G$97,3,FALSE)="","",VLOOKUP($J66,'All Title I'!$A$8:$G$97,3,FALSE)),""),"")</f>
        <v/>
      </c>
      <c r="D66" s="84" t="str">
        <f>IFERROR(IF($K66&lt;=$E$7,IF(VLOOKUP($J66,'All Title I'!$A$8:$G$97,4,FALSE)="","",VLOOKUP($J66,'All Title I'!$A$8:$G$97,4,FALSE)),""),"")</f>
        <v/>
      </c>
      <c r="E66" s="66" t="str">
        <f>IFERROR(IF($K66&lt;=$E$7,IF(VLOOKUP($J66,'All Title I'!$A$8:$G$97,5,FALSE)="","",VLOOKUP($J66,'All Title I'!$A$8:$G$97,5,FALSE)),""),"")</f>
        <v/>
      </c>
      <c r="F66" s="67" t="str">
        <f t="shared" si="0"/>
        <v/>
      </c>
      <c r="G66" s="67" t="str">
        <f>IFERROR(IF($K66&lt;=$E$7,IF(VLOOKUP($J66,'All Title I'!$A$8:$G$97,7,FALSE)="","",VLOOKUP($J66,'All Title I'!$A$8:$G$97,7,FALSE)),""),"")</f>
        <v/>
      </c>
      <c r="H66" t="str">
        <f>IFERROR(IF(H65+1&lt;='All Title I'!$K$7,H65+1,""),"")</f>
        <v/>
      </c>
      <c r="I66" t="str">
        <f>IFERROR(IF(I65+1&lt;='All Title I'!$P$7,I65+1,""),"")</f>
        <v/>
      </c>
      <c r="J66" t="str">
        <f>IF($B$7="Student Enrollment",VLOOKUP(H66,'All Title I'!$K$8:$L$97,2,FALSE),IF($B$7="Poverty Rate",VLOOKUP(I66,'All Title I'!$P$8:$Q$97,2,FALSE),""))</f>
        <v/>
      </c>
      <c r="K66" t="str">
        <f>IFERROR(IF($B$7="Student Enrollment",VLOOKUP(J66,'All Title I'!$A$8:$G$97,3,FALSE),IF($B$7="Poverty Rate",VLOOKUP(J66,'All Title I'!$A$8:$G$97,7,FALSE),"")),"")</f>
        <v/>
      </c>
    </row>
    <row r="67" spans="1:11" ht="15" x14ac:dyDescent="0.25">
      <c r="A67" s="82" t="str">
        <f>IFERROR(IF($K67&lt;=$E$7,IF(VLOOKUP($J67,'All Title I'!$A$8:$G$97,1,FALSE)="","",VLOOKUP($J67,'All Title I'!$A$8:$G$97,1,FALSE)),""),"")</f>
        <v/>
      </c>
      <c r="B67" s="83" t="str">
        <f>IFERROR(IF($K67&lt;=$E$7,IF(VLOOKUP($J67,'All Title I'!$A$8:$G$97,2,FALSE)="","",VLOOKUP($J67,'All Title I'!$A$8:$G$97,2,FALSE)),""),"")</f>
        <v/>
      </c>
      <c r="C67" s="82" t="str">
        <f>IFERROR(IF($K67&lt;=$E$7,IF(VLOOKUP($J67,'All Title I'!$A$8:$G$97,3,FALSE)="","",VLOOKUP($J67,'All Title I'!$A$8:$G$97,3,FALSE)),""),"")</f>
        <v/>
      </c>
      <c r="D67" s="84" t="str">
        <f>IFERROR(IF($K67&lt;=$E$7,IF(VLOOKUP($J67,'All Title I'!$A$8:$G$97,4,FALSE)="","",VLOOKUP($J67,'All Title I'!$A$8:$G$97,4,FALSE)),""),"")</f>
        <v/>
      </c>
      <c r="E67" s="66" t="str">
        <f>IFERROR(IF($K67&lt;=$E$7,IF(VLOOKUP($J67,'All Title I'!$A$8:$G$97,5,FALSE)="","",VLOOKUP($J67,'All Title I'!$A$8:$G$97,5,FALSE)),""),"")</f>
        <v/>
      </c>
      <c r="F67" s="67" t="str">
        <f t="shared" ref="F67:F76" si="3">IF(ISNUMBER(C67),IF(C67&gt;100,IF(AND(E67&gt;=$C$104,E67&lt;=$C$105),"YES","NO"),"N/A"),"")</f>
        <v/>
      </c>
      <c r="G67" s="67" t="str">
        <f>IFERROR(IF($K67&lt;=$E$7,IF(VLOOKUP($J67,'All Title I'!$A$8:$G$97,7,FALSE)="","",VLOOKUP($J67,'All Title I'!$A$8:$G$97,7,FALSE)),""),"")</f>
        <v/>
      </c>
      <c r="H67" t="str">
        <f>IFERROR(IF(H66+1&lt;='All Title I'!$K$7,H66+1,""),"")</f>
        <v/>
      </c>
      <c r="I67" t="str">
        <f>IFERROR(IF(I66+1&lt;='All Title I'!$P$7,I66+1,""),"")</f>
        <v/>
      </c>
      <c r="J67" t="str">
        <f>IF($B$7="Student Enrollment",VLOOKUP(H67,'All Title I'!$K$8:$L$97,2,FALSE),IF($B$7="Poverty Rate",VLOOKUP(I67,'All Title I'!$P$8:$Q$97,2,FALSE),""))</f>
        <v/>
      </c>
      <c r="K67" t="str">
        <f>IFERROR(IF($B$7="Student Enrollment",VLOOKUP(J67,'All Title I'!$A$8:$G$97,3,FALSE),IF($B$7="Poverty Rate",VLOOKUP(J67,'All Title I'!$A$8:$G$97,7,FALSE),"")),"")</f>
        <v/>
      </c>
    </row>
    <row r="68" spans="1:11" ht="15" x14ac:dyDescent="0.25">
      <c r="A68" s="82" t="str">
        <f>IFERROR(IF($K68&lt;=$E$7,IF(VLOOKUP($J68,'All Title I'!$A$8:$G$97,1,FALSE)="","",VLOOKUP($J68,'All Title I'!$A$8:$G$97,1,FALSE)),""),"")</f>
        <v/>
      </c>
      <c r="B68" s="83" t="str">
        <f>IFERROR(IF($K68&lt;=$E$7,IF(VLOOKUP($J68,'All Title I'!$A$8:$G$97,2,FALSE)="","",VLOOKUP($J68,'All Title I'!$A$8:$G$97,2,FALSE)),""),"")</f>
        <v/>
      </c>
      <c r="C68" s="82" t="str">
        <f>IFERROR(IF($K68&lt;=$E$7,IF(VLOOKUP($J68,'All Title I'!$A$8:$G$97,3,FALSE)="","",VLOOKUP($J68,'All Title I'!$A$8:$G$97,3,FALSE)),""),"")</f>
        <v/>
      </c>
      <c r="D68" s="84" t="str">
        <f>IFERROR(IF($K68&lt;=$E$7,IF(VLOOKUP($J68,'All Title I'!$A$8:$G$97,4,FALSE)="","",VLOOKUP($J68,'All Title I'!$A$8:$G$97,4,FALSE)),""),"")</f>
        <v/>
      </c>
      <c r="E68" s="66" t="str">
        <f>IFERROR(IF($K68&lt;=$E$7,IF(VLOOKUP($J68,'All Title I'!$A$8:$G$97,5,FALSE)="","",VLOOKUP($J68,'All Title I'!$A$8:$G$97,5,FALSE)),""),"")</f>
        <v/>
      </c>
      <c r="F68" s="67" t="str">
        <f t="shared" si="3"/>
        <v/>
      </c>
      <c r="G68" s="67" t="str">
        <f>IFERROR(IF($K68&lt;=$E$7,IF(VLOOKUP($J68,'All Title I'!$A$8:$G$97,7,FALSE)="","",VLOOKUP($J68,'All Title I'!$A$8:$G$97,7,FALSE)),""),"")</f>
        <v/>
      </c>
      <c r="H68" t="str">
        <f>IFERROR(IF(H67+1&lt;='All Title I'!$K$7,H67+1,""),"")</f>
        <v/>
      </c>
      <c r="I68" t="str">
        <f>IFERROR(IF(I67+1&lt;='All Title I'!$P$7,I67+1,""),"")</f>
        <v/>
      </c>
      <c r="J68" t="str">
        <f>IF($B$7="Student Enrollment",VLOOKUP(H68,'All Title I'!$K$8:$L$97,2,FALSE),IF($B$7="Poverty Rate",VLOOKUP(I68,'All Title I'!$P$8:$Q$97,2,FALSE),""))</f>
        <v/>
      </c>
      <c r="K68" t="str">
        <f>IFERROR(IF($B$7="Student Enrollment",VLOOKUP(J68,'All Title I'!$A$8:$G$97,3,FALSE),IF($B$7="Poverty Rate",VLOOKUP(J68,'All Title I'!$A$8:$G$97,7,FALSE),"")),"")</f>
        <v/>
      </c>
    </row>
    <row r="69" spans="1:11" ht="15" x14ac:dyDescent="0.25">
      <c r="A69" s="82" t="str">
        <f>IFERROR(IF($K69&lt;=$E$7,IF(VLOOKUP($J69,'All Title I'!$A$8:$G$97,1,FALSE)="","",VLOOKUP($J69,'All Title I'!$A$8:$G$97,1,FALSE)),""),"")</f>
        <v/>
      </c>
      <c r="B69" s="83" t="str">
        <f>IFERROR(IF($K69&lt;=$E$7,IF(VLOOKUP($J69,'All Title I'!$A$8:$G$97,2,FALSE)="","",VLOOKUP($J69,'All Title I'!$A$8:$G$97,2,FALSE)),""),"")</f>
        <v/>
      </c>
      <c r="C69" s="82" t="str">
        <f>IFERROR(IF($K69&lt;=$E$7,IF(VLOOKUP($J69,'All Title I'!$A$8:$G$97,3,FALSE)="","",VLOOKUP($J69,'All Title I'!$A$8:$G$97,3,FALSE)),""),"")</f>
        <v/>
      </c>
      <c r="D69" s="84" t="str">
        <f>IFERROR(IF($K69&lt;=$E$7,IF(VLOOKUP($J69,'All Title I'!$A$8:$G$97,4,FALSE)="","",VLOOKUP($J69,'All Title I'!$A$8:$G$97,4,FALSE)),""),"")</f>
        <v/>
      </c>
      <c r="E69" s="66" t="str">
        <f>IFERROR(IF($K69&lt;=$E$7,IF(VLOOKUP($J69,'All Title I'!$A$8:$G$97,5,FALSE)="","",VLOOKUP($J69,'All Title I'!$A$8:$G$97,5,FALSE)),""),"")</f>
        <v/>
      </c>
      <c r="F69" s="67" t="str">
        <f t="shared" si="3"/>
        <v/>
      </c>
      <c r="G69" s="67" t="str">
        <f>IFERROR(IF($K69&lt;=$E$7,IF(VLOOKUP($J69,'All Title I'!$A$8:$G$97,7,FALSE)="","",VLOOKUP($J69,'All Title I'!$A$8:$G$97,7,FALSE)),""),"")</f>
        <v/>
      </c>
      <c r="H69" t="str">
        <f>IFERROR(IF(H68+1&lt;='All Title I'!$K$7,H68+1,""),"")</f>
        <v/>
      </c>
      <c r="I69" t="str">
        <f>IFERROR(IF(I68+1&lt;='All Title I'!$P$7,I68+1,""),"")</f>
        <v/>
      </c>
      <c r="J69" t="str">
        <f>IF($B$7="Student Enrollment",VLOOKUP(H69,'All Title I'!$K$8:$L$97,2,FALSE),IF($B$7="Poverty Rate",VLOOKUP(I69,'All Title I'!$P$8:$Q$97,2,FALSE),""))</f>
        <v/>
      </c>
      <c r="K69" t="str">
        <f>IFERROR(IF($B$7="Student Enrollment",VLOOKUP(J69,'All Title I'!$A$8:$G$97,3,FALSE),IF($B$7="Poverty Rate",VLOOKUP(J69,'All Title I'!$A$8:$G$97,7,FALSE),"")),"")</f>
        <v/>
      </c>
    </row>
    <row r="70" spans="1:11" ht="15" x14ac:dyDescent="0.25">
      <c r="A70" s="82" t="str">
        <f>IFERROR(IF($K70&lt;=$E$7,IF(VLOOKUP($J70,'All Title I'!$A$8:$G$97,1,FALSE)="","",VLOOKUP($J70,'All Title I'!$A$8:$G$97,1,FALSE)),""),"")</f>
        <v/>
      </c>
      <c r="B70" s="83" t="str">
        <f>IFERROR(IF($K70&lt;=$E$7,IF(VLOOKUP($J70,'All Title I'!$A$8:$G$97,2,FALSE)="","",VLOOKUP($J70,'All Title I'!$A$8:$G$97,2,FALSE)),""),"")</f>
        <v/>
      </c>
      <c r="C70" s="82" t="str">
        <f>IFERROR(IF($K70&lt;=$E$7,IF(VLOOKUP($J70,'All Title I'!$A$8:$G$97,3,FALSE)="","",VLOOKUP($J70,'All Title I'!$A$8:$G$97,3,FALSE)),""),"")</f>
        <v/>
      </c>
      <c r="D70" s="84" t="str">
        <f>IFERROR(IF($K70&lt;=$E$7,IF(VLOOKUP($J70,'All Title I'!$A$8:$G$97,4,FALSE)="","",VLOOKUP($J70,'All Title I'!$A$8:$G$97,4,FALSE)),""),"")</f>
        <v/>
      </c>
      <c r="E70" s="66" t="str">
        <f>IFERROR(IF($K70&lt;=$E$7,IF(VLOOKUP($J70,'All Title I'!$A$8:$G$97,5,FALSE)="","",VLOOKUP($J70,'All Title I'!$A$8:$G$97,5,FALSE)),""),"")</f>
        <v/>
      </c>
      <c r="F70" s="67" t="str">
        <f t="shared" si="3"/>
        <v/>
      </c>
      <c r="G70" s="67" t="str">
        <f>IFERROR(IF($K70&lt;=$E$7,IF(VLOOKUP($J70,'All Title I'!$A$8:$G$97,7,FALSE)="","",VLOOKUP($J70,'All Title I'!$A$8:$G$97,7,FALSE)),""),"")</f>
        <v/>
      </c>
      <c r="H70" t="str">
        <f>IFERROR(IF(H69+1&lt;='All Title I'!$K$7,H69+1,""),"")</f>
        <v/>
      </c>
      <c r="I70" t="str">
        <f>IFERROR(IF(I69+1&lt;='All Title I'!$P$7,I69+1,""),"")</f>
        <v/>
      </c>
      <c r="J70" t="str">
        <f>IF($B$7="Student Enrollment",VLOOKUP(H70,'All Title I'!$K$8:$L$97,2,FALSE),IF($B$7="Poverty Rate",VLOOKUP(I70,'All Title I'!$P$8:$Q$97,2,FALSE),""))</f>
        <v/>
      </c>
      <c r="K70" t="str">
        <f>IFERROR(IF($B$7="Student Enrollment",VLOOKUP(J70,'All Title I'!$A$8:$G$97,3,FALSE),IF($B$7="Poverty Rate",VLOOKUP(J70,'All Title I'!$A$8:$G$97,7,FALSE),"")),"")</f>
        <v/>
      </c>
    </row>
    <row r="71" spans="1:11" ht="15" x14ac:dyDescent="0.25">
      <c r="A71" s="82" t="str">
        <f>IFERROR(IF($K71&lt;=$E$7,IF(VLOOKUP($J71,'All Title I'!$A$8:$G$97,1,FALSE)="","",VLOOKUP($J71,'All Title I'!$A$8:$G$97,1,FALSE)),""),"")</f>
        <v/>
      </c>
      <c r="B71" s="83" t="str">
        <f>IFERROR(IF($K71&lt;=$E$7,IF(VLOOKUP($J71,'All Title I'!$A$8:$G$97,2,FALSE)="","",VLOOKUP($J71,'All Title I'!$A$8:$G$97,2,FALSE)),""),"")</f>
        <v/>
      </c>
      <c r="C71" s="82" t="str">
        <f>IFERROR(IF($K71&lt;=$E$7,IF(VLOOKUP($J71,'All Title I'!$A$8:$G$97,3,FALSE)="","",VLOOKUP($J71,'All Title I'!$A$8:$G$97,3,FALSE)),""),"")</f>
        <v/>
      </c>
      <c r="D71" s="84" t="str">
        <f>IFERROR(IF($K71&lt;=$E$7,IF(VLOOKUP($J71,'All Title I'!$A$8:$G$97,4,FALSE)="","",VLOOKUP($J71,'All Title I'!$A$8:$G$97,4,FALSE)),""),"")</f>
        <v/>
      </c>
      <c r="E71" s="66" t="str">
        <f>IFERROR(IF($K71&lt;=$E$7,IF(VLOOKUP($J71,'All Title I'!$A$8:$G$97,5,FALSE)="","",VLOOKUP($J71,'All Title I'!$A$8:$G$97,5,FALSE)),""),"")</f>
        <v/>
      </c>
      <c r="F71" s="67" t="str">
        <f t="shared" si="3"/>
        <v/>
      </c>
      <c r="G71" s="67" t="str">
        <f>IFERROR(IF($K71&lt;=$E$7,IF(VLOOKUP($J71,'All Title I'!$A$8:$G$97,7,FALSE)="","",VLOOKUP($J71,'All Title I'!$A$8:$G$97,7,FALSE)),""),"")</f>
        <v/>
      </c>
      <c r="H71" t="str">
        <f>IFERROR(IF(H70+1&lt;='All Title I'!$K$7,H70+1,""),"")</f>
        <v/>
      </c>
      <c r="I71" t="str">
        <f>IFERROR(IF(I70+1&lt;='All Title I'!$P$7,I70+1,""),"")</f>
        <v/>
      </c>
      <c r="J71" t="str">
        <f>IF($B$7="Student Enrollment",VLOOKUP(H71,'All Title I'!$K$8:$L$97,2,FALSE),IF($B$7="Poverty Rate",VLOOKUP(I71,'All Title I'!$P$8:$Q$97,2,FALSE),""))</f>
        <v/>
      </c>
      <c r="K71" t="str">
        <f>IFERROR(IF($B$7="Student Enrollment",VLOOKUP(J71,'All Title I'!$A$8:$G$97,3,FALSE),IF($B$7="Poverty Rate",VLOOKUP(J71,'All Title I'!$A$8:$G$97,7,FALSE),"")),"")</f>
        <v/>
      </c>
    </row>
    <row r="72" spans="1:11" ht="15" x14ac:dyDescent="0.25">
      <c r="A72" s="82" t="str">
        <f>IFERROR(IF($K72&lt;=$E$7,IF(VLOOKUP($J72,'All Title I'!$A$8:$G$97,1,FALSE)="","",VLOOKUP($J72,'All Title I'!$A$8:$G$97,1,FALSE)),""),"")</f>
        <v/>
      </c>
      <c r="B72" s="83" t="str">
        <f>IFERROR(IF($K72&lt;=$E$7,IF(VLOOKUP($J72,'All Title I'!$A$8:$G$97,2,FALSE)="","",VLOOKUP($J72,'All Title I'!$A$8:$G$97,2,FALSE)),""),"")</f>
        <v/>
      </c>
      <c r="C72" s="82" t="str">
        <f>IFERROR(IF($K72&lt;=$E$7,IF(VLOOKUP($J72,'All Title I'!$A$8:$G$97,3,FALSE)="","",VLOOKUP($J72,'All Title I'!$A$8:$G$97,3,FALSE)),""),"")</f>
        <v/>
      </c>
      <c r="D72" s="84" t="str">
        <f>IFERROR(IF($K72&lt;=$E$7,IF(VLOOKUP($J72,'All Title I'!$A$8:$G$97,4,FALSE)="","",VLOOKUP($J72,'All Title I'!$A$8:$G$97,4,FALSE)),""),"")</f>
        <v/>
      </c>
      <c r="E72" s="66" t="str">
        <f>IFERROR(IF($K72&lt;=$E$7,IF(VLOOKUP($J72,'All Title I'!$A$8:$G$97,5,FALSE)="","",VLOOKUP($J72,'All Title I'!$A$8:$G$97,5,FALSE)),""),"")</f>
        <v/>
      </c>
      <c r="F72" s="67" t="str">
        <f t="shared" si="3"/>
        <v/>
      </c>
      <c r="G72" s="67" t="str">
        <f>IFERROR(IF($K72&lt;=$E$7,IF(VLOOKUP($J72,'All Title I'!$A$8:$G$97,7,FALSE)="","",VLOOKUP($J72,'All Title I'!$A$8:$G$97,7,FALSE)),""),"")</f>
        <v/>
      </c>
      <c r="H72" t="str">
        <f>IFERROR(IF(H71+1&lt;='All Title I'!$K$7,H71+1,""),"")</f>
        <v/>
      </c>
      <c r="I72" t="str">
        <f>IFERROR(IF(I71+1&lt;='All Title I'!$P$7,I71+1,""),"")</f>
        <v/>
      </c>
      <c r="J72" t="str">
        <f>IF($B$7="Student Enrollment",VLOOKUP(H72,'All Title I'!$K$8:$L$97,2,FALSE),IF($B$7="Poverty Rate",VLOOKUP(I72,'All Title I'!$P$8:$Q$97,2,FALSE),""))</f>
        <v/>
      </c>
      <c r="K72" t="str">
        <f>IFERROR(IF($B$7="Student Enrollment",VLOOKUP(J72,'All Title I'!$A$8:$G$97,3,FALSE),IF($B$7="Poverty Rate",VLOOKUP(J72,'All Title I'!$A$8:$G$97,7,FALSE),"")),"")</f>
        <v/>
      </c>
    </row>
    <row r="73" spans="1:11" ht="15" x14ac:dyDescent="0.25">
      <c r="A73" s="82" t="str">
        <f>IFERROR(IF($K73&lt;=$E$7,IF(VLOOKUP($J73,'All Title I'!$A$8:$G$97,1,FALSE)="","",VLOOKUP($J73,'All Title I'!$A$8:$G$97,1,FALSE)),""),"")</f>
        <v/>
      </c>
      <c r="B73" s="83" t="str">
        <f>IFERROR(IF($K73&lt;=$E$7,IF(VLOOKUP($J73,'All Title I'!$A$8:$G$97,2,FALSE)="","",VLOOKUP($J73,'All Title I'!$A$8:$G$97,2,FALSE)),""),"")</f>
        <v/>
      </c>
      <c r="C73" s="82" t="str">
        <f>IFERROR(IF($K73&lt;=$E$7,IF(VLOOKUP($J73,'All Title I'!$A$8:$G$97,3,FALSE)="","",VLOOKUP($J73,'All Title I'!$A$8:$G$97,3,FALSE)),""),"")</f>
        <v/>
      </c>
      <c r="D73" s="84" t="str">
        <f>IFERROR(IF($K73&lt;=$E$7,IF(VLOOKUP($J73,'All Title I'!$A$8:$G$97,4,FALSE)="","",VLOOKUP($J73,'All Title I'!$A$8:$G$97,4,FALSE)),""),"")</f>
        <v/>
      </c>
      <c r="E73" s="66" t="str">
        <f>IFERROR(IF($K73&lt;=$E$7,IF(VLOOKUP($J73,'All Title I'!$A$8:$G$97,5,FALSE)="","",VLOOKUP($J73,'All Title I'!$A$8:$G$97,5,FALSE)),""),"")</f>
        <v/>
      </c>
      <c r="F73" s="67" t="str">
        <f t="shared" si="3"/>
        <v/>
      </c>
      <c r="G73" s="67" t="str">
        <f>IFERROR(IF($K73&lt;=$E$7,IF(VLOOKUP($J73,'All Title I'!$A$8:$G$97,7,FALSE)="","",VLOOKUP($J73,'All Title I'!$A$8:$G$97,7,FALSE)),""),"")</f>
        <v/>
      </c>
      <c r="H73" t="str">
        <f>IFERROR(IF(H72+1&lt;='All Title I'!$K$7,H72+1,""),"")</f>
        <v/>
      </c>
      <c r="I73" t="str">
        <f>IFERROR(IF(I72+1&lt;='All Title I'!$P$7,I72+1,""),"")</f>
        <v/>
      </c>
      <c r="J73" t="str">
        <f>IF($B$7="Student Enrollment",VLOOKUP(H73,'All Title I'!$K$8:$L$97,2,FALSE),IF($B$7="Poverty Rate",VLOOKUP(I73,'All Title I'!$P$8:$Q$97,2,FALSE),""))</f>
        <v/>
      </c>
      <c r="K73" t="str">
        <f>IFERROR(IF($B$7="Student Enrollment",VLOOKUP(J73,'All Title I'!$A$8:$G$97,3,FALSE),IF($B$7="Poverty Rate",VLOOKUP(J73,'All Title I'!$A$8:$G$97,7,FALSE),"")),"")</f>
        <v/>
      </c>
    </row>
    <row r="74" spans="1:11" ht="15" x14ac:dyDescent="0.25">
      <c r="A74" s="82" t="str">
        <f>IFERROR(IF($K74&lt;=$E$7,IF(VLOOKUP($J74,'All Title I'!$A$8:$G$97,1,FALSE)="","",VLOOKUP($J74,'All Title I'!$A$8:$G$97,1,FALSE)),""),"")</f>
        <v/>
      </c>
      <c r="B74" s="83" t="str">
        <f>IFERROR(IF($K74&lt;=$E$7,IF(VLOOKUP($J74,'All Title I'!$A$8:$G$97,2,FALSE)="","",VLOOKUP($J74,'All Title I'!$A$8:$G$97,2,FALSE)),""),"")</f>
        <v/>
      </c>
      <c r="C74" s="82" t="str">
        <f>IFERROR(IF($K74&lt;=$E$7,IF(VLOOKUP($J74,'All Title I'!$A$8:$G$97,3,FALSE)="","",VLOOKUP($J74,'All Title I'!$A$8:$G$97,3,FALSE)),""),"")</f>
        <v/>
      </c>
      <c r="D74" s="84" t="str">
        <f>IFERROR(IF($K74&lt;=$E$7,IF(VLOOKUP($J74,'All Title I'!$A$8:$G$97,4,FALSE)="","",VLOOKUP($J74,'All Title I'!$A$8:$G$97,4,FALSE)),""),"")</f>
        <v/>
      </c>
      <c r="E74" s="66" t="str">
        <f>IFERROR(IF($K74&lt;=$E$7,IF(VLOOKUP($J74,'All Title I'!$A$8:$G$97,5,FALSE)="","",VLOOKUP($J74,'All Title I'!$A$8:$G$97,5,FALSE)),""),"")</f>
        <v/>
      </c>
      <c r="F74" s="67" t="str">
        <f t="shared" si="3"/>
        <v/>
      </c>
      <c r="G74" s="67" t="str">
        <f>IFERROR(IF($K74&lt;=$E$7,IF(VLOOKUP($J74,'All Title I'!$A$8:$G$97,7,FALSE)="","",VLOOKUP($J74,'All Title I'!$A$8:$G$97,7,FALSE)),""),"")</f>
        <v/>
      </c>
      <c r="H74" t="str">
        <f>IFERROR(IF(H73+1&lt;='All Title I'!$K$7,H73+1,""),"")</f>
        <v/>
      </c>
      <c r="I74" t="str">
        <f>IFERROR(IF(I73+1&lt;='All Title I'!$P$7,I73+1,""),"")</f>
        <v/>
      </c>
      <c r="J74" t="str">
        <f>IF($B$7="Student Enrollment",VLOOKUP(H74,'All Title I'!$K$8:$L$97,2,FALSE),IF($B$7="Poverty Rate",VLOOKUP(I74,'All Title I'!$P$8:$Q$97,2,FALSE),""))</f>
        <v/>
      </c>
      <c r="K74" t="str">
        <f>IFERROR(IF($B$7="Student Enrollment",VLOOKUP(J74,'All Title I'!$A$8:$G$97,3,FALSE),IF($B$7="Poverty Rate",VLOOKUP(J74,'All Title I'!$A$8:$G$97,7,FALSE),"")),"")</f>
        <v/>
      </c>
    </row>
    <row r="75" spans="1:11" ht="15" x14ac:dyDescent="0.25">
      <c r="A75" s="82" t="str">
        <f>IFERROR(IF($K75&lt;=$E$7,IF(VLOOKUP($J75,'All Title I'!$A$8:$G$97,1,FALSE)="","",VLOOKUP($J75,'All Title I'!$A$8:$G$97,1,FALSE)),""),"")</f>
        <v/>
      </c>
      <c r="B75" s="83" t="str">
        <f>IFERROR(IF($K75&lt;=$E$7,IF(VLOOKUP($J75,'All Title I'!$A$8:$G$97,2,FALSE)="","",VLOOKUP($J75,'All Title I'!$A$8:$G$97,2,FALSE)),""),"")</f>
        <v/>
      </c>
      <c r="C75" s="82" t="str">
        <f>IFERROR(IF($K75&lt;=$E$7,IF(VLOOKUP($J75,'All Title I'!$A$8:$G$97,3,FALSE)="","",VLOOKUP($J75,'All Title I'!$A$8:$G$97,3,FALSE)),""),"")</f>
        <v/>
      </c>
      <c r="D75" s="84" t="str">
        <f>IFERROR(IF($K75&lt;=$E$7,IF(VLOOKUP($J75,'All Title I'!$A$8:$G$97,4,FALSE)="","",VLOOKUP($J75,'All Title I'!$A$8:$G$97,4,FALSE)),""),"")</f>
        <v/>
      </c>
      <c r="E75" s="66" t="str">
        <f>IFERROR(IF($K75&lt;=$E$7,IF(VLOOKUP($J75,'All Title I'!$A$8:$G$97,5,FALSE)="","",VLOOKUP($J75,'All Title I'!$A$8:$G$97,5,FALSE)),""),"")</f>
        <v/>
      </c>
      <c r="F75" s="67" t="str">
        <f t="shared" si="3"/>
        <v/>
      </c>
      <c r="G75" s="67" t="str">
        <f>IFERROR(IF($K75&lt;=$E$7,IF(VLOOKUP($J75,'All Title I'!$A$8:$G$97,7,FALSE)="","",VLOOKUP($J75,'All Title I'!$A$8:$G$97,7,FALSE)),""),"")</f>
        <v/>
      </c>
      <c r="H75" t="str">
        <f>IFERROR(IF(H74+1&lt;='All Title I'!$K$7,H74+1,""),"")</f>
        <v/>
      </c>
      <c r="I75" t="str">
        <f>IFERROR(IF(I74+1&lt;='All Title I'!$P$7,I74+1,""),"")</f>
        <v/>
      </c>
      <c r="J75" t="str">
        <f>IF($B$7="Student Enrollment",VLOOKUP(H75,'All Title I'!$K$8:$L$97,2,FALSE),IF($B$7="Poverty Rate",VLOOKUP(I75,'All Title I'!$P$8:$Q$97,2,FALSE),""))</f>
        <v/>
      </c>
      <c r="K75" t="str">
        <f>IFERROR(IF($B$7="Student Enrollment",VLOOKUP(J75,'All Title I'!$A$8:$G$97,3,FALSE),IF($B$7="Poverty Rate",VLOOKUP(J75,'All Title I'!$A$8:$G$97,7,FALSE),"")),"")</f>
        <v/>
      </c>
    </row>
    <row r="76" spans="1:11" ht="15" x14ac:dyDescent="0.25">
      <c r="A76" s="82" t="str">
        <f>IFERROR(IF($K76&lt;=$E$7,IF(VLOOKUP($J76,'All Title I'!$A$8:$G$97,1,FALSE)="","",VLOOKUP($J76,'All Title I'!$A$8:$G$97,1,FALSE)),""),"")</f>
        <v/>
      </c>
      <c r="B76" s="83" t="str">
        <f>IFERROR(IF($K76&lt;=$E$7,IF(VLOOKUP($J76,'All Title I'!$A$8:$G$97,2,FALSE)="","",VLOOKUP($J76,'All Title I'!$A$8:$G$97,2,FALSE)),""),"")</f>
        <v/>
      </c>
      <c r="C76" s="82" t="str">
        <f>IFERROR(IF($K76&lt;=$E$7,IF(VLOOKUP($J76,'All Title I'!$A$8:$G$97,3,FALSE)="","",VLOOKUP($J76,'All Title I'!$A$8:$G$97,3,FALSE)),""),"")</f>
        <v/>
      </c>
      <c r="D76" s="84" t="str">
        <f>IFERROR(IF($K76&lt;=$E$7,IF(VLOOKUP($J76,'All Title I'!$A$8:$G$97,4,FALSE)="","",VLOOKUP($J76,'All Title I'!$A$8:$G$97,4,FALSE)),""),"")</f>
        <v/>
      </c>
      <c r="E76" s="66" t="str">
        <f>IFERROR(IF($K76&lt;=$E$7,IF(VLOOKUP($J76,'All Title I'!$A$8:$G$97,5,FALSE)="","",VLOOKUP($J76,'All Title I'!$A$8:$G$97,5,FALSE)),""),"")</f>
        <v/>
      </c>
      <c r="F76" s="67" t="str">
        <f t="shared" si="3"/>
        <v/>
      </c>
      <c r="G76" s="67" t="str">
        <f>IFERROR(IF($K76&lt;=$E$7,IF(VLOOKUP($J76,'All Title I'!$A$8:$G$97,7,FALSE)="","",VLOOKUP($J76,'All Title I'!$A$8:$G$97,7,FALSE)),""),"")</f>
        <v/>
      </c>
      <c r="H76" t="str">
        <f>IFERROR(IF(H75+1&lt;='All Title I'!$K$7,H75+1,""),"")</f>
        <v/>
      </c>
      <c r="I76" t="str">
        <f>IFERROR(IF(I75+1&lt;='All Title I'!$P$7,I75+1,""),"")</f>
        <v/>
      </c>
      <c r="J76" t="str">
        <f>IF($B$7="Student Enrollment",VLOOKUP(H76,'All Title I'!$K$8:$L$97,2,FALSE),IF($B$7="Poverty Rate",VLOOKUP(I76,'All Title I'!$P$8:$Q$97,2,FALSE),""))</f>
        <v/>
      </c>
      <c r="K76" t="str">
        <f>IFERROR(IF($B$7="Student Enrollment",VLOOKUP(J76,'All Title I'!$A$8:$G$97,3,FALSE),IF($B$7="Poverty Rate",VLOOKUP(J76,'All Title I'!$A$8:$G$97,7,FALSE),"")),"")</f>
        <v/>
      </c>
    </row>
    <row r="77" spans="1:11" ht="15" x14ac:dyDescent="0.25">
      <c r="A77" s="82" t="str">
        <f>IFERROR(IF($K77&lt;=$E$7,IF(VLOOKUP($J77,'All Title I'!$A$8:$G$97,1,FALSE)="","",VLOOKUP($J77,'All Title I'!$A$8:$G$97,1,FALSE)),""),"")</f>
        <v/>
      </c>
      <c r="B77" s="83" t="str">
        <f>IFERROR(IF($K77&lt;=$E$7,IF(VLOOKUP($J77,'All Title I'!$A$8:$G$97,2,FALSE)="","",VLOOKUP($J77,'All Title I'!$A$8:$G$97,2,FALSE)),""),"")</f>
        <v/>
      </c>
      <c r="C77" s="82" t="str">
        <f>IFERROR(IF($K77&lt;=$E$7,IF(VLOOKUP($J77,'All Title I'!$A$8:$G$97,3,FALSE)="","",VLOOKUP($J77,'All Title I'!$A$8:$G$97,3,FALSE)),""),"")</f>
        <v/>
      </c>
      <c r="D77" s="84" t="str">
        <f>IFERROR(IF($K77&lt;=$E$7,IF(VLOOKUP($J77,'All Title I'!$A$8:$G$97,4,FALSE)="","",VLOOKUP($J77,'All Title I'!$A$8:$G$97,4,FALSE)),""),"")</f>
        <v/>
      </c>
      <c r="E77" s="66" t="str">
        <f>IFERROR(IF($K77&lt;=$E$7,IF(VLOOKUP($J77,'All Title I'!$A$8:$G$97,5,FALSE)="","",VLOOKUP($J77,'All Title I'!$A$8:$G$97,5,FALSE)),""),"")</f>
        <v/>
      </c>
      <c r="F77" s="67" t="str">
        <f t="shared" si="0"/>
        <v/>
      </c>
      <c r="G77" s="67" t="str">
        <f>IFERROR(IF($K77&lt;=$E$7,IF(VLOOKUP($J77,'All Title I'!$A$8:$G$97,7,FALSE)="","",VLOOKUP($J77,'All Title I'!$A$8:$G$97,7,FALSE)),""),"")</f>
        <v/>
      </c>
      <c r="H77" t="str">
        <f>IFERROR(IF(H76+1&lt;='All Title I'!$K$7,H76+1,""),"")</f>
        <v/>
      </c>
      <c r="I77" t="str">
        <f>IFERROR(IF(I76+1&lt;='All Title I'!$P$7,I76+1,""),"")</f>
        <v/>
      </c>
      <c r="J77" t="str">
        <f>IF($B$7="Student Enrollment",VLOOKUP(H77,'All Title I'!$K$8:$L$97,2,FALSE),IF($B$7="Poverty Rate",VLOOKUP(I77,'All Title I'!$P$8:$Q$97,2,FALSE),""))</f>
        <v/>
      </c>
      <c r="K77" t="str">
        <f>IFERROR(IF($B$7="Student Enrollment",VLOOKUP(J77,'All Title I'!$A$8:$G$97,3,FALSE),IF($B$7="Poverty Rate",VLOOKUP(J77,'All Title I'!$A$8:$G$97,7,FALSE),"")),"")</f>
        <v/>
      </c>
    </row>
    <row r="78" spans="1:11" ht="15" x14ac:dyDescent="0.25">
      <c r="A78" s="82" t="str">
        <f>IFERROR(IF($K78&lt;=$E$7,IF(VLOOKUP($J78,'All Title I'!$A$8:$G$97,1,FALSE)="","",VLOOKUP($J78,'All Title I'!$A$8:$G$97,1,FALSE)),""),"")</f>
        <v/>
      </c>
      <c r="B78" s="83" t="str">
        <f>IFERROR(IF($K78&lt;=$E$7,IF(VLOOKUP($J78,'All Title I'!$A$8:$G$97,2,FALSE)="","",VLOOKUP($J78,'All Title I'!$A$8:$G$97,2,FALSE)),""),"")</f>
        <v/>
      </c>
      <c r="C78" s="82" t="str">
        <f>IFERROR(IF($K78&lt;=$E$7,IF(VLOOKUP($J78,'All Title I'!$A$8:$G$97,3,FALSE)="","",VLOOKUP($J78,'All Title I'!$A$8:$G$97,3,FALSE)),""),"")</f>
        <v/>
      </c>
      <c r="D78" s="84" t="str">
        <f>IFERROR(IF($K78&lt;=$E$7,IF(VLOOKUP($J78,'All Title I'!$A$8:$G$97,4,FALSE)="","",VLOOKUP($J78,'All Title I'!$A$8:$G$97,4,FALSE)),""),"")</f>
        <v/>
      </c>
      <c r="E78" s="66" t="str">
        <f>IFERROR(IF($K78&lt;=$E$7,IF(VLOOKUP($J78,'All Title I'!$A$8:$G$97,5,FALSE)="","",VLOOKUP($J78,'All Title I'!$A$8:$G$97,5,FALSE)),""),"")</f>
        <v/>
      </c>
      <c r="F78" s="67" t="str">
        <f t="shared" si="0"/>
        <v/>
      </c>
      <c r="G78" s="67" t="str">
        <f>IFERROR(IF($K78&lt;=$E$7,IF(VLOOKUP($J78,'All Title I'!$A$8:$G$97,7,FALSE)="","",VLOOKUP($J78,'All Title I'!$A$8:$G$97,7,FALSE)),""),"")</f>
        <v/>
      </c>
      <c r="H78" t="str">
        <f>IFERROR(IF(H77+1&lt;='All Title I'!$K$7,H77+1,""),"")</f>
        <v/>
      </c>
      <c r="I78" t="str">
        <f>IFERROR(IF(I77+1&lt;='All Title I'!$P$7,I77+1,""),"")</f>
        <v/>
      </c>
      <c r="J78" t="str">
        <f>IF($B$7="Student Enrollment",VLOOKUP(H78,'All Title I'!$K$8:$L$97,2,FALSE),IF($B$7="Poverty Rate",VLOOKUP(I78,'All Title I'!$P$8:$Q$97,2,FALSE),""))</f>
        <v/>
      </c>
      <c r="K78" t="str">
        <f>IFERROR(IF($B$7="Student Enrollment",VLOOKUP(J78,'All Title I'!$A$8:$G$97,3,FALSE),IF($B$7="Poverty Rate",VLOOKUP(J78,'All Title I'!$A$8:$G$97,7,FALSE),"")),"")</f>
        <v/>
      </c>
    </row>
    <row r="79" spans="1:11" ht="15" x14ac:dyDescent="0.25">
      <c r="A79" s="82" t="str">
        <f>IFERROR(IF($K79&lt;=$E$7,IF(VLOOKUP($J79,'All Title I'!$A$8:$G$97,1,FALSE)="","",VLOOKUP($J79,'All Title I'!$A$8:$G$97,1,FALSE)),""),"")</f>
        <v/>
      </c>
      <c r="B79" s="83" t="str">
        <f>IFERROR(IF($K79&lt;=$E$7,IF(VLOOKUP($J79,'All Title I'!$A$8:$G$97,2,FALSE)="","",VLOOKUP($J79,'All Title I'!$A$8:$G$97,2,FALSE)),""),"")</f>
        <v/>
      </c>
      <c r="C79" s="82" t="str">
        <f>IFERROR(IF($K79&lt;=$E$7,IF(VLOOKUP($J79,'All Title I'!$A$8:$G$97,3,FALSE)="","",VLOOKUP($J79,'All Title I'!$A$8:$G$97,3,FALSE)),""),"")</f>
        <v/>
      </c>
      <c r="D79" s="84" t="str">
        <f>IFERROR(IF($K79&lt;=$E$7,IF(VLOOKUP($J79,'All Title I'!$A$8:$G$97,4,FALSE)="","",VLOOKUP($J79,'All Title I'!$A$8:$G$97,4,FALSE)),""),"")</f>
        <v/>
      </c>
      <c r="E79" s="66" t="str">
        <f>IFERROR(IF($K79&lt;=$E$7,IF(VLOOKUP($J79,'All Title I'!$A$8:$G$97,5,FALSE)="","",VLOOKUP($J79,'All Title I'!$A$8:$G$97,5,FALSE)),""),"")</f>
        <v/>
      </c>
      <c r="F79" s="67" t="str">
        <f t="shared" si="0"/>
        <v/>
      </c>
      <c r="G79" s="67" t="str">
        <f>IFERROR(IF($K79&lt;=$E$7,IF(VLOOKUP($J79,'All Title I'!$A$8:$G$97,7,FALSE)="","",VLOOKUP($J79,'All Title I'!$A$8:$G$97,7,FALSE)),""),"")</f>
        <v/>
      </c>
      <c r="H79" t="str">
        <f>IFERROR(IF(H78+1&lt;='All Title I'!$K$7,H78+1,""),"")</f>
        <v/>
      </c>
      <c r="I79" t="str">
        <f>IFERROR(IF(I78+1&lt;='All Title I'!$P$7,I78+1,""),"")</f>
        <v/>
      </c>
      <c r="J79" t="str">
        <f>IF($B$7="Student Enrollment",VLOOKUP(H79,'All Title I'!$K$8:$L$97,2,FALSE),IF($B$7="Poverty Rate",VLOOKUP(I79,'All Title I'!$P$8:$Q$97,2,FALSE),""))</f>
        <v/>
      </c>
      <c r="K79" t="str">
        <f>IFERROR(IF($B$7="Student Enrollment",VLOOKUP(J79,'All Title I'!$A$8:$G$97,3,FALSE),IF($B$7="Poverty Rate",VLOOKUP(J79,'All Title I'!$A$8:$G$97,7,FALSE),"")),"")</f>
        <v/>
      </c>
    </row>
    <row r="80" spans="1:11" ht="15" x14ac:dyDescent="0.25">
      <c r="A80" s="82" t="str">
        <f>IFERROR(IF($K80&lt;=$E$7,IF(VLOOKUP($J80,'All Title I'!$A$8:$G$97,1,FALSE)="","",VLOOKUP($J80,'All Title I'!$A$8:$G$97,1,FALSE)),""),"")</f>
        <v/>
      </c>
      <c r="B80" s="83" t="str">
        <f>IFERROR(IF($K80&lt;=$E$7,IF(VLOOKUP($J80,'All Title I'!$A$8:$G$97,2,FALSE)="","",VLOOKUP($J80,'All Title I'!$A$8:$G$97,2,FALSE)),""),"")</f>
        <v/>
      </c>
      <c r="C80" s="82" t="str">
        <f>IFERROR(IF($K80&lt;=$E$7,IF(VLOOKUP($J80,'All Title I'!$A$8:$G$97,3,FALSE)="","",VLOOKUP($J80,'All Title I'!$A$8:$G$97,3,FALSE)),""),"")</f>
        <v/>
      </c>
      <c r="D80" s="84" t="str">
        <f>IFERROR(IF($K80&lt;=$E$7,IF(VLOOKUP($J80,'All Title I'!$A$8:$G$97,4,FALSE)="","",VLOOKUP($J80,'All Title I'!$A$8:$G$97,4,FALSE)),""),"")</f>
        <v/>
      </c>
      <c r="E80" s="66" t="str">
        <f>IFERROR(IF($K80&lt;=$E$7,IF(VLOOKUP($J80,'All Title I'!$A$8:$G$97,5,FALSE)="","",VLOOKUP($J80,'All Title I'!$A$8:$G$97,5,FALSE)),""),"")</f>
        <v/>
      </c>
      <c r="F80" s="67" t="str">
        <f t="shared" si="0"/>
        <v/>
      </c>
      <c r="G80" s="67" t="str">
        <f>IFERROR(IF($K80&lt;=$E$7,IF(VLOOKUP($J80,'All Title I'!$A$8:$G$97,7,FALSE)="","",VLOOKUP($J80,'All Title I'!$A$8:$G$97,7,FALSE)),""),"")</f>
        <v/>
      </c>
      <c r="H80" t="str">
        <f>IFERROR(IF(H79+1&lt;='All Title I'!$K$7,H79+1,""),"")</f>
        <v/>
      </c>
      <c r="I80" t="str">
        <f>IFERROR(IF(I79+1&lt;='All Title I'!$P$7,I79+1,""),"")</f>
        <v/>
      </c>
      <c r="J80" t="str">
        <f>IF($B$7="Student Enrollment",VLOOKUP(H80,'All Title I'!$K$8:$L$97,2,FALSE),IF($B$7="Poverty Rate",VLOOKUP(I80,'All Title I'!$P$8:$Q$97,2,FALSE),""))</f>
        <v/>
      </c>
      <c r="K80" t="str">
        <f>IFERROR(IF($B$7="Student Enrollment",VLOOKUP(J80,'All Title I'!$A$8:$G$97,3,FALSE),IF($B$7="Poverty Rate",VLOOKUP(J80,'All Title I'!$A$8:$G$97,7,FALSE),"")),"")</f>
        <v/>
      </c>
    </row>
    <row r="81" spans="1:11" ht="15" x14ac:dyDescent="0.25">
      <c r="A81" s="82" t="str">
        <f>IFERROR(IF($K81&lt;=$E$7,IF(VLOOKUP($J81,'All Title I'!$A$8:$G$97,1,FALSE)="","",VLOOKUP($J81,'All Title I'!$A$8:$G$97,1,FALSE)),""),"")</f>
        <v/>
      </c>
      <c r="B81" s="83" t="str">
        <f>IFERROR(IF($K81&lt;=$E$7,IF(VLOOKUP($J81,'All Title I'!$A$8:$G$97,2,FALSE)="","",VLOOKUP($J81,'All Title I'!$A$8:$G$97,2,FALSE)),""),"")</f>
        <v/>
      </c>
      <c r="C81" s="82" t="str">
        <f>IFERROR(IF($K81&lt;=$E$7,IF(VLOOKUP($J81,'All Title I'!$A$8:$G$97,3,FALSE)="","",VLOOKUP($J81,'All Title I'!$A$8:$G$97,3,FALSE)),""),"")</f>
        <v/>
      </c>
      <c r="D81" s="84" t="str">
        <f>IFERROR(IF($K81&lt;=$E$7,IF(VLOOKUP($J81,'All Title I'!$A$8:$G$97,4,FALSE)="","",VLOOKUP($J81,'All Title I'!$A$8:$G$97,4,FALSE)),""),"")</f>
        <v/>
      </c>
      <c r="E81" s="66" t="str">
        <f>IFERROR(IF($K81&lt;=$E$7,IF(VLOOKUP($J81,'All Title I'!$A$8:$G$97,5,FALSE)="","",VLOOKUP($J81,'All Title I'!$A$8:$G$97,5,FALSE)),""),"")</f>
        <v/>
      </c>
      <c r="F81" s="67" t="str">
        <f t="shared" si="0"/>
        <v/>
      </c>
      <c r="G81" s="67" t="str">
        <f>IFERROR(IF($K81&lt;=$E$7,IF(VLOOKUP($J81,'All Title I'!$A$8:$G$97,7,FALSE)="","",VLOOKUP($J81,'All Title I'!$A$8:$G$97,7,FALSE)),""),"")</f>
        <v/>
      </c>
      <c r="H81" t="str">
        <f>IFERROR(IF(H80+1&lt;='All Title I'!$K$7,H80+1,""),"")</f>
        <v/>
      </c>
      <c r="I81" t="str">
        <f>IFERROR(IF(I80+1&lt;='All Title I'!$P$7,I80+1,""),"")</f>
        <v/>
      </c>
      <c r="J81" t="str">
        <f>IF($B$7="Student Enrollment",VLOOKUP(H81,'All Title I'!$K$8:$L$97,2,FALSE),IF($B$7="Poverty Rate",VLOOKUP(I81,'All Title I'!$P$8:$Q$97,2,FALSE),""))</f>
        <v/>
      </c>
      <c r="K81" t="str">
        <f>IFERROR(IF($B$7="Student Enrollment",VLOOKUP(J81,'All Title I'!$A$8:$G$97,3,FALSE),IF($B$7="Poverty Rate",VLOOKUP(J81,'All Title I'!$A$8:$G$97,7,FALSE),"")),"")</f>
        <v/>
      </c>
    </row>
    <row r="82" spans="1:11" ht="15" x14ac:dyDescent="0.25">
      <c r="A82" s="82" t="str">
        <f>IFERROR(IF($K82&lt;=$E$7,IF(VLOOKUP($J82,'All Title I'!$A$8:$G$97,1,FALSE)="","",VLOOKUP($J82,'All Title I'!$A$8:$G$97,1,FALSE)),""),"")</f>
        <v/>
      </c>
      <c r="B82" s="83" t="str">
        <f>IFERROR(IF($K82&lt;=$E$7,IF(VLOOKUP($J82,'All Title I'!$A$8:$G$97,2,FALSE)="","",VLOOKUP($J82,'All Title I'!$A$8:$G$97,2,FALSE)),""),"")</f>
        <v/>
      </c>
      <c r="C82" s="82" t="str">
        <f>IFERROR(IF($K82&lt;=$E$7,IF(VLOOKUP($J82,'All Title I'!$A$8:$G$97,3,FALSE)="","",VLOOKUP($J82,'All Title I'!$A$8:$G$97,3,FALSE)),""),"")</f>
        <v/>
      </c>
      <c r="D82" s="84" t="str">
        <f>IFERROR(IF($K82&lt;=$E$7,IF(VLOOKUP($J82,'All Title I'!$A$8:$G$97,4,FALSE)="","",VLOOKUP($J82,'All Title I'!$A$8:$G$97,4,FALSE)),""),"")</f>
        <v/>
      </c>
      <c r="E82" s="66" t="str">
        <f>IFERROR(IF($K82&lt;=$E$7,IF(VLOOKUP($J82,'All Title I'!$A$8:$G$97,5,FALSE)="","",VLOOKUP($J82,'All Title I'!$A$8:$G$97,5,FALSE)),""),"")</f>
        <v/>
      </c>
      <c r="F82" s="67" t="str">
        <f t="shared" si="0"/>
        <v/>
      </c>
      <c r="G82" s="67" t="str">
        <f>IFERROR(IF($K82&lt;=$E$7,IF(VLOOKUP($J82,'All Title I'!$A$8:$G$97,7,FALSE)="","",VLOOKUP($J82,'All Title I'!$A$8:$G$97,7,FALSE)),""),"")</f>
        <v/>
      </c>
      <c r="H82" t="str">
        <f>IFERROR(IF(H81+1&lt;='All Title I'!$K$7,H81+1,""),"")</f>
        <v/>
      </c>
      <c r="I82" t="str">
        <f>IFERROR(IF(I81+1&lt;='All Title I'!$P$7,I81+1,""),"")</f>
        <v/>
      </c>
      <c r="J82" t="str">
        <f>IF($B$7="Student Enrollment",VLOOKUP(H82,'All Title I'!$K$8:$L$97,2,FALSE),IF($B$7="Poverty Rate",VLOOKUP(I82,'All Title I'!$P$8:$Q$97,2,FALSE),""))</f>
        <v/>
      </c>
      <c r="K82" t="str">
        <f>IFERROR(IF($B$7="Student Enrollment",VLOOKUP(J82,'All Title I'!$A$8:$G$97,3,FALSE),IF($B$7="Poverty Rate",VLOOKUP(J82,'All Title I'!$A$8:$G$97,7,FALSE),"")),"")</f>
        <v/>
      </c>
    </row>
    <row r="83" spans="1:11" ht="15" x14ac:dyDescent="0.25">
      <c r="A83" s="82" t="str">
        <f>IFERROR(IF($K83&lt;=$E$7,IF(VLOOKUP($J83,'All Title I'!$A$8:$G$97,1,FALSE)="","",VLOOKUP($J83,'All Title I'!$A$8:$G$97,1,FALSE)),""),"")</f>
        <v/>
      </c>
      <c r="B83" s="83" t="str">
        <f>IFERROR(IF($K83&lt;=$E$7,IF(VLOOKUP($J83,'All Title I'!$A$8:$G$97,2,FALSE)="","",VLOOKUP($J83,'All Title I'!$A$8:$G$97,2,FALSE)),""),"")</f>
        <v/>
      </c>
      <c r="C83" s="82" t="str">
        <f>IFERROR(IF($K83&lt;=$E$7,IF(VLOOKUP($J83,'All Title I'!$A$8:$G$97,3,FALSE)="","",VLOOKUP($J83,'All Title I'!$A$8:$G$97,3,FALSE)),""),"")</f>
        <v/>
      </c>
      <c r="D83" s="84" t="str">
        <f>IFERROR(IF($K83&lt;=$E$7,IF(VLOOKUP($J83,'All Title I'!$A$8:$G$97,4,FALSE)="","",VLOOKUP($J83,'All Title I'!$A$8:$G$97,4,FALSE)),""),"")</f>
        <v/>
      </c>
      <c r="E83" s="66" t="str">
        <f>IFERROR(IF($K83&lt;=$E$7,IF(VLOOKUP($J83,'All Title I'!$A$8:$G$97,5,FALSE)="","",VLOOKUP($J83,'All Title I'!$A$8:$G$97,5,FALSE)),""),"")</f>
        <v/>
      </c>
      <c r="F83" s="67" t="str">
        <f t="shared" si="0"/>
        <v/>
      </c>
      <c r="G83" s="67" t="str">
        <f>IFERROR(IF($K83&lt;=$E$7,IF(VLOOKUP($J83,'All Title I'!$A$8:$G$97,7,FALSE)="","",VLOOKUP($J83,'All Title I'!$A$8:$G$97,7,FALSE)),""),"")</f>
        <v/>
      </c>
      <c r="H83" t="str">
        <f>IFERROR(IF(H82+1&lt;='All Title I'!$K$7,H82+1,""),"")</f>
        <v/>
      </c>
      <c r="I83" t="str">
        <f>IFERROR(IF(I82+1&lt;='All Title I'!$P$7,I82+1,""),"")</f>
        <v/>
      </c>
      <c r="J83" t="str">
        <f>IF($B$7="Student Enrollment",VLOOKUP(H83,'All Title I'!$K$8:$L$97,2,FALSE),IF($B$7="Poverty Rate",VLOOKUP(I83,'All Title I'!$P$8:$Q$97,2,FALSE),""))</f>
        <v/>
      </c>
      <c r="K83" t="str">
        <f>IFERROR(IF($B$7="Student Enrollment",VLOOKUP(J83,'All Title I'!$A$8:$G$97,3,FALSE),IF($B$7="Poverty Rate",VLOOKUP(J83,'All Title I'!$A$8:$G$97,7,FALSE),"")),"")</f>
        <v/>
      </c>
    </row>
    <row r="84" spans="1:11" ht="15" x14ac:dyDescent="0.25">
      <c r="A84" s="82" t="str">
        <f>IFERROR(IF($K84&lt;=$E$7,IF(VLOOKUP($J84,'All Title I'!$A$8:$G$97,1,FALSE)="","",VLOOKUP($J84,'All Title I'!$A$8:$G$97,1,FALSE)),""),"")</f>
        <v/>
      </c>
      <c r="B84" s="83" t="str">
        <f>IFERROR(IF($K84&lt;=$E$7,IF(VLOOKUP($J84,'All Title I'!$A$8:$G$97,2,FALSE)="","",VLOOKUP($J84,'All Title I'!$A$8:$G$97,2,FALSE)),""),"")</f>
        <v/>
      </c>
      <c r="C84" s="82" t="str">
        <f>IFERROR(IF($K84&lt;=$E$7,IF(VLOOKUP($J84,'All Title I'!$A$8:$G$97,3,FALSE)="","",VLOOKUP($J84,'All Title I'!$A$8:$G$97,3,FALSE)),""),"")</f>
        <v/>
      </c>
      <c r="D84" s="84" t="str">
        <f>IFERROR(IF($K84&lt;=$E$7,IF(VLOOKUP($J84,'All Title I'!$A$8:$G$97,4,FALSE)="","",VLOOKUP($J84,'All Title I'!$A$8:$G$97,4,FALSE)),""),"")</f>
        <v/>
      </c>
      <c r="E84" s="66" t="str">
        <f>IFERROR(IF($K84&lt;=$E$7,IF(VLOOKUP($J84,'All Title I'!$A$8:$G$97,5,FALSE)="","",VLOOKUP($J84,'All Title I'!$A$8:$G$97,5,FALSE)),""),"")</f>
        <v/>
      </c>
      <c r="F84" s="67" t="str">
        <f t="shared" si="0"/>
        <v/>
      </c>
      <c r="G84" s="67" t="str">
        <f>IFERROR(IF($K84&lt;=$E$7,IF(VLOOKUP($J84,'All Title I'!$A$8:$G$97,7,FALSE)="","",VLOOKUP($J84,'All Title I'!$A$8:$G$97,7,FALSE)),""),"")</f>
        <v/>
      </c>
      <c r="H84" t="str">
        <f>IFERROR(IF(H83+1&lt;='All Title I'!$K$7,H83+1,""),"")</f>
        <v/>
      </c>
      <c r="I84" t="str">
        <f>IFERROR(IF(I83+1&lt;='All Title I'!$P$7,I83+1,""),"")</f>
        <v/>
      </c>
      <c r="J84" t="str">
        <f>IF($B$7="Student Enrollment",VLOOKUP(H84,'All Title I'!$K$8:$L$97,2,FALSE),IF($B$7="Poverty Rate",VLOOKUP(I84,'All Title I'!$P$8:$Q$97,2,FALSE),""))</f>
        <v/>
      </c>
      <c r="K84" t="str">
        <f>IFERROR(IF($B$7="Student Enrollment",VLOOKUP(J84,'All Title I'!$A$8:$G$97,3,FALSE),IF($B$7="Poverty Rate",VLOOKUP(J84,'All Title I'!$A$8:$G$97,7,FALSE),"")),"")</f>
        <v/>
      </c>
    </row>
    <row r="85" spans="1:11" ht="15" x14ac:dyDescent="0.25">
      <c r="A85" s="82" t="str">
        <f>IFERROR(IF($K85&lt;=$E$7,IF(VLOOKUP($J85,'All Title I'!$A$8:$G$97,1,FALSE)="","",VLOOKUP($J85,'All Title I'!$A$8:$G$97,1,FALSE)),""),"")</f>
        <v/>
      </c>
      <c r="B85" s="83" t="str">
        <f>IFERROR(IF($K85&lt;=$E$7,IF(VLOOKUP($J85,'All Title I'!$A$8:$G$97,2,FALSE)="","",VLOOKUP($J85,'All Title I'!$A$8:$G$97,2,FALSE)),""),"")</f>
        <v/>
      </c>
      <c r="C85" s="82" t="str">
        <f>IFERROR(IF($K85&lt;=$E$7,IF(VLOOKUP($J85,'All Title I'!$A$8:$G$97,3,FALSE)="","",VLOOKUP($J85,'All Title I'!$A$8:$G$97,3,FALSE)),""),"")</f>
        <v/>
      </c>
      <c r="D85" s="84" t="str">
        <f>IFERROR(IF($K85&lt;=$E$7,IF(VLOOKUP($J85,'All Title I'!$A$8:$G$97,4,FALSE)="","",VLOOKUP($J85,'All Title I'!$A$8:$G$97,4,FALSE)),""),"")</f>
        <v/>
      </c>
      <c r="E85" s="66" t="str">
        <f>IFERROR(IF($K85&lt;=$E$7,IF(VLOOKUP($J85,'All Title I'!$A$8:$G$97,5,FALSE)="","",VLOOKUP($J85,'All Title I'!$A$8:$G$97,5,FALSE)),""),"")</f>
        <v/>
      </c>
      <c r="F85" s="67" t="str">
        <f t="shared" si="0"/>
        <v/>
      </c>
      <c r="G85" s="67" t="str">
        <f>IFERROR(IF($K85&lt;=$E$7,IF(VLOOKUP($J85,'All Title I'!$A$8:$G$97,7,FALSE)="","",VLOOKUP($J85,'All Title I'!$A$8:$G$97,7,FALSE)),""),"")</f>
        <v/>
      </c>
      <c r="H85" t="str">
        <f>IFERROR(IF(H84+1&lt;='All Title I'!$K$7,H84+1,""),"")</f>
        <v/>
      </c>
      <c r="I85" t="str">
        <f>IFERROR(IF(I84+1&lt;='All Title I'!$P$7,I84+1,""),"")</f>
        <v/>
      </c>
      <c r="J85" t="str">
        <f>IF($B$7="Student Enrollment",VLOOKUP(H85,'All Title I'!$K$8:$L$97,2,FALSE),IF($B$7="Poverty Rate",VLOOKUP(I85,'All Title I'!$P$8:$Q$97,2,FALSE),""))</f>
        <v/>
      </c>
      <c r="K85" t="str">
        <f>IFERROR(IF($B$7="Student Enrollment",VLOOKUP(J85,'All Title I'!$A$8:$G$97,3,FALSE),IF($B$7="Poverty Rate",VLOOKUP(J85,'All Title I'!$A$8:$G$97,7,FALSE),"")),"")</f>
        <v/>
      </c>
    </row>
    <row r="86" spans="1:11" ht="15" x14ac:dyDescent="0.25">
      <c r="A86" s="82" t="str">
        <f>IFERROR(IF($K86&lt;=$E$7,IF(VLOOKUP($J86,'All Title I'!$A$8:$G$97,1,FALSE)="","",VLOOKUP($J86,'All Title I'!$A$8:$G$97,1,FALSE)),""),"")</f>
        <v/>
      </c>
      <c r="B86" s="83" t="str">
        <f>IFERROR(IF($K86&lt;=$E$7,IF(VLOOKUP($J86,'All Title I'!$A$8:$G$97,2,FALSE)="","",VLOOKUP($J86,'All Title I'!$A$8:$G$97,2,FALSE)),""),"")</f>
        <v/>
      </c>
      <c r="C86" s="82" t="str">
        <f>IFERROR(IF($K86&lt;=$E$7,IF(VLOOKUP($J86,'All Title I'!$A$8:$G$97,3,FALSE)="","",VLOOKUP($J86,'All Title I'!$A$8:$G$97,3,FALSE)),""),"")</f>
        <v/>
      </c>
      <c r="D86" s="84" t="str">
        <f>IFERROR(IF($K86&lt;=$E$7,IF(VLOOKUP($J86,'All Title I'!$A$8:$G$97,4,FALSE)="","",VLOOKUP($J86,'All Title I'!$A$8:$G$97,4,FALSE)),""),"")</f>
        <v/>
      </c>
      <c r="E86" s="66" t="str">
        <f>IFERROR(IF($K86&lt;=$E$7,IF(VLOOKUP($J86,'All Title I'!$A$8:$G$97,5,FALSE)="","",VLOOKUP($J86,'All Title I'!$A$8:$G$97,5,FALSE)),""),"")</f>
        <v/>
      </c>
      <c r="F86" s="67" t="str">
        <f t="shared" si="0"/>
        <v/>
      </c>
      <c r="G86" s="67" t="str">
        <f>IFERROR(IF($K86&lt;=$E$7,IF(VLOOKUP($J86,'All Title I'!$A$8:$G$97,7,FALSE)="","",VLOOKUP($J86,'All Title I'!$A$8:$G$97,7,FALSE)),""),"")</f>
        <v/>
      </c>
      <c r="H86" t="str">
        <f>IFERROR(IF(H85+1&lt;='All Title I'!$K$7,H85+1,""),"")</f>
        <v/>
      </c>
      <c r="I86" t="str">
        <f>IFERROR(IF(I85+1&lt;='All Title I'!$P$7,I85+1,""),"")</f>
        <v/>
      </c>
      <c r="J86" t="str">
        <f>IF($B$7="Student Enrollment",VLOOKUP(H86,'All Title I'!$K$8:$L$97,2,FALSE),IF($B$7="Poverty Rate",VLOOKUP(I86,'All Title I'!$P$8:$Q$97,2,FALSE),""))</f>
        <v/>
      </c>
      <c r="K86" t="str">
        <f>IFERROR(IF($B$7="Student Enrollment",VLOOKUP(J86,'All Title I'!$A$8:$G$97,3,FALSE),IF($B$7="Poverty Rate",VLOOKUP(J86,'All Title I'!$A$8:$G$97,7,FALSE),"")),"")</f>
        <v/>
      </c>
    </row>
    <row r="87" spans="1:11" ht="15" x14ac:dyDescent="0.25">
      <c r="A87" s="82" t="str">
        <f>IFERROR(IF($K87&lt;=$E$7,IF(VLOOKUP($J87,'All Title I'!$A$8:$G$97,1,FALSE)="","",VLOOKUP($J87,'All Title I'!$A$8:$G$97,1,FALSE)),""),"")</f>
        <v/>
      </c>
      <c r="B87" s="83" t="str">
        <f>IFERROR(IF($K87&lt;=$E$7,IF(VLOOKUP($J87,'All Title I'!$A$8:$G$97,2,FALSE)="","",VLOOKUP($J87,'All Title I'!$A$8:$G$97,2,FALSE)),""),"")</f>
        <v/>
      </c>
      <c r="C87" s="82" t="str">
        <f>IFERROR(IF($K87&lt;=$E$7,IF(VLOOKUP($J87,'All Title I'!$A$8:$G$97,3,FALSE)="","",VLOOKUP($J87,'All Title I'!$A$8:$G$97,3,FALSE)),""),"")</f>
        <v/>
      </c>
      <c r="D87" s="84" t="str">
        <f>IFERROR(IF($K87&lt;=$E$7,IF(VLOOKUP($J87,'All Title I'!$A$8:$G$97,4,FALSE)="","",VLOOKUP($J87,'All Title I'!$A$8:$G$97,4,FALSE)),""),"")</f>
        <v/>
      </c>
      <c r="E87" s="66" t="str">
        <f>IFERROR(IF($K87&lt;=$E$7,IF(VLOOKUP($J87,'All Title I'!$A$8:$G$97,5,FALSE)="","",VLOOKUP($J87,'All Title I'!$A$8:$G$97,5,FALSE)),""),"")</f>
        <v/>
      </c>
      <c r="F87" s="67" t="str">
        <f t="shared" si="0"/>
        <v/>
      </c>
      <c r="G87" s="67" t="str">
        <f>IFERROR(IF($K87&lt;=$E$7,IF(VLOOKUP($J87,'All Title I'!$A$8:$G$97,7,FALSE)="","",VLOOKUP($J87,'All Title I'!$A$8:$G$97,7,FALSE)),""),"")</f>
        <v/>
      </c>
      <c r="H87" t="str">
        <f>IFERROR(IF(H86+1&lt;='All Title I'!$K$7,H86+1,""),"")</f>
        <v/>
      </c>
      <c r="I87" t="str">
        <f>IFERROR(IF(I86+1&lt;='All Title I'!$P$7,I86+1,""),"")</f>
        <v/>
      </c>
      <c r="J87" t="str">
        <f>IF($B$7="Student Enrollment",VLOOKUP(H87,'All Title I'!$K$8:$L$97,2,FALSE),IF($B$7="Poverty Rate",VLOOKUP(I87,'All Title I'!$P$8:$Q$97,2,FALSE),""))</f>
        <v/>
      </c>
      <c r="K87" t="str">
        <f>IFERROR(IF($B$7="Student Enrollment",VLOOKUP(J87,'All Title I'!$A$8:$G$97,3,FALSE),IF($B$7="Poverty Rate",VLOOKUP(J87,'All Title I'!$A$8:$G$97,7,FALSE),"")),"")</f>
        <v/>
      </c>
    </row>
    <row r="88" spans="1:11" ht="15" x14ac:dyDescent="0.25">
      <c r="A88" s="82" t="str">
        <f>IFERROR(IF($K88&lt;=$E$7,IF(VLOOKUP($J88,'All Title I'!$A$8:$G$97,1,FALSE)="","",VLOOKUP($J88,'All Title I'!$A$8:$G$97,1,FALSE)),""),"")</f>
        <v/>
      </c>
      <c r="B88" s="83" t="str">
        <f>IFERROR(IF($K88&lt;=$E$7,IF(VLOOKUP($J88,'All Title I'!$A$8:$G$97,2,FALSE)="","",VLOOKUP($J88,'All Title I'!$A$8:$G$97,2,FALSE)),""),"")</f>
        <v/>
      </c>
      <c r="C88" s="82" t="str">
        <f>IFERROR(IF($K88&lt;=$E$7,IF(VLOOKUP($J88,'All Title I'!$A$8:$G$97,3,FALSE)="","",VLOOKUP($J88,'All Title I'!$A$8:$G$97,3,FALSE)),""),"")</f>
        <v/>
      </c>
      <c r="D88" s="84" t="str">
        <f>IFERROR(IF($K88&lt;=$E$7,IF(VLOOKUP($J88,'All Title I'!$A$8:$G$97,4,FALSE)="","",VLOOKUP($J88,'All Title I'!$A$8:$G$97,4,FALSE)),""),"")</f>
        <v/>
      </c>
      <c r="E88" s="66" t="str">
        <f>IFERROR(IF($K88&lt;=$E$7,IF(VLOOKUP($J88,'All Title I'!$A$8:$G$97,5,FALSE)="","",VLOOKUP($J88,'All Title I'!$A$8:$G$97,5,FALSE)),""),"")</f>
        <v/>
      </c>
      <c r="F88" s="67" t="str">
        <f t="shared" si="0"/>
        <v/>
      </c>
      <c r="G88" s="67" t="str">
        <f>IFERROR(IF($K88&lt;=$E$7,IF(VLOOKUP($J88,'All Title I'!$A$8:$G$97,7,FALSE)="","",VLOOKUP($J88,'All Title I'!$A$8:$G$97,7,FALSE)),""),"")</f>
        <v/>
      </c>
      <c r="H88" t="str">
        <f>IFERROR(IF(H87+1&lt;='All Title I'!$K$7,H87+1,""),"")</f>
        <v/>
      </c>
      <c r="I88" t="str">
        <f>IFERROR(IF(I87+1&lt;='All Title I'!$P$7,I87+1,""),"")</f>
        <v/>
      </c>
      <c r="J88" t="str">
        <f>IF($B$7="Student Enrollment",VLOOKUP(H88,'All Title I'!$K$8:$L$97,2,FALSE),IF($B$7="Poverty Rate",VLOOKUP(I88,'All Title I'!$P$8:$Q$97,2,FALSE),""))</f>
        <v/>
      </c>
      <c r="K88" t="str">
        <f>IFERROR(IF($B$7="Student Enrollment",VLOOKUP(J88,'All Title I'!$A$8:$G$97,3,FALSE),IF($B$7="Poverty Rate",VLOOKUP(J88,'All Title I'!$A$8:$G$97,7,FALSE),"")),"")</f>
        <v/>
      </c>
    </row>
    <row r="89" spans="1:11" ht="15" x14ac:dyDescent="0.25">
      <c r="A89" s="82" t="str">
        <f>IFERROR(IF($K89&lt;=$E$7,IF(VLOOKUP($J89,'All Title I'!$A$8:$G$97,1,FALSE)="","",VLOOKUP($J89,'All Title I'!$A$8:$G$97,1,FALSE)),""),"")</f>
        <v/>
      </c>
      <c r="B89" s="83" t="str">
        <f>IFERROR(IF($K89&lt;=$E$7,IF(VLOOKUP($J89,'All Title I'!$A$8:$G$97,2,FALSE)="","",VLOOKUP($J89,'All Title I'!$A$8:$G$97,2,FALSE)),""),"")</f>
        <v/>
      </c>
      <c r="C89" s="82" t="str">
        <f>IFERROR(IF($K89&lt;=$E$7,IF(VLOOKUP($J89,'All Title I'!$A$8:$G$97,3,FALSE)="","",VLOOKUP($J89,'All Title I'!$A$8:$G$97,3,FALSE)),""),"")</f>
        <v/>
      </c>
      <c r="D89" s="84" t="str">
        <f>IFERROR(IF($K89&lt;=$E$7,IF(VLOOKUP($J89,'All Title I'!$A$8:$G$97,4,FALSE)="","",VLOOKUP($J89,'All Title I'!$A$8:$G$97,4,FALSE)),""),"")</f>
        <v/>
      </c>
      <c r="E89" s="66" t="str">
        <f>IFERROR(IF($K89&lt;=$E$7,IF(VLOOKUP($J89,'All Title I'!$A$8:$G$97,5,FALSE)="","",VLOOKUP($J89,'All Title I'!$A$8:$G$97,5,FALSE)),""),"")</f>
        <v/>
      </c>
      <c r="F89" s="67" t="str">
        <f t="shared" si="0"/>
        <v/>
      </c>
      <c r="G89" s="67" t="str">
        <f>IFERROR(IF($K89&lt;=$E$7,IF(VLOOKUP($J89,'All Title I'!$A$8:$G$97,7,FALSE)="","",VLOOKUP($J89,'All Title I'!$A$8:$G$97,7,FALSE)),""),"")</f>
        <v/>
      </c>
      <c r="H89" t="str">
        <f>IFERROR(IF(H88+1&lt;='All Title I'!$K$7,H88+1,""),"")</f>
        <v/>
      </c>
      <c r="I89" t="str">
        <f>IFERROR(IF(I88+1&lt;='All Title I'!$P$7,I88+1,""),"")</f>
        <v/>
      </c>
      <c r="J89" t="str">
        <f>IF($B$7="Student Enrollment",VLOOKUP(H89,'All Title I'!$K$8:$L$97,2,FALSE),IF($B$7="Poverty Rate",VLOOKUP(I89,'All Title I'!$P$8:$Q$97,2,FALSE),""))</f>
        <v/>
      </c>
      <c r="K89" t="str">
        <f>IFERROR(IF($B$7="Student Enrollment",VLOOKUP(J89,'All Title I'!$A$8:$G$97,3,FALSE),IF($B$7="Poverty Rate",VLOOKUP(J89,'All Title I'!$A$8:$G$97,7,FALSE),"")),"")</f>
        <v/>
      </c>
    </row>
    <row r="90" spans="1:11" ht="15" x14ac:dyDescent="0.25">
      <c r="A90" s="82" t="str">
        <f>IFERROR(IF($K90&lt;=$E$7,IF(VLOOKUP($J90,'All Title I'!$A$8:$G$97,1,FALSE)="","",VLOOKUP($J90,'All Title I'!$A$8:$G$97,1,FALSE)),""),"")</f>
        <v/>
      </c>
      <c r="B90" s="83" t="str">
        <f>IFERROR(IF($K90&lt;=$E$7,IF(VLOOKUP($J90,'All Title I'!$A$8:$G$97,2,FALSE)="","",VLOOKUP($J90,'All Title I'!$A$8:$G$97,2,FALSE)),""),"")</f>
        <v/>
      </c>
      <c r="C90" s="82" t="str">
        <f>IFERROR(IF($K90&lt;=$E$7,IF(VLOOKUP($J90,'All Title I'!$A$8:$G$97,3,FALSE)="","",VLOOKUP($J90,'All Title I'!$A$8:$G$97,3,FALSE)),""),"")</f>
        <v/>
      </c>
      <c r="D90" s="84" t="str">
        <f>IFERROR(IF($K90&lt;=$E$7,IF(VLOOKUP($J90,'All Title I'!$A$8:$G$97,4,FALSE)="","",VLOOKUP($J90,'All Title I'!$A$8:$G$97,4,FALSE)),""),"")</f>
        <v/>
      </c>
      <c r="E90" s="66" t="str">
        <f>IFERROR(IF($K90&lt;=$E$7,IF(VLOOKUP($J90,'All Title I'!$A$8:$G$97,5,FALSE)="","",VLOOKUP($J90,'All Title I'!$A$8:$G$97,5,FALSE)),""),"")</f>
        <v/>
      </c>
      <c r="F90" s="67" t="str">
        <f t="shared" si="0"/>
        <v/>
      </c>
      <c r="G90" s="67" t="str">
        <f>IFERROR(IF($K90&lt;=$E$7,IF(VLOOKUP($J90,'All Title I'!$A$8:$G$97,7,FALSE)="","",VLOOKUP($J90,'All Title I'!$A$8:$G$97,7,FALSE)),""),"")</f>
        <v/>
      </c>
      <c r="H90" t="str">
        <f>IFERROR(IF(H89+1&lt;='All Title I'!$K$7,H89+1,""),"")</f>
        <v/>
      </c>
      <c r="I90" t="str">
        <f>IFERROR(IF(I89+1&lt;='All Title I'!$P$7,I89+1,""),"")</f>
        <v/>
      </c>
      <c r="J90" t="str">
        <f>IF($B$7="Student Enrollment",VLOOKUP(H90,'All Title I'!$K$8:$L$97,2,FALSE),IF($B$7="Poverty Rate",VLOOKUP(I90,'All Title I'!$P$8:$Q$97,2,FALSE),""))</f>
        <v/>
      </c>
      <c r="K90" t="str">
        <f>IFERROR(IF($B$7="Student Enrollment",VLOOKUP(J90,'All Title I'!$A$8:$G$97,3,FALSE),IF($B$7="Poverty Rate",VLOOKUP(J90,'All Title I'!$A$8:$G$97,7,FALSE),"")),"")</f>
        <v/>
      </c>
    </row>
    <row r="91" spans="1:11" ht="15" x14ac:dyDescent="0.25">
      <c r="A91" s="82" t="str">
        <f>IFERROR(IF($K91&lt;=$E$7,IF(VLOOKUP($J91,'All Title I'!$A$8:$G$97,1,FALSE)="","",VLOOKUP($J91,'All Title I'!$A$8:$G$97,1,FALSE)),""),"")</f>
        <v/>
      </c>
      <c r="B91" s="83" t="str">
        <f>IFERROR(IF($K91&lt;=$E$7,IF(VLOOKUP($J91,'All Title I'!$A$8:$G$97,2,FALSE)="","",VLOOKUP($J91,'All Title I'!$A$8:$G$97,2,FALSE)),""),"")</f>
        <v/>
      </c>
      <c r="C91" s="82" t="str">
        <f>IFERROR(IF($K91&lt;=$E$7,IF(VLOOKUP($J91,'All Title I'!$A$8:$G$97,3,FALSE)="","",VLOOKUP($J91,'All Title I'!$A$8:$G$97,3,FALSE)),""),"")</f>
        <v/>
      </c>
      <c r="D91" s="84" t="str">
        <f>IFERROR(IF($K91&lt;=$E$7,IF(VLOOKUP($J91,'All Title I'!$A$8:$G$97,4,FALSE)="","",VLOOKUP($J91,'All Title I'!$A$8:$G$97,4,FALSE)),""),"")</f>
        <v/>
      </c>
      <c r="E91" s="66" t="str">
        <f>IFERROR(IF($K91&lt;=$E$7,IF(VLOOKUP($J91,'All Title I'!$A$8:$G$97,5,FALSE)="","",VLOOKUP($J91,'All Title I'!$A$8:$G$97,5,FALSE)),""),"")</f>
        <v/>
      </c>
      <c r="F91" s="67" t="str">
        <f t="shared" si="0"/>
        <v/>
      </c>
      <c r="G91" s="67" t="str">
        <f>IFERROR(IF($K91&lt;=$E$7,IF(VLOOKUP($J91,'All Title I'!$A$8:$G$97,7,FALSE)="","",VLOOKUP($J91,'All Title I'!$A$8:$G$97,7,FALSE)),""),"")</f>
        <v/>
      </c>
      <c r="H91" t="str">
        <f>IFERROR(IF(H90+1&lt;='All Title I'!$K$7,H90+1,""),"")</f>
        <v/>
      </c>
      <c r="I91" t="str">
        <f>IFERROR(IF(I90+1&lt;='All Title I'!$P$7,I90+1,""),"")</f>
        <v/>
      </c>
      <c r="J91" t="str">
        <f>IF($B$7="Student Enrollment",VLOOKUP(H91,'All Title I'!$K$8:$L$97,2,FALSE),IF($B$7="Poverty Rate",VLOOKUP(I91,'All Title I'!$P$8:$Q$97,2,FALSE),""))</f>
        <v/>
      </c>
      <c r="K91" t="str">
        <f>IFERROR(IF($B$7="Student Enrollment",VLOOKUP(J91,'All Title I'!$A$8:$G$97,3,FALSE),IF($B$7="Poverty Rate",VLOOKUP(J91,'All Title I'!$A$8:$G$97,7,FALSE),"")),"")</f>
        <v/>
      </c>
    </row>
    <row r="92" spans="1:11" ht="15" x14ac:dyDescent="0.25">
      <c r="A92" s="82" t="str">
        <f>IFERROR(IF($K92&lt;=$E$7,IF(VLOOKUP($J92,'All Title I'!$A$8:$G$97,1,FALSE)="","",VLOOKUP($J92,'All Title I'!$A$8:$G$97,1,FALSE)),""),"")</f>
        <v/>
      </c>
      <c r="B92" s="83" t="str">
        <f>IFERROR(IF($K92&lt;=$E$7,IF(VLOOKUP($J92,'All Title I'!$A$8:$G$97,2,FALSE)="","",VLOOKUP($J92,'All Title I'!$A$8:$G$97,2,FALSE)),""),"")</f>
        <v/>
      </c>
      <c r="C92" s="82" t="str">
        <f>IFERROR(IF($K92&lt;=$E$7,IF(VLOOKUP($J92,'All Title I'!$A$8:$G$97,3,FALSE)="","",VLOOKUP($J92,'All Title I'!$A$8:$G$97,3,FALSE)),""),"")</f>
        <v/>
      </c>
      <c r="D92" s="84" t="str">
        <f>IFERROR(IF($K92&lt;=$E$7,IF(VLOOKUP($J92,'All Title I'!$A$8:$G$97,4,FALSE)="","",VLOOKUP($J92,'All Title I'!$A$8:$G$97,4,FALSE)),""),"")</f>
        <v/>
      </c>
      <c r="E92" s="66" t="str">
        <f>IFERROR(IF($K92&lt;=$E$7,IF(VLOOKUP($J92,'All Title I'!$A$8:$G$97,5,FALSE)="","",VLOOKUP($J92,'All Title I'!$A$8:$G$97,5,FALSE)),""),"")</f>
        <v/>
      </c>
      <c r="F92" s="67" t="str">
        <f t="shared" si="0"/>
        <v/>
      </c>
      <c r="G92" s="67" t="str">
        <f>IFERROR(IF($K92&lt;=$E$7,IF(VLOOKUP($J92,'All Title I'!$A$8:$G$97,7,FALSE)="","",VLOOKUP($J92,'All Title I'!$A$8:$G$97,7,FALSE)),""),"")</f>
        <v/>
      </c>
      <c r="H92" t="str">
        <f>IFERROR(IF(H91+1&lt;='All Title I'!$K$7,H91+1,""),"")</f>
        <v/>
      </c>
      <c r="I92" t="str">
        <f>IFERROR(IF(I91+1&lt;='All Title I'!$P$7,I91+1,""),"")</f>
        <v/>
      </c>
      <c r="J92" t="str">
        <f>IF($B$7="Student Enrollment",VLOOKUP(H92,'All Title I'!$K$8:$L$97,2,FALSE),IF($B$7="Poverty Rate",VLOOKUP(I92,'All Title I'!$P$8:$Q$97,2,FALSE),""))</f>
        <v/>
      </c>
      <c r="K92" t="str">
        <f>IFERROR(IF($B$7="Student Enrollment",VLOOKUP(J92,'All Title I'!$A$8:$G$97,3,FALSE),IF($B$7="Poverty Rate",VLOOKUP(J92,'All Title I'!$A$8:$G$97,7,FALSE),"")),"")</f>
        <v/>
      </c>
    </row>
    <row r="93" spans="1:11" ht="15" x14ac:dyDescent="0.25">
      <c r="A93" s="82" t="str">
        <f>IFERROR(IF($K93&lt;=$E$7,IF(VLOOKUP($J93,'All Title I'!$A$8:$G$97,1,FALSE)="","",VLOOKUP($J93,'All Title I'!$A$8:$G$97,1,FALSE)),""),"")</f>
        <v/>
      </c>
      <c r="B93" s="83" t="str">
        <f>IFERROR(IF($K93&lt;=$E$7,IF(VLOOKUP($J93,'All Title I'!$A$8:$G$97,2,FALSE)="","",VLOOKUP($J93,'All Title I'!$A$8:$G$97,2,FALSE)),""),"")</f>
        <v/>
      </c>
      <c r="C93" s="82" t="str">
        <f>IFERROR(IF($K93&lt;=$E$7,IF(VLOOKUP($J93,'All Title I'!$A$8:$G$97,3,FALSE)="","",VLOOKUP($J93,'All Title I'!$A$8:$G$97,3,FALSE)),""),"")</f>
        <v/>
      </c>
      <c r="D93" s="84" t="str">
        <f>IFERROR(IF($K93&lt;=$E$7,IF(VLOOKUP($J93,'All Title I'!$A$8:$G$97,4,FALSE)="","",VLOOKUP($J93,'All Title I'!$A$8:$G$97,4,FALSE)),""),"")</f>
        <v/>
      </c>
      <c r="E93" s="66" t="str">
        <f>IFERROR(IF($K93&lt;=$E$7,IF(VLOOKUP($J93,'All Title I'!$A$8:$G$97,5,FALSE)="","",VLOOKUP($J93,'All Title I'!$A$8:$G$97,5,FALSE)),""),"")</f>
        <v/>
      </c>
      <c r="F93" s="67" t="str">
        <f t="shared" si="0"/>
        <v/>
      </c>
      <c r="G93" s="67" t="str">
        <f>IFERROR(IF($K93&lt;=$E$7,IF(VLOOKUP($J93,'All Title I'!$A$8:$G$97,7,FALSE)="","",VLOOKUP($J93,'All Title I'!$A$8:$G$97,7,FALSE)),""),"")</f>
        <v/>
      </c>
      <c r="H93" t="str">
        <f>IFERROR(IF(H92+1&lt;='All Title I'!$K$7,H92+1,""),"")</f>
        <v/>
      </c>
      <c r="I93" t="str">
        <f>IFERROR(IF(I92+1&lt;='All Title I'!$P$7,I92+1,""),"")</f>
        <v/>
      </c>
      <c r="J93" t="str">
        <f>IF($B$7="Student Enrollment",VLOOKUP(H93,'All Title I'!$K$8:$L$97,2,FALSE),IF($B$7="Poverty Rate",VLOOKUP(I93,'All Title I'!$P$8:$Q$97,2,FALSE),""))</f>
        <v/>
      </c>
      <c r="K93" t="str">
        <f>IFERROR(IF($B$7="Student Enrollment",VLOOKUP(J93,'All Title I'!$A$8:$G$97,3,FALSE),IF($B$7="Poverty Rate",VLOOKUP(J93,'All Title I'!$A$8:$G$97,7,FALSE),"")),"")</f>
        <v/>
      </c>
    </row>
    <row r="94" spans="1:11" ht="15" x14ac:dyDescent="0.25">
      <c r="A94" s="82" t="str">
        <f>IFERROR(IF($K94&lt;=$E$7,IF(VLOOKUP($J94,'All Title I'!$A$8:$G$97,1,FALSE)="","",VLOOKUP($J94,'All Title I'!$A$8:$G$97,1,FALSE)),""),"")</f>
        <v/>
      </c>
      <c r="B94" s="83" t="str">
        <f>IFERROR(IF($K94&lt;=$E$7,IF(VLOOKUP($J94,'All Title I'!$A$8:$G$97,2,FALSE)="","",VLOOKUP($J94,'All Title I'!$A$8:$G$97,2,FALSE)),""),"")</f>
        <v/>
      </c>
      <c r="C94" s="82" t="str">
        <f>IFERROR(IF($K94&lt;=$E$7,IF(VLOOKUP($J94,'All Title I'!$A$8:$G$97,3,FALSE)="","",VLOOKUP($J94,'All Title I'!$A$8:$G$97,3,FALSE)),""),"")</f>
        <v/>
      </c>
      <c r="D94" s="84" t="str">
        <f>IFERROR(IF($K94&lt;=$E$7,IF(VLOOKUP($J94,'All Title I'!$A$8:$G$97,4,FALSE)="","",VLOOKUP($J94,'All Title I'!$A$8:$G$97,4,FALSE)),""),"")</f>
        <v/>
      </c>
      <c r="E94" s="66" t="str">
        <f>IFERROR(IF($K94&lt;=$E$7,IF(VLOOKUP($J94,'All Title I'!$A$8:$G$97,5,FALSE)="","",VLOOKUP($J94,'All Title I'!$A$8:$G$97,5,FALSE)),""),"")</f>
        <v/>
      </c>
      <c r="F94" s="67" t="str">
        <f t="shared" si="0"/>
        <v/>
      </c>
      <c r="G94" s="67" t="str">
        <f>IFERROR(IF($K94&lt;=$E$7,IF(VLOOKUP($J94,'All Title I'!$A$8:$G$97,7,FALSE)="","",VLOOKUP($J94,'All Title I'!$A$8:$G$97,7,FALSE)),""),"")</f>
        <v/>
      </c>
      <c r="H94" t="str">
        <f>IFERROR(IF(H93+1&lt;='All Title I'!$K$7,H93+1,""),"")</f>
        <v/>
      </c>
      <c r="I94" t="str">
        <f>IFERROR(IF(I93+1&lt;='All Title I'!$P$7,I93+1,""),"")</f>
        <v/>
      </c>
      <c r="J94" t="str">
        <f>IF($B$7="Student Enrollment",VLOOKUP(H94,'All Title I'!$K$8:$L$97,2,FALSE),IF($B$7="Poverty Rate",VLOOKUP(I94,'All Title I'!$P$8:$Q$97,2,FALSE),""))</f>
        <v/>
      </c>
      <c r="K94" t="str">
        <f>IFERROR(IF($B$7="Student Enrollment",VLOOKUP(J94,'All Title I'!$A$8:$G$97,3,FALSE),IF($B$7="Poverty Rate",VLOOKUP(J94,'All Title I'!$A$8:$G$97,7,FALSE),"")),"")</f>
        <v/>
      </c>
    </row>
    <row r="95" spans="1:11" ht="15" x14ac:dyDescent="0.25">
      <c r="A95" s="82" t="str">
        <f>IFERROR(IF($K95&lt;=$E$7,IF(VLOOKUP($J95,'All Title I'!$A$8:$G$97,1,FALSE)="","",VLOOKUP($J95,'All Title I'!$A$8:$G$97,1,FALSE)),""),"")</f>
        <v/>
      </c>
      <c r="B95" s="83" t="str">
        <f>IFERROR(IF($K95&lt;=$E$7,IF(VLOOKUP($J95,'All Title I'!$A$8:$G$97,2,FALSE)="","",VLOOKUP($J95,'All Title I'!$A$8:$G$97,2,FALSE)),""),"")</f>
        <v/>
      </c>
      <c r="C95" s="82" t="str">
        <f>IFERROR(IF($K95&lt;=$E$7,IF(VLOOKUP($J95,'All Title I'!$A$8:$G$97,3,FALSE)="","",VLOOKUP($J95,'All Title I'!$A$8:$G$97,3,FALSE)),""),"")</f>
        <v/>
      </c>
      <c r="D95" s="84" t="str">
        <f>IFERROR(IF($K95&lt;=$E$7,IF(VLOOKUP($J95,'All Title I'!$A$8:$G$97,4,FALSE)="","",VLOOKUP($J95,'All Title I'!$A$8:$G$97,4,FALSE)),""),"")</f>
        <v/>
      </c>
      <c r="E95" s="66" t="str">
        <f>IFERROR(IF($K95&lt;=$E$7,IF(VLOOKUP($J95,'All Title I'!$A$8:$G$97,5,FALSE)="","",VLOOKUP($J95,'All Title I'!$A$8:$G$97,5,FALSE)),""),"")</f>
        <v/>
      </c>
      <c r="F95" s="67" t="str">
        <f t="shared" si="0"/>
        <v/>
      </c>
      <c r="G95" s="67" t="str">
        <f>IFERROR(IF($K95&lt;=$E$7,IF(VLOOKUP($J95,'All Title I'!$A$8:$G$97,7,FALSE)="","",VLOOKUP($J95,'All Title I'!$A$8:$G$97,7,FALSE)),""),"")</f>
        <v/>
      </c>
      <c r="H95" t="str">
        <f>IFERROR(IF(H94+1&lt;='All Title I'!$K$7,H94+1,""),"")</f>
        <v/>
      </c>
      <c r="I95" t="str">
        <f>IFERROR(IF(I94+1&lt;='All Title I'!$P$7,I94+1,""),"")</f>
        <v/>
      </c>
      <c r="J95" t="str">
        <f>IF($B$7="Student Enrollment",VLOOKUP(H95,'All Title I'!$K$8:$L$97,2,FALSE),IF($B$7="Poverty Rate",VLOOKUP(I95,'All Title I'!$P$8:$Q$97,2,FALSE),""))</f>
        <v/>
      </c>
      <c r="K95" t="str">
        <f>IFERROR(IF($B$7="Student Enrollment",VLOOKUP(J95,'All Title I'!$A$8:$G$97,3,FALSE),IF($B$7="Poverty Rate",VLOOKUP(J95,'All Title I'!$A$8:$G$97,7,FALSE),"")),"")</f>
        <v/>
      </c>
    </row>
    <row r="96" spans="1:11" ht="15" x14ac:dyDescent="0.25">
      <c r="A96" s="82" t="str">
        <f>IFERROR(IF($K96&lt;=$E$7,IF(VLOOKUP($J96,'All Title I'!$A$8:$G$97,1,FALSE)="","",VLOOKUP($J96,'All Title I'!$A$8:$G$97,1,FALSE)),""),"")</f>
        <v/>
      </c>
      <c r="B96" s="83" t="str">
        <f>IFERROR(IF($K96&lt;=$E$7,IF(VLOOKUP($J96,'All Title I'!$A$8:$G$97,2,FALSE)="","",VLOOKUP($J96,'All Title I'!$A$8:$G$97,2,FALSE)),""),"")</f>
        <v/>
      </c>
      <c r="C96" s="82" t="str">
        <f>IFERROR(IF($K96&lt;=$E$7,IF(VLOOKUP($J96,'All Title I'!$A$8:$G$97,3,FALSE)="","",VLOOKUP($J96,'All Title I'!$A$8:$G$97,3,FALSE)),""),"")</f>
        <v/>
      </c>
      <c r="D96" s="84" t="str">
        <f>IFERROR(IF($K96&lt;=$E$7,IF(VLOOKUP($J96,'All Title I'!$A$8:$G$97,4,FALSE)="","",VLOOKUP($J96,'All Title I'!$A$8:$G$97,4,FALSE)),""),"")</f>
        <v/>
      </c>
      <c r="E96" s="66" t="str">
        <f>IFERROR(IF($K96&lt;=$E$7,IF(VLOOKUP($J96,'All Title I'!$A$8:$G$97,5,FALSE)="","",VLOOKUP($J96,'All Title I'!$A$8:$G$97,5,FALSE)),""),"")</f>
        <v/>
      </c>
      <c r="F96" s="67" t="str">
        <f t="shared" si="0"/>
        <v/>
      </c>
      <c r="G96" s="67" t="str">
        <f>IFERROR(IF($K96&lt;=$E$7,IF(VLOOKUP($J96,'All Title I'!$A$8:$G$97,7,FALSE)="","",VLOOKUP($J96,'All Title I'!$A$8:$G$97,7,FALSE)),""),"")</f>
        <v/>
      </c>
      <c r="H96" t="str">
        <f>IFERROR(IF(H95+1&lt;='All Title I'!$K$7,H95+1,""),"")</f>
        <v/>
      </c>
      <c r="I96" t="str">
        <f>IFERROR(IF(I95+1&lt;='All Title I'!$P$7,I95+1,""),"")</f>
        <v/>
      </c>
      <c r="J96" t="str">
        <f>IF($B$7="Student Enrollment",VLOOKUP(H96,'All Title I'!$K$8:$L$97,2,FALSE),IF($B$7="Poverty Rate",VLOOKUP(I96,'All Title I'!$P$8:$Q$97,2,FALSE),""))</f>
        <v/>
      </c>
      <c r="K96" t="str">
        <f>IFERROR(IF($B$7="Student Enrollment",VLOOKUP(J96,'All Title I'!$A$8:$G$97,3,FALSE),IF($B$7="Poverty Rate",VLOOKUP(J96,'All Title I'!$A$8:$G$97,7,FALSE),"")),"")</f>
        <v/>
      </c>
    </row>
    <row r="97" spans="1:11" ht="15" x14ac:dyDescent="0.25">
      <c r="A97" s="82" t="str">
        <f>IFERROR(IF($K97&lt;=$E$7,IF(VLOOKUP($J97,'All Title I'!$A$8:$G$97,1,FALSE)="","",VLOOKUP($J97,'All Title I'!$A$8:$G$97,1,FALSE)),""),"")</f>
        <v/>
      </c>
      <c r="B97" s="83" t="str">
        <f>IFERROR(IF($K97&lt;=$E$7,IF(VLOOKUP($J97,'All Title I'!$A$8:$G$97,2,FALSE)="","",VLOOKUP($J97,'All Title I'!$A$8:$G$97,2,FALSE)),""),"")</f>
        <v/>
      </c>
      <c r="C97" s="82" t="str">
        <f>IFERROR(IF($K97&lt;=$E$7,IF(VLOOKUP($J97,'All Title I'!$A$8:$G$97,3,FALSE)="","",VLOOKUP($J97,'All Title I'!$A$8:$G$97,3,FALSE)),""),"")</f>
        <v/>
      </c>
      <c r="D97" s="84" t="str">
        <f>IFERROR(IF($K97&lt;=$E$7,IF(VLOOKUP($J97,'All Title I'!$A$8:$G$97,4,FALSE)="","",VLOOKUP($J97,'All Title I'!$A$8:$G$97,4,FALSE)),""),"")</f>
        <v/>
      </c>
      <c r="E97" s="66" t="str">
        <f>IFERROR(IF($K97&lt;=$E$7,IF(VLOOKUP($J97,'All Title I'!$A$8:$G$97,5,FALSE)="","",VLOOKUP($J97,'All Title I'!$A$8:$G$97,5,FALSE)),""),"")</f>
        <v/>
      </c>
      <c r="F97" s="67" t="str">
        <f t="shared" si="0"/>
        <v/>
      </c>
      <c r="G97" s="67" t="str">
        <f>IFERROR(IF($K97&lt;=$E$7,IF(VLOOKUP($J97,'All Title I'!$A$8:$G$97,7,FALSE)="","",VLOOKUP($J97,'All Title I'!$A$8:$G$97,7,FALSE)),""),"")</f>
        <v/>
      </c>
      <c r="H97" t="str">
        <f>IFERROR(IF(H96+1&lt;='All Title I'!$K$7,H96+1,""),"")</f>
        <v/>
      </c>
      <c r="I97" t="str">
        <f>IFERROR(IF(I96+1&lt;='All Title I'!$P$7,I96+1,""),"")</f>
        <v/>
      </c>
      <c r="J97" t="str">
        <f>IF($B$7="Student Enrollment",VLOOKUP(H97,'All Title I'!$K$8:$L$97,2,FALSE),IF($B$7="Poverty Rate",VLOOKUP(I97,'All Title I'!$P$8:$Q$97,2,FALSE),""))</f>
        <v/>
      </c>
      <c r="K97" t="str">
        <f>IFERROR(IF($B$7="Student Enrollment",VLOOKUP(J97,'All Title I'!$A$8:$G$97,3,FALSE),IF($B$7="Poverty Rate",VLOOKUP(J97,'All Title I'!$A$8:$G$97,7,FALSE),"")),"")</f>
        <v/>
      </c>
    </row>
    <row r="98" spans="1:11" ht="15" x14ac:dyDescent="0.25">
      <c r="A98" s="82" t="str">
        <f>IFERROR(IF($K98&lt;=$E$7,IF(VLOOKUP($J98,'All Title I'!$A$8:$G$97,1,FALSE)="","",VLOOKUP($J98,'All Title I'!$A$8:$G$97,1,FALSE)),""),"")</f>
        <v/>
      </c>
      <c r="B98" s="83" t="str">
        <f>IFERROR(IF($K98&lt;=$E$7,IF(VLOOKUP($J98,'All Title I'!$A$8:$G$97,2,FALSE)="","",VLOOKUP($J98,'All Title I'!$A$8:$G$97,2,FALSE)),""),"")</f>
        <v/>
      </c>
      <c r="C98" s="82" t="str">
        <f>IFERROR(IF($K98&lt;=$E$7,IF(VLOOKUP($J98,'All Title I'!$A$8:$G$97,3,FALSE)="","",VLOOKUP($J98,'All Title I'!$A$8:$G$97,3,FALSE)),""),"")</f>
        <v/>
      </c>
      <c r="D98" s="84" t="str">
        <f>IFERROR(IF($K98&lt;=$E$7,IF(VLOOKUP($J98,'All Title I'!$A$8:$G$97,4,FALSE)="","",VLOOKUP($J98,'All Title I'!$A$8:$G$97,4,FALSE)),""),"")</f>
        <v/>
      </c>
      <c r="E98" s="66" t="str">
        <f>IFERROR(IF($K98&lt;=$E$7,IF(VLOOKUP($J98,'All Title I'!$A$8:$G$97,5,FALSE)="","",VLOOKUP($J98,'All Title I'!$A$8:$G$97,5,FALSE)),""),"")</f>
        <v/>
      </c>
      <c r="F98" s="67" t="str">
        <f t="shared" si="0"/>
        <v/>
      </c>
      <c r="G98" s="67" t="str">
        <f>IFERROR(IF($K98&lt;=$E$7,IF(VLOOKUP($J98,'All Title I'!$A$8:$G$97,7,FALSE)="","",VLOOKUP($J98,'All Title I'!$A$8:$G$97,7,FALSE)),""),"")</f>
        <v/>
      </c>
      <c r="H98" t="str">
        <f>IFERROR(IF(H97+1&lt;='All Title I'!$K$7,H97+1,""),"")</f>
        <v/>
      </c>
      <c r="I98" t="str">
        <f>IFERROR(IF(I97+1&lt;='All Title I'!$P$7,I97+1,""),"")</f>
        <v/>
      </c>
      <c r="J98" t="str">
        <f>IF($B$7="Student Enrollment",VLOOKUP(H98,'All Title I'!$K$8:$L$97,2,FALSE),IF($B$7="Poverty Rate",VLOOKUP(I98,'All Title I'!$P$8:$Q$97,2,FALSE),""))</f>
        <v/>
      </c>
      <c r="K98" t="str">
        <f>IFERROR(IF($B$7="Student Enrollment",VLOOKUP(J98,'All Title I'!$A$8:$G$97,3,FALSE),IF($B$7="Poverty Rate",VLOOKUP(J98,'All Title I'!$A$8:$G$97,7,FALSE),"")),"")</f>
        <v/>
      </c>
    </row>
    <row r="99" spans="1:11" ht="15" x14ac:dyDescent="0.25">
      <c r="A99" s="82" t="str">
        <f>IFERROR(IF($K99&lt;=$E$7,IF(VLOOKUP($J99,'All Title I'!$A$8:$G$97,1,FALSE)="","",VLOOKUP($J99,'All Title I'!$A$8:$G$97,1,FALSE)),""),"")</f>
        <v/>
      </c>
      <c r="B99" s="83" t="str">
        <f>IFERROR(IF($K99&lt;=$E$7,IF(VLOOKUP($J99,'All Title I'!$A$8:$G$97,2,FALSE)="","",VLOOKUP($J99,'All Title I'!$A$8:$G$97,2,FALSE)),""),"")</f>
        <v/>
      </c>
      <c r="C99" s="82" t="str">
        <f>IFERROR(IF($K99&lt;=$E$7,IF(VLOOKUP($J99,'All Title I'!$A$8:$G$97,3,FALSE)="","",VLOOKUP($J99,'All Title I'!$A$8:$G$97,3,FALSE)),""),"")</f>
        <v/>
      </c>
      <c r="D99" s="84" t="str">
        <f>IFERROR(IF($K99&lt;=$E$7,IF(VLOOKUP($J99,'All Title I'!$A$8:$G$97,4,FALSE)="","",VLOOKUP($J99,'All Title I'!$A$8:$G$97,4,FALSE)),""),"")</f>
        <v/>
      </c>
      <c r="E99" s="66" t="str">
        <f>IFERROR(IF($K99&lt;=$E$7,IF(VLOOKUP($J99,'All Title I'!$A$8:$G$97,5,FALSE)="","",VLOOKUP($J99,'All Title I'!$A$8:$G$97,5,FALSE)),""),"")</f>
        <v/>
      </c>
      <c r="F99" s="67" t="str">
        <f t="shared" si="0"/>
        <v/>
      </c>
      <c r="G99" s="67" t="str">
        <f>IFERROR(IF($K99&lt;=$E$7,IF(VLOOKUP($J99,'All Title I'!$A$8:$G$97,7,FALSE)="","",VLOOKUP($J99,'All Title I'!$A$8:$G$97,7,FALSE)),""),"")</f>
        <v/>
      </c>
      <c r="H99" t="str">
        <f>IFERROR(IF(H98+1&lt;='All Title I'!$K$7,H98+1,""),"")</f>
        <v/>
      </c>
      <c r="I99" t="str">
        <f>IFERROR(IF(I98+1&lt;='All Title I'!$P$7,I98+1,""),"")</f>
        <v/>
      </c>
      <c r="J99" t="str">
        <f>IF($B$7="Student Enrollment",VLOOKUP(H99,'All Title I'!$K$8:$L$97,2,FALSE),IF($B$7="Poverty Rate",VLOOKUP(I99,'All Title I'!$P$8:$Q$97,2,FALSE),""))</f>
        <v/>
      </c>
      <c r="K99" t="str">
        <f>IFERROR(IF($B$7="Student Enrollment",VLOOKUP(J99,'All Title I'!$A$8:$G$97,3,FALSE),IF($B$7="Poverty Rate",VLOOKUP(J99,'All Title I'!$A$8:$G$97,7,FALSE),"")),"")</f>
        <v/>
      </c>
    </row>
    <row r="100" spans="1:11" ht="15" x14ac:dyDescent="0.25">
      <c r="A100" s="82" t="str">
        <f>IFERROR(IF($K100&lt;=$E$7,IF(VLOOKUP($J100,'All Title I'!$A$8:$G$97,1,FALSE)="","",VLOOKUP($J100,'All Title I'!$A$8:$G$97,1,FALSE)),""),"")</f>
        <v/>
      </c>
      <c r="B100" s="83" t="str">
        <f>IFERROR(IF($K100&lt;=$E$7,IF(VLOOKUP($J100,'All Title I'!$A$8:$G$97,2,FALSE)="","",VLOOKUP($J100,'All Title I'!$A$8:$G$97,2,FALSE)),""),"")</f>
        <v/>
      </c>
      <c r="C100" s="82" t="str">
        <f>IFERROR(IF($K100&lt;=$E$7,IF(VLOOKUP($J100,'All Title I'!$A$8:$G$97,3,FALSE)="","",VLOOKUP($J100,'All Title I'!$A$8:$G$97,3,FALSE)),""),"")</f>
        <v/>
      </c>
      <c r="D100" s="84" t="str">
        <f>IFERROR(IF($K100&lt;=$E$7,IF(VLOOKUP($J100,'All Title I'!$A$8:$G$97,4,FALSE)="","",VLOOKUP($J100,'All Title I'!$A$8:$G$97,4,FALSE)),""),"")</f>
        <v/>
      </c>
      <c r="E100" s="66" t="str">
        <f>IFERROR(IF($K100&lt;=$E$7,IF(VLOOKUP($J100,'All Title I'!$A$8:$G$97,5,FALSE)="","",VLOOKUP($J100,'All Title I'!$A$8:$G$97,5,FALSE)),""),"")</f>
        <v/>
      </c>
      <c r="F100" s="67" t="str">
        <f t="shared" si="0"/>
        <v/>
      </c>
      <c r="G100" s="67" t="str">
        <f>IFERROR(IF($K100&lt;=$E$7,IF(VLOOKUP($J100,'All Title I'!$A$8:$G$97,7,FALSE)="","",VLOOKUP($J100,'All Title I'!$A$8:$G$97,7,FALSE)),""),"")</f>
        <v/>
      </c>
      <c r="H100" t="str">
        <f>IFERROR(IF(H99+1&lt;='All Title I'!$K$7,H99+1,""),"")</f>
        <v/>
      </c>
      <c r="I100" t="str">
        <f>IFERROR(IF(I99+1&lt;='All Title I'!$P$7,I99+1,""),"")</f>
        <v/>
      </c>
      <c r="J100" t="str">
        <f>IF($B$7="Student Enrollment",VLOOKUP(H100,'All Title I'!$K$8:$L$97,2,FALSE),IF($B$7="Poverty Rate",VLOOKUP(I100,'All Title I'!$P$8:$Q$97,2,FALSE),""))</f>
        <v/>
      </c>
      <c r="K100" t="str">
        <f>IFERROR(IF($B$7="Student Enrollment",VLOOKUP(J100,'All Title I'!$A$8:$G$97,3,FALSE),IF($B$7="Poverty Rate",VLOOKUP(J100,'All Title I'!$A$8:$G$97,7,FALSE),"")),"")</f>
        <v/>
      </c>
    </row>
    <row r="101" spans="1:11" ht="15.75" thickBot="1" x14ac:dyDescent="0.3">
      <c r="A101" s="85" t="str">
        <f>IFERROR(IF($K101&lt;=$E$7,IF(VLOOKUP($J101,'All Title I'!$A$8:$G$97,1,FALSE)="","",VLOOKUP($J101,'All Title I'!$A$8:$G$97,1,FALSE)),""),"")</f>
        <v/>
      </c>
      <c r="B101" s="86" t="str">
        <f>IFERROR(IF($K101&lt;=$E$7,IF(VLOOKUP($J101,'All Title I'!$A$8:$G$97,2,FALSE)="","",VLOOKUP($J101,'All Title I'!$A$8:$G$97,2,FALSE)),""),"")</f>
        <v/>
      </c>
      <c r="C101" s="85" t="str">
        <f>IFERROR(IF($K101&lt;=$E$7,IF(VLOOKUP($J101,'All Title I'!$A$8:$G$97,3,FALSE)="","",VLOOKUP($J101,'All Title I'!$A$8:$G$97,3,FALSE)),""),"")</f>
        <v/>
      </c>
      <c r="D101" s="87" t="str">
        <f>IFERROR(IF($K101&lt;=$E$7,IF(VLOOKUP($J101,'All Title I'!$A$8:$G$97,4,FALSE)="","",VLOOKUP($J101,'All Title I'!$A$8:$G$97,4,FALSE)),""),"")</f>
        <v/>
      </c>
      <c r="E101" s="68" t="str">
        <f>IFERROR(IF($K101&lt;=$E$7,IF(VLOOKUP($J101,'All Title I'!$A$8:$G$97,5,FALSE)="","",VLOOKUP($J101,'All Title I'!$A$8:$G$97,5,FALSE)),""),"")</f>
        <v/>
      </c>
      <c r="F101" s="69" t="str">
        <f t="shared" si="0"/>
        <v/>
      </c>
      <c r="G101" s="69" t="str">
        <f>IFERROR(IF($K101&lt;=$E$7,IF(VLOOKUP($J101,'All Title I'!$A$8:$G$97,7,FALSE)="","",VLOOKUP($J101,'All Title I'!$A$8:$G$97,7,FALSE)),""),"")</f>
        <v/>
      </c>
      <c r="H101" t="str">
        <f>IFERROR(IF(H100+1&lt;='All Title I'!$K$7,H100+1,""),"")</f>
        <v/>
      </c>
      <c r="I101" t="str">
        <f>IFERROR(IF(I100+1&lt;='All Title I'!$P$7,I100+1,""),"")</f>
        <v/>
      </c>
      <c r="J101" t="str">
        <f>IF($B$7="Student Enrollment",VLOOKUP(H101,'All Title I'!$K$8:$L$97,2,FALSE),IF($B$7="Poverty Rate",VLOOKUP(I101,'All Title I'!$P$8:$Q$97,2,FALSE),""))</f>
        <v/>
      </c>
      <c r="K101" t="str">
        <f>IFERROR(IF($B$7="Student Enrollment",VLOOKUP(J101,'All Title I'!$A$8:$G$97,3,FALSE),IF($B$7="Poverty Rate",VLOOKUP(J101,'All Title I'!$A$8:$G$97,7,FALSE),"")),"")</f>
        <v/>
      </c>
    </row>
    <row r="102" spans="1:11" ht="15.75" thickBot="1" x14ac:dyDescent="0.3">
      <c r="A102" s="14"/>
      <c r="B102" s="15"/>
      <c r="C102" s="14" t="str">
        <f>IF(SUM(C12:C101)&gt;0,SUM(C12:C101),"")</f>
        <v/>
      </c>
      <c r="D102" s="16" t="str">
        <f>IF(SUM(D12:D101)&gt;0,SUM(D12:D101),"")</f>
        <v/>
      </c>
      <c r="E102" s="36" t="str">
        <f t="shared" ref="E102" si="4">IF(ISNUMBER(C102),C102/D102,"")</f>
        <v/>
      </c>
      <c r="F102" s="17"/>
      <c r="G102" s="17"/>
    </row>
    <row r="103" spans="1:11" ht="15.75" thickBot="1" x14ac:dyDescent="0.3">
      <c r="A103" s="30"/>
      <c r="B103" s="28"/>
      <c r="C103" s="28"/>
      <c r="D103" s="28"/>
      <c r="E103" s="28"/>
      <c r="F103" s="26"/>
      <c r="G103" s="29"/>
    </row>
    <row r="104" spans="1:11" ht="45" x14ac:dyDescent="0.25">
      <c r="A104" s="30"/>
      <c r="B104" s="18" t="s">
        <v>28</v>
      </c>
      <c r="C104" s="34" t="str">
        <f>IF(ISNUMBER($E$102),(0.9*$E$102),"")</f>
        <v/>
      </c>
      <c r="D104" s="28"/>
      <c r="E104" s="28"/>
      <c r="F104" s="28"/>
      <c r="G104" s="29"/>
    </row>
    <row r="105" spans="1:11" ht="45.75" thickBot="1" x14ac:dyDescent="0.3">
      <c r="A105" s="30"/>
      <c r="B105" s="19" t="s">
        <v>29</v>
      </c>
      <c r="C105" s="35" t="str">
        <f>IF(ISNUMBER($E$102),(1.1*$E$102),"")</f>
        <v/>
      </c>
      <c r="D105" s="28"/>
      <c r="E105" s="28"/>
      <c r="F105" s="28"/>
      <c r="G105" s="29"/>
    </row>
    <row r="106" spans="1:11" ht="15.75" thickBot="1" x14ac:dyDescent="0.3">
      <c r="A106" s="31"/>
      <c r="B106" s="32"/>
      <c r="C106" s="28"/>
      <c r="D106" s="28"/>
      <c r="E106" s="28"/>
      <c r="F106" s="28"/>
      <c r="G106" s="29"/>
    </row>
    <row r="107" spans="1:11" ht="21.75" thickBot="1" x14ac:dyDescent="0.4">
      <c r="A107" s="88" t="s">
        <v>30</v>
      </c>
      <c r="B107" s="89"/>
      <c r="C107" s="28"/>
      <c r="D107" s="28"/>
      <c r="E107" s="28"/>
      <c r="F107" s="32"/>
      <c r="G107" s="29"/>
    </row>
    <row r="108" spans="1:11" ht="64.5" thickBot="1" x14ac:dyDescent="0.3">
      <c r="A108" s="51" t="s">
        <v>10</v>
      </c>
      <c r="B108" s="52" t="s">
        <v>11</v>
      </c>
      <c r="C108" s="59" t="s">
        <v>12</v>
      </c>
      <c r="D108" s="60" t="s">
        <v>13</v>
      </c>
      <c r="E108" s="53" t="s">
        <v>14</v>
      </c>
      <c r="F108" s="54" t="s">
        <v>15</v>
      </c>
      <c r="G108" s="55" t="s">
        <v>25</v>
      </c>
    </row>
    <row r="109" spans="1:11" ht="15" x14ac:dyDescent="0.25">
      <c r="A109" s="79" t="str">
        <f>IFERROR(IF($K109&gt;$E$7,IF(VLOOKUP($J109,'All Title I'!$A$8:$G$97,1,FALSE)="","",VLOOKUP($J109,'All Title I'!$A$8:$G$97,1,FALSE)),""),"")</f>
        <v/>
      </c>
      <c r="B109" s="80" t="str">
        <f>IFERROR(IF($K109&gt;$E$7,IF(VLOOKUP($J109,'All Title I'!$A$8:$G$97,2,FALSE)="","",VLOOKUP($J109,'All Title I'!$A$8:$G$97,2,FALSE)),""),"")</f>
        <v/>
      </c>
      <c r="C109" s="79" t="str">
        <f>IFERROR(IF($K109&gt;$E$7,IF(VLOOKUP($J109,'All Title I'!$A$8:$G$97,3,FALSE)="","",VLOOKUP($J109,'All Title I'!$A$8:$G$97,3,FALSE)),""),"")</f>
        <v/>
      </c>
      <c r="D109" s="81" t="str">
        <f>IFERROR(IF($K109&gt;$E$7,IF(VLOOKUP($J109,'All Title I'!$A$8:$G$97,4,FALSE)="","",VLOOKUP($J109,'All Title I'!$A$8:$G$97,4,FALSE)),""),"")</f>
        <v/>
      </c>
      <c r="E109" s="64" t="str">
        <f>IFERROR(IF($K109&gt;$E$7,IF(VLOOKUP($J109,'All Title I'!$A$8:$G$97,5,FALSE)="","",VLOOKUP($J109,'All Title I'!$A$8:$G$97,5,FALSE)),""),"")</f>
        <v/>
      </c>
      <c r="F109" s="65" t="str">
        <f t="shared" ref="F109:F119" si="5">IF(ISNUMBER(C109),IF(C109&gt;100,IF(AND(E109&gt;=$C$201,E109&lt;=$C$202),"YES","NO"),"N/A"),"")</f>
        <v/>
      </c>
      <c r="G109" s="65" t="str">
        <f>IFERROR(IF($K109&gt;$E$7,IF(VLOOKUP($J109,'All Title I'!$A$8:$G$97,7,FALSE)="","",VLOOKUP($J109,'All Title I'!$A$8:$G$97,7,FALSE)),""),"")</f>
        <v/>
      </c>
      <c r="H109">
        <f>IFERROR('All Title I'!$K$7,"")</f>
        <v>0</v>
      </c>
      <c r="I109">
        <f>IFERROR('All Title I'!$P$7,"")</f>
        <v>0</v>
      </c>
      <c r="J109" t="str">
        <f>IF($B$7="Student Enrollment",VLOOKUP(H109,'All Title I'!$K$8:$L$97,2,FALSE),IF($B$7="Poverty Rate",VLOOKUP(I109,'All Title I'!$P$8:$Q$97,2,FALSE),""))</f>
        <v/>
      </c>
      <c r="K109" t="str">
        <f>IFERROR(IF($B$7="Student Enrollment",VLOOKUP(J109,'All Title I'!$A$8:$G$97,3,FALSE),IF($B$7="Poverty Rate",VLOOKUP(J109,'All Title I'!$A$8:$G$97,7,FALSE),"")),"")</f>
        <v/>
      </c>
    </row>
    <row r="110" spans="1:11" ht="15" x14ac:dyDescent="0.25">
      <c r="A110" s="82" t="str">
        <f>IFERROR(IF($K110&gt;$E$7,IF(VLOOKUP($J110,'All Title I'!$A$8:$G$97,1,FALSE)="","",VLOOKUP($J110,'All Title I'!$A$8:$G$97,1,FALSE)),""),"")</f>
        <v/>
      </c>
      <c r="B110" s="83" t="str">
        <f>IFERROR(IF($K110&gt;$E$7,IF(VLOOKUP($J110,'All Title I'!$A$8:$G$97,2,FALSE)="","",VLOOKUP($J110,'All Title I'!$A$8:$G$97,2,FALSE)),""),"")</f>
        <v/>
      </c>
      <c r="C110" s="82" t="str">
        <f>IFERROR(IF($K110&gt;$E$7,IF(VLOOKUP($J110,'All Title I'!$A$8:$G$97,3,FALSE)="","",VLOOKUP($J110,'All Title I'!$A$8:$G$97,3,FALSE)),""),"")</f>
        <v/>
      </c>
      <c r="D110" s="84" t="str">
        <f>IFERROR(IF($K110&gt;$E$7,IF(VLOOKUP($J110,'All Title I'!$A$8:$G$97,4,FALSE)="","",VLOOKUP($J110,'All Title I'!$A$8:$G$97,4,FALSE)),""),"")</f>
        <v/>
      </c>
      <c r="E110" s="66" t="str">
        <f>IFERROR(IF($K110&gt;$E$7,IF(VLOOKUP($J110,'All Title I'!$A$8:$G$97,5,FALSE)="","",VLOOKUP($J110,'All Title I'!$A$8:$G$97,5,FALSE)),""),"")</f>
        <v/>
      </c>
      <c r="F110" s="67" t="str">
        <f t="shared" si="5"/>
        <v/>
      </c>
      <c r="G110" s="67" t="str">
        <f>IFERROR(IF($K110&gt;$E$7,IF(VLOOKUP($J110,'All Title I'!$A$8:$G$97,7,FALSE)="","",VLOOKUP($J110,'All Title I'!$A$8:$G$97,7,FALSE)),""),"")</f>
        <v/>
      </c>
      <c r="H110" t="str">
        <f>IFERROR(IF(H109-1&gt;='All Title I'!$K$6,H109-1,""),"")</f>
        <v/>
      </c>
      <c r="I110" t="str">
        <f>IFERROR(IF(I109-1&gt;='All Title I'!$P$6,I109-1,""),"")</f>
        <v/>
      </c>
      <c r="J110" t="str">
        <f>IF($B$7="Student Enrollment",VLOOKUP(H110,'All Title I'!$K$8:$L$97,2,FALSE),IF($B$7="Poverty Rate",VLOOKUP(I110,'All Title I'!$P$8:$Q$97,2,FALSE),""))</f>
        <v/>
      </c>
      <c r="K110" t="str">
        <f>IFERROR(IF($B$7="Student Enrollment",VLOOKUP(J110,'All Title I'!$A$8:$G$97,3,FALSE),IF($B$7="Poverty Rate",VLOOKUP(J110,'All Title I'!$A$8:$G$97,7,FALSE),"")),"")</f>
        <v/>
      </c>
    </row>
    <row r="111" spans="1:11" ht="15" x14ac:dyDescent="0.25">
      <c r="A111" s="82" t="str">
        <f>IFERROR(IF($K111&gt;$E$7,IF(VLOOKUP($J111,'All Title I'!$A$8:$G$97,1,FALSE)="","",VLOOKUP($J111,'All Title I'!$A$8:$G$97,1,FALSE)),""),"")</f>
        <v/>
      </c>
      <c r="B111" s="83" t="str">
        <f>IFERROR(IF($K111&gt;$E$7,IF(VLOOKUP($J111,'All Title I'!$A$8:$G$97,2,FALSE)="","",VLOOKUP($J111,'All Title I'!$A$8:$G$97,2,FALSE)),""),"")</f>
        <v/>
      </c>
      <c r="C111" s="82" t="str">
        <f>IFERROR(IF($K111&gt;$E$7,IF(VLOOKUP($J111,'All Title I'!$A$8:$G$97,3,FALSE)="","",VLOOKUP($J111,'All Title I'!$A$8:$G$97,3,FALSE)),""),"")</f>
        <v/>
      </c>
      <c r="D111" s="84" t="str">
        <f>IFERROR(IF($K111&gt;$E$7,IF(VLOOKUP($J111,'All Title I'!$A$8:$G$97,4,FALSE)="","",VLOOKUP($J111,'All Title I'!$A$8:$G$97,4,FALSE)),""),"")</f>
        <v/>
      </c>
      <c r="E111" s="66" t="str">
        <f>IFERROR(IF($K111&gt;$E$7,IF(VLOOKUP($J111,'All Title I'!$A$8:$G$97,5,FALSE)="","",VLOOKUP($J111,'All Title I'!$A$8:$G$97,5,FALSE)),""),"")</f>
        <v/>
      </c>
      <c r="F111" s="67" t="str">
        <f t="shared" si="5"/>
        <v/>
      </c>
      <c r="G111" s="67" t="str">
        <f>IFERROR(IF($K111&gt;$E$7,IF(VLOOKUP($J111,'All Title I'!$A$8:$G$97,7,FALSE)="","",VLOOKUP($J111,'All Title I'!$A$8:$G$97,7,FALSE)),""),"")</f>
        <v/>
      </c>
      <c r="H111" t="str">
        <f>IFERROR(IF(H110-1&gt;='All Title I'!$K$6,H110-1,""),"")</f>
        <v/>
      </c>
      <c r="I111" t="str">
        <f>IFERROR(IF(I110-1&gt;='All Title I'!$P$6,I110-1,""),"")</f>
        <v/>
      </c>
      <c r="J111" t="str">
        <f>IF($B$7="Student Enrollment",VLOOKUP(H111,'All Title I'!$K$8:$L$97,2,FALSE),IF($B$7="Poverty Rate",VLOOKUP(I111,'All Title I'!$P$8:$Q$97,2,FALSE),""))</f>
        <v/>
      </c>
      <c r="K111" t="str">
        <f>IFERROR(IF($B$7="Student Enrollment",VLOOKUP(J111,'All Title I'!$A$8:$G$97,3,FALSE),IF($B$7="Poverty Rate",VLOOKUP(J111,'All Title I'!$A$8:$G$97,7,FALSE),"")),"")</f>
        <v/>
      </c>
    </row>
    <row r="112" spans="1:11" ht="15" x14ac:dyDescent="0.25">
      <c r="A112" s="82" t="str">
        <f>IFERROR(IF($K112&gt;$E$7,IF(VLOOKUP($J112,'All Title I'!$A$8:$G$97,1,FALSE)="","",VLOOKUP($J112,'All Title I'!$A$8:$G$97,1,FALSE)),""),"")</f>
        <v/>
      </c>
      <c r="B112" s="83" t="str">
        <f>IFERROR(IF($K112&gt;$E$7,IF(VLOOKUP($J112,'All Title I'!$A$8:$G$97,2,FALSE)="","",VLOOKUP($J112,'All Title I'!$A$8:$G$97,2,FALSE)),""),"")</f>
        <v/>
      </c>
      <c r="C112" s="82" t="str">
        <f>IFERROR(IF($K112&gt;$E$7,IF(VLOOKUP($J112,'All Title I'!$A$8:$G$97,3,FALSE)="","",VLOOKUP($J112,'All Title I'!$A$8:$G$97,3,FALSE)),""),"")</f>
        <v/>
      </c>
      <c r="D112" s="84" t="str">
        <f>IFERROR(IF($K112&gt;$E$7,IF(VLOOKUP($J112,'All Title I'!$A$8:$G$97,4,FALSE)="","",VLOOKUP($J112,'All Title I'!$A$8:$G$97,4,FALSE)),""),"")</f>
        <v/>
      </c>
      <c r="E112" s="66" t="str">
        <f>IFERROR(IF($K112&gt;$E$7,IF(VLOOKUP($J112,'All Title I'!$A$8:$G$97,5,FALSE)="","",VLOOKUP($J112,'All Title I'!$A$8:$G$97,5,FALSE)),""),"")</f>
        <v/>
      </c>
      <c r="F112" s="67" t="str">
        <f t="shared" si="5"/>
        <v/>
      </c>
      <c r="G112" s="67" t="str">
        <f>IFERROR(IF($K112&gt;$E$7,IF(VLOOKUP($J112,'All Title I'!$A$8:$G$97,7,FALSE)="","",VLOOKUP($J112,'All Title I'!$A$8:$G$97,7,FALSE)),""),"")</f>
        <v/>
      </c>
      <c r="H112" t="str">
        <f>IFERROR(IF(H111-1&gt;='All Title I'!$K$6,H111-1,""),"")</f>
        <v/>
      </c>
      <c r="I112" t="str">
        <f>IFERROR(IF(I111-1&gt;='All Title I'!$P$6,I111-1,""),"")</f>
        <v/>
      </c>
      <c r="J112" t="str">
        <f>IF($B$7="Student Enrollment",VLOOKUP(H112,'All Title I'!$K$8:$L$97,2,FALSE),IF($B$7="Poverty Rate",VLOOKUP(I112,'All Title I'!$P$8:$Q$97,2,FALSE),""))</f>
        <v/>
      </c>
      <c r="K112" t="str">
        <f>IFERROR(IF($B$7="Student Enrollment",VLOOKUP(J112,'All Title I'!$A$8:$G$97,3,FALSE),IF($B$7="Poverty Rate",VLOOKUP(J112,'All Title I'!$A$8:$G$97,7,FALSE),"")),"")</f>
        <v/>
      </c>
    </row>
    <row r="113" spans="1:11" ht="15" x14ac:dyDescent="0.25">
      <c r="A113" s="82" t="str">
        <f>IFERROR(IF($K113&gt;$E$7,IF(VLOOKUP($J113,'All Title I'!$A$8:$G$97,1,FALSE)="","",VLOOKUP($J113,'All Title I'!$A$8:$G$97,1,FALSE)),""),"")</f>
        <v/>
      </c>
      <c r="B113" s="83" t="str">
        <f>IFERROR(IF($K113&gt;$E$7,IF(VLOOKUP($J113,'All Title I'!$A$8:$G$97,2,FALSE)="","",VLOOKUP($J113,'All Title I'!$A$8:$G$97,2,FALSE)),""),"")</f>
        <v/>
      </c>
      <c r="C113" s="82" t="str">
        <f>IFERROR(IF($K113&gt;$E$7,IF(VLOOKUP($J113,'All Title I'!$A$8:$G$97,3,FALSE)="","",VLOOKUP($J113,'All Title I'!$A$8:$G$97,3,FALSE)),""),"")</f>
        <v/>
      </c>
      <c r="D113" s="84" t="str">
        <f>IFERROR(IF($K113&gt;$E$7,IF(VLOOKUP($J113,'All Title I'!$A$8:$G$97,4,FALSE)="","",VLOOKUP($J113,'All Title I'!$A$8:$G$97,4,FALSE)),""),"")</f>
        <v/>
      </c>
      <c r="E113" s="66" t="str">
        <f>IFERROR(IF($K113&gt;$E$7,IF(VLOOKUP($J113,'All Title I'!$A$8:$G$97,5,FALSE)="","",VLOOKUP($J113,'All Title I'!$A$8:$G$97,5,FALSE)),""),"")</f>
        <v/>
      </c>
      <c r="F113" s="67" t="str">
        <f t="shared" si="5"/>
        <v/>
      </c>
      <c r="G113" s="67" t="str">
        <f>IFERROR(IF($K113&gt;$E$7,IF(VLOOKUP($J113,'All Title I'!$A$8:$G$97,7,FALSE)="","",VLOOKUP($J113,'All Title I'!$A$8:$G$97,7,FALSE)),""),"")</f>
        <v/>
      </c>
      <c r="H113" t="str">
        <f>IFERROR(IF(H112-1&gt;='All Title I'!$K$6,H112-1,""),"")</f>
        <v/>
      </c>
      <c r="I113" t="str">
        <f>IFERROR(IF(I112-1&gt;='All Title I'!$P$6,I112-1,""),"")</f>
        <v/>
      </c>
      <c r="J113" t="str">
        <f>IF($B$7="Student Enrollment",VLOOKUP(H113,'All Title I'!$K$8:$L$97,2,FALSE),IF($B$7="Poverty Rate",VLOOKUP(I113,'All Title I'!$P$8:$Q$97,2,FALSE),""))</f>
        <v/>
      </c>
      <c r="K113" t="str">
        <f>IFERROR(IF($B$7="Student Enrollment",VLOOKUP(J113,'All Title I'!$A$8:$G$97,3,FALSE),IF($B$7="Poverty Rate",VLOOKUP(J113,'All Title I'!$A$8:$G$97,7,FALSE),"")),"")</f>
        <v/>
      </c>
    </row>
    <row r="114" spans="1:11" ht="15" x14ac:dyDescent="0.25">
      <c r="A114" s="82" t="str">
        <f>IFERROR(IF($K114&gt;$E$7,IF(VLOOKUP($J114,'All Title I'!$A$8:$G$97,1,FALSE)="","",VLOOKUP($J114,'All Title I'!$A$8:$G$97,1,FALSE)),""),"")</f>
        <v/>
      </c>
      <c r="B114" s="83" t="str">
        <f>IFERROR(IF($K114&gt;$E$7,IF(VLOOKUP($J114,'All Title I'!$A$8:$G$97,2,FALSE)="","",VLOOKUP($J114,'All Title I'!$A$8:$G$97,2,FALSE)),""),"")</f>
        <v/>
      </c>
      <c r="C114" s="82" t="str">
        <f>IFERROR(IF($K114&gt;$E$7,IF(VLOOKUP($J114,'All Title I'!$A$8:$G$97,3,FALSE)="","",VLOOKUP($J114,'All Title I'!$A$8:$G$97,3,FALSE)),""),"")</f>
        <v/>
      </c>
      <c r="D114" s="84" t="str">
        <f>IFERROR(IF($K114&gt;$E$7,IF(VLOOKUP($J114,'All Title I'!$A$8:$G$97,4,FALSE)="","",VLOOKUP($J114,'All Title I'!$A$8:$G$97,4,FALSE)),""),"")</f>
        <v/>
      </c>
      <c r="E114" s="66" t="str">
        <f>IFERROR(IF($K114&gt;$E$7,IF(VLOOKUP($J114,'All Title I'!$A$8:$G$97,5,FALSE)="","",VLOOKUP($J114,'All Title I'!$A$8:$G$97,5,FALSE)),""),"")</f>
        <v/>
      </c>
      <c r="F114" s="67" t="str">
        <f t="shared" si="5"/>
        <v/>
      </c>
      <c r="G114" s="67" t="str">
        <f>IFERROR(IF($K114&gt;$E$7,IF(VLOOKUP($J114,'All Title I'!$A$8:$G$97,7,FALSE)="","",VLOOKUP($J114,'All Title I'!$A$8:$G$97,7,FALSE)),""),"")</f>
        <v/>
      </c>
      <c r="H114" t="str">
        <f>IFERROR(IF(H113-1&gt;='All Title I'!$K$6,H113-1,""),"")</f>
        <v/>
      </c>
      <c r="I114" t="str">
        <f>IFERROR(IF(I113-1&gt;='All Title I'!$P$6,I113-1,""),"")</f>
        <v/>
      </c>
      <c r="J114" t="str">
        <f>IF($B$7="Student Enrollment",VLOOKUP(H114,'All Title I'!$K$8:$L$97,2,FALSE),IF($B$7="Poverty Rate",VLOOKUP(I114,'All Title I'!$P$8:$Q$97,2,FALSE),""))</f>
        <v/>
      </c>
      <c r="K114" t="str">
        <f>IFERROR(IF($B$7="Student Enrollment",VLOOKUP(J114,'All Title I'!$A$8:$G$97,3,FALSE),IF($B$7="Poverty Rate",VLOOKUP(J114,'All Title I'!$A$8:$G$97,7,FALSE),"")),"")</f>
        <v/>
      </c>
    </row>
    <row r="115" spans="1:11" ht="15" x14ac:dyDescent="0.25">
      <c r="A115" s="82" t="str">
        <f>IFERROR(IF($K115&gt;$E$7,IF(VLOOKUP($J115,'All Title I'!$A$8:$G$97,1,FALSE)="","",VLOOKUP($J115,'All Title I'!$A$8:$G$97,1,FALSE)),""),"")</f>
        <v/>
      </c>
      <c r="B115" s="83" t="str">
        <f>IFERROR(IF($K115&gt;$E$7,IF(VLOOKUP($J115,'All Title I'!$A$8:$G$97,2,FALSE)="","",VLOOKUP($J115,'All Title I'!$A$8:$G$97,2,FALSE)),""),"")</f>
        <v/>
      </c>
      <c r="C115" s="82" t="str">
        <f>IFERROR(IF($K115&gt;$E$7,IF(VLOOKUP($J115,'All Title I'!$A$8:$G$97,3,FALSE)="","",VLOOKUP($J115,'All Title I'!$A$8:$G$97,3,FALSE)),""),"")</f>
        <v/>
      </c>
      <c r="D115" s="84" t="str">
        <f>IFERROR(IF($K115&gt;$E$7,IF(VLOOKUP($J115,'All Title I'!$A$8:$G$97,4,FALSE)="","",VLOOKUP($J115,'All Title I'!$A$8:$G$97,4,FALSE)),""),"")</f>
        <v/>
      </c>
      <c r="E115" s="66" t="str">
        <f>IFERROR(IF($K115&gt;$E$7,IF(VLOOKUP($J115,'All Title I'!$A$8:$G$97,5,FALSE)="","",VLOOKUP($J115,'All Title I'!$A$8:$G$97,5,FALSE)),""),"")</f>
        <v/>
      </c>
      <c r="F115" s="67" t="str">
        <f t="shared" si="5"/>
        <v/>
      </c>
      <c r="G115" s="67" t="str">
        <f>IFERROR(IF($K115&gt;$E$7,IF(VLOOKUP($J115,'All Title I'!$A$8:$G$97,7,FALSE)="","",VLOOKUP($J115,'All Title I'!$A$8:$G$97,7,FALSE)),""),"")</f>
        <v/>
      </c>
      <c r="H115" t="str">
        <f>IFERROR(IF(H114-1&gt;='All Title I'!$K$6,H114-1,""),"")</f>
        <v/>
      </c>
      <c r="I115" t="str">
        <f>IFERROR(IF(I114-1&gt;='All Title I'!$P$6,I114-1,""),"")</f>
        <v/>
      </c>
      <c r="J115" t="str">
        <f>IF($B$7="Student Enrollment",VLOOKUP(H115,'All Title I'!$K$8:$L$97,2,FALSE),IF($B$7="Poverty Rate",VLOOKUP(I115,'All Title I'!$P$8:$Q$97,2,FALSE),""))</f>
        <v/>
      </c>
      <c r="K115" t="str">
        <f>IFERROR(IF($B$7="Student Enrollment",VLOOKUP(J115,'All Title I'!$A$8:$G$97,3,FALSE),IF($B$7="Poverty Rate",VLOOKUP(J115,'All Title I'!$A$8:$G$97,7,FALSE),"")),"")</f>
        <v/>
      </c>
    </row>
    <row r="116" spans="1:11" ht="15" x14ac:dyDescent="0.25">
      <c r="A116" s="82" t="str">
        <f>IFERROR(IF($K116&gt;$E$7,IF(VLOOKUP($J116,'All Title I'!$A$8:$G$97,1,FALSE)="","",VLOOKUP($J116,'All Title I'!$A$8:$G$97,1,FALSE)),""),"")</f>
        <v/>
      </c>
      <c r="B116" s="83" t="str">
        <f>IFERROR(IF($K116&gt;$E$7,IF(VLOOKUP($J116,'All Title I'!$A$8:$G$97,2,FALSE)="","",VLOOKUP($J116,'All Title I'!$A$8:$G$97,2,FALSE)),""),"")</f>
        <v/>
      </c>
      <c r="C116" s="82" t="str">
        <f>IFERROR(IF($K116&gt;$E$7,IF(VLOOKUP($J116,'All Title I'!$A$8:$G$97,3,FALSE)="","",VLOOKUP($J116,'All Title I'!$A$8:$G$97,3,FALSE)),""),"")</f>
        <v/>
      </c>
      <c r="D116" s="84" t="str">
        <f>IFERROR(IF($K116&gt;$E$7,IF(VLOOKUP($J116,'All Title I'!$A$8:$G$97,4,FALSE)="","",VLOOKUP($J116,'All Title I'!$A$8:$G$97,4,FALSE)),""),"")</f>
        <v/>
      </c>
      <c r="E116" s="66" t="str">
        <f>IFERROR(IF($K116&gt;$E$7,IF(VLOOKUP($J116,'All Title I'!$A$8:$G$97,5,FALSE)="","",VLOOKUP($J116,'All Title I'!$A$8:$G$97,5,FALSE)),""),"")</f>
        <v/>
      </c>
      <c r="F116" s="67" t="str">
        <f t="shared" si="5"/>
        <v/>
      </c>
      <c r="G116" s="67" t="str">
        <f>IFERROR(IF($K116&gt;$E$7,IF(VLOOKUP($J116,'All Title I'!$A$8:$G$97,7,FALSE)="","",VLOOKUP($J116,'All Title I'!$A$8:$G$97,7,FALSE)),""),"")</f>
        <v/>
      </c>
      <c r="H116" t="str">
        <f>IFERROR(IF(H115-1&gt;='All Title I'!$K$6,H115-1,""),"")</f>
        <v/>
      </c>
      <c r="I116" t="str">
        <f>IFERROR(IF(I115-1&gt;='All Title I'!$P$6,I115-1,""),"")</f>
        <v/>
      </c>
      <c r="J116" t="str">
        <f>IF($B$7="Student Enrollment",VLOOKUP(H116,'All Title I'!$K$8:$L$97,2,FALSE),IF($B$7="Poverty Rate",VLOOKUP(I116,'All Title I'!$P$8:$Q$97,2,FALSE),""))</f>
        <v/>
      </c>
      <c r="K116" t="str">
        <f>IFERROR(IF($B$7="Student Enrollment",VLOOKUP(J116,'All Title I'!$A$8:$G$97,3,FALSE),IF($B$7="Poverty Rate",VLOOKUP(J116,'All Title I'!$A$8:$G$97,7,FALSE),"")),"")</f>
        <v/>
      </c>
    </row>
    <row r="117" spans="1:11" ht="15" x14ac:dyDescent="0.25">
      <c r="A117" s="82" t="str">
        <f>IFERROR(IF($K117&gt;$E$7,IF(VLOOKUP($J117,'All Title I'!$A$8:$G$97,1,FALSE)="","",VLOOKUP($J117,'All Title I'!$A$8:$G$97,1,FALSE)),""),"")</f>
        <v/>
      </c>
      <c r="B117" s="83" t="str">
        <f>IFERROR(IF($K117&gt;$E$7,IF(VLOOKUP($J117,'All Title I'!$A$8:$G$97,2,FALSE)="","",VLOOKUP($J117,'All Title I'!$A$8:$G$97,2,FALSE)),""),"")</f>
        <v/>
      </c>
      <c r="C117" s="82" t="str">
        <f>IFERROR(IF($K117&gt;$E$7,IF(VLOOKUP($J117,'All Title I'!$A$8:$G$97,3,FALSE)="","",VLOOKUP($J117,'All Title I'!$A$8:$G$97,3,FALSE)),""),"")</f>
        <v/>
      </c>
      <c r="D117" s="84" t="str">
        <f>IFERROR(IF($K117&gt;$E$7,IF(VLOOKUP($J117,'All Title I'!$A$8:$G$97,4,FALSE)="","",VLOOKUP($J117,'All Title I'!$A$8:$G$97,4,FALSE)),""),"")</f>
        <v/>
      </c>
      <c r="E117" s="66" t="str">
        <f>IFERROR(IF($K117&gt;$E$7,IF(VLOOKUP($J117,'All Title I'!$A$8:$G$97,5,FALSE)="","",VLOOKUP($J117,'All Title I'!$A$8:$G$97,5,FALSE)),""),"")</f>
        <v/>
      </c>
      <c r="F117" s="67" t="str">
        <f t="shared" si="5"/>
        <v/>
      </c>
      <c r="G117" s="67" t="str">
        <f>IFERROR(IF($K117&gt;$E$7,IF(VLOOKUP($J117,'All Title I'!$A$8:$G$97,7,FALSE)="","",VLOOKUP($J117,'All Title I'!$A$8:$G$97,7,FALSE)),""),"")</f>
        <v/>
      </c>
      <c r="H117" t="str">
        <f>IFERROR(IF(H116-1&gt;='All Title I'!$K$6,H116-1,""),"")</f>
        <v/>
      </c>
      <c r="I117" t="str">
        <f>IFERROR(IF(I116-1&gt;='All Title I'!$P$6,I116-1,""),"")</f>
        <v/>
      </c>
      <c r="J117" t="str">
        <f>IF($B$7="Student Enrollment",VLOOKUP(H117,'All Title I'!$K$8:$L$97,2,FALSE),IF($B$7="Poverty Rate",VLOOKUP(I117,'All Title I'!$P$8:$Q$97,2,FALSE),""))</f>
        <v/>
      </c>
      <c r="K117" t="str">
        <f>IFERROR(IF($B$7="Student Enrollment",VLOOKUP(J117,'All Title I'!$A$8:$G$97,3,FALSE),IF($B$7="Poverty Rate",VLOOKUP(J117,'All Title I'!$A$8:$G$97,7,FALSE),"")),"")</f>
        <v/>
      </c>
    </row>
    <row r="118" spans="1:11" ht="15" x14ac:dyDescent="0.25">
      <c r="A118" s="82" t="str">
        <f>IFERROR(IF($K118&gt;$E$7,IF(VLOOKUP($J118,'All Title I'!$A$8:$G$97,1,FALSE)="","",VLOOKUP($J118,'All Title I'!$A$8:$G$97,1,FALSE)),""),"")</f>
        <v/>
      </c>
      <c r="B118" s="83" t="str">
        <f>IFERROR(IF($K118&gt;$E$7,IF(VLOOKUP($J118,'All Title I'!$A$8:$G$97,2,FALSE)="","",VLOOKUP($J118,'All Title I'!$A$8:$G$97,2,FALSE)),""),"")</f>
        <v/>
      </c>
      <c r="C118" s="82" t="str">
        <f>IFERROR(IF($K118&gt;$E$7,IF(VLOOKUP($J118,'All Title I'!$A$8:$G$97,3,FALSE)="","",VLOOKUP($J118,'All Title I'!$A$8:$G$97,3,FALSE)),""),"")</f>
        <v/>
      </c>
      <c r="D118" s="84" t="str">
        <f>IFERROR(IF($K118&gt;$E$7,IF(VLOOKUP($J118,'All Title I'!$A$8:$G$97,4,FALSE)="","",VLOOKUP($J118,'All Title I'!$A$8:$G$97,4,FALSE)),""),"")</f>
        <v/>
      </c>
      <c r="E118" s="66" t="str">
        <f>IFERROR(IF($K118&gt;$E$7,IF(VLOOKUP($J118,'All Title I'!$A$8:$G$97,5,FALSE)="","",VLOOKUP($J118,'All Title I'!$A$8:$G$97,5,FALSE)),""),"")</f>
        <v/>
      </c>
      <c r="F118" s="67" t="str">
        <f t="shared" si="5"/>
        <v/>
      </c>
      <c r="G118" s="67" t="str">
        <f>IFERROR(IF($K118&gt;$E$7,IF(VLOOKUP($J118,'All Title I'!$A$8:$G$97,7,FALSE)="","",VLOOKUP($J118,'All Title I'!$A$8:$G$97,7,FALSE)),""),"")</f>
        <v/>
      </c>
      <c r="H118" t="str">
        <f>IFERROR(IF(H117-1&gt;='All Title I'!$K$6,H117-1,""),"")</f>
        <v/>
      </c>
      <c r="I118" t="str">
        <f>IFERROR(IF(I117-1&gt;='All Title I'!$P$6,I117-1,""),"")</f>
        <v/>
      </c>
      <c r="J118" t="str">
        <f>IF($B$7="Student Enrollment",VLOOKUP(H118,'All Title I'!$K$8:$L$97,2,FALSE),IF($B$7="Poverty Rate",VLOOKUP(I118,'All Title I'!$P$8:$Q$97,2,FALSE),""))</f>
        <v/>
      </c>
      <c r="K118" t="str">
        <f>IFERROR(IF($B$7="Student Enrollment",VLOOKUP(J118,'All Title I'!$A$8:$G$97,3,FALSE),IF($B$7="Poverty Rate",VLOOKUP(J118,'All Title I'!$A$8:$G$97,7,FALSE),"")),"")</f>
        <v/>
      </c>
    </row>
    <row r="119" spans="1:11" ht="15" x14ac:dyDescent="0.25">
      <c r="A119" s="82" t="str">
        <f>IFERROR(IF($K119&gt;$E$7,IF(VLOOKUP($J119,'All Title I'!$A$8:$G$97,1,FALSE)="","",VLOOKUP($J119,'All Title I'!$A$8:$G$97,1,FALSE)),""),"")</f>
        <v/>
      </c>
      <c r="B119" s="83" t="str">
        <f>IFERROR(IF($K119&gt;$E$7,IF(VLOOKUP($J119,'All Title I'!$A$8:$G$97,2,FALSE)="","",VLOOKUP($J119,'All Title I'!$A$8:$G$97,2,FALSE)),""),"")</f>
        <v/>
      </c>
      <c r="C119" s="82" t="str">
        <f>IFERROR(IF($K119&gt;$E$7,IF(VLOOKUP($J119,'All Title I'!$A$8:$G$97,3,FALSE)="","",VLOOKUP($J119,'All Title I'!$A$8:$G$97,3,FALSE)),""),"")</f>
        <v/>
      </c>
      <c r="D119" s="84" t="str">
        <f>IFERROR(IF($K119&gt;$E$7,IF(VLOOKUP($J119,'All Title I'!$A$8:$G$97,4,FALSE)="","",VLOOKUP($J119,'All Title I'!$A$8:$G$97,4,FALSE)),""),"")</f>
        <v/>
      </c>
      <c r="E119" s="66" t="str">
        <f>IFERROR(IF($K119&gt;$E$7,IF(VLOOKUP($J119,'All Title I'!$A$8:$G$97,5,FALSE)="","",VLOOKUP($J119,'All Title I'!$A$8:$G$97,5,FALSE)),""),"")</f>
        <v/>
      </c>
      <c r="F119" s="67" t="str">
        <f t="shared" si="5"/>
        <v/>
      </c>
      <c r="G119" s="67" t="str">
        <f>IFERROR(IF($K119&gt;$E$7,IF(VLOOKUP($J119,'All Title I'!$A$8:$G$97,7,FALSE)="","",VLOOKUP($J119,'All Title I'!$A$8:$G$97,7,FALSE)),""),"")</f>
        <v/>
      </c>
      <c r="H119" t="str">
        <f>IFERROR(IF(H118-1&gt;='All Title I'!$K$6,H118-1,""),"")</f>
        <v/>
      </c>
      <c r="I119" t="str">
        <f>IFERROR(IF(I118-1&gt;='All Title I'!$P$6,I118-1,""),"")</f>
        <v/>
      </c>
      <c r="J119" t="str">
        <f>IF($B$7="Student Enrollment",VLOOKUP(H119,'All Title I'!$K$8:$L$97,2,FALSE),IF($B$7="Poverty Rate",VLOOKUP(I119,'All Title I'!$P$8:$Q$97,2,FALSE),""))</f>
        <v/>
      </c>
      <c r="K119" t="str">
        <f>IFERROR(IF($B$7="Student Enrollment",VLOOKUP(J119,'All Title I'!$A$8:$G$97,3,FALSE),IF($B$7="Poverty Rate",VLOOKUP(J119,'All Title I'!$A$8:$G$97,7,FALSE),"")),"")</f>
        <v/>
      </c>
    </row>
    <row r="120" spans="1:11" ht="15" x14ac:dyDescent="0.25">
      <c r="A120" s="82" t="str">
        <f>IFERROR(IF($K120&gt;$E$7,IF(VLOOKUP($J120,'All Title I'!$A$8:$G$97,1,FALSE)="","",VLOOKUP($J120,'All Title I'!$A$8:$G$97,1,FALSE)),""),"")</f>
        <v/>
      </c>
      <c r="B120" s="83" t="str">
        <f>IFERROR(IF($K120&gt;$E$7,IF(VLOOKUP($J120,'All Title I'!$A$8:$G$97,2,FALSE)="","",VLOOKUP($J120,'All Title I'!$A$8:$G$97,2,FALSE)),""),"")</f>
        <v/>
      </c>
      <c r="C120" s="82" t="str">
        <f>IFERROR(IF($K120&gt;$E$7,IF(VLOOKUP($J120,'All Title I'!$A$8:$G$97,3,FALSE)="","",VLOOKUP($J120,'All Title I'!$A$8:$G$97,3,FALSE)),""),"")</f>
        <v/>
      </c>
      <c r="D120" s="84" t="str">
        <f>IFERROR(IF($K120&gt;$E$7,IF(VLOOKUP($J120,'All Title I'!$A$8:$G$97,4,FALSE)="","",VLOOKUP($J120,'All Title I'!$A$8:$G$97,4,FALSE)),""),"")</f>
        <v/>
      </c>
      <c r="E120" s="66" t="str">
        <f>IFERROR(IF($K120&gt;$E$7,IF(VLOOKUP($J120,'All Title I'!$A$8:$G$97,5,FALSE)="","",VLOOKUP($J120,'All Title I'!$A$8:$G$97,5,FALSE)),""),"")</f>
        <v/>
      </c>
      <c r="F120" s="67" t="str">
        <f t="shared" ref="F120:F123" si="6">IF(ISNUMBER(C120),IF(C120&gt;100,IF(AND(E120&gt;=$C$201,E120&lt;=$C$202),"YES","NO"),"N/A"),"")</f>
        <v/>
      </c>
      <c r="G120" s="67" t="str">
        <f>IFERROR(IF($K120&gt;$E$7,IF(VLOOKUP($J120,'All Title I'!$A$8:$G$97,7,FALSE)="","",VLOOKUP($J120,'All Title I'!$A$8:$G$97,7,FALSE)),""),"")</f>
        <v/>
      </c>
      <c r="H120" t="str">
        <f>IFERROR(IF(H119-1&gt;='All Title I'!$K$6,H119-1,""),"")</f>
        <v/>
      </c>
      <c r="I120" t="str">
        <f>IFERROR(IF(I119-1&gt;='All Title I'!$P$6,I119-1,""),"")</f>
        <v/>
      </c>
      <c r="J120" t="str">
        <f>IF($B$7="Student Enrollment",VLOOKUP(H120,'All Title I'!$K$8:$L$97,2,FALSE),IF($B$7="Poverty Rate",VLOOKUP(I120,'All Title I'!$P$8:$Q$97,2,FALSE),""))</f>
        <v/>
      </c>
      <c r="K120" t="str">
        <f>IFERROR(IF($B$7="Student Enrollment",VLOOKUP(J120,'All Title I'!$A$8:$G$97,3,FALSE),IF($B$7="Poverty Rate",VLOOKUP(J120,'All Title I'!$A$8:$G$97,7,FALSE),"")),"")</f>
        <v/>
      </c>
    </row>
    <row r="121" spans="1:11" ht="15" x14ac:dyDescent="0.25">
      <c r="A121" s="82" t="str">
        <f>IFERROR(IF($K121&gt;$E$7,IF(VLOOKUP($J121,'All Title I'!$A$8:$G$97,1,FALSE)="","",VLOOKUP($J121,'All Title I'!$A$8:$G$97,1,FALSE)),""),"")</f>
        <v/>
      </c>
      <c r="B121" s="83" t="str">
        <f>IFERROR(IF($K121&gt;$E$7,IF(VLOOKUP($J121,'All Title I'!$A$8:$G$97,2,FALSE)="","",VLOOKUP($J121,'All Title I'!$A$8:$G$97,2,FALSE)),""),"")</f>
        <v/>
      </c>
      <c r="C121" s="82" t="str">
        <f>IFERROR(IF($K121&gt;$E$7,IF(VLOOKUP($J121,'All Title I'!$A$8:$G$97,3,FALSE)="","",VLOOKUP($J121,'All Title I'!$A$8:$G$97,3,FALSE)),""),"")</f>
        <v/>
      </c>
      <c r="D121" s="84" t="str">
        <f>IFERROR(IF($K121&gt;$E$7,IF(VLOOKUP($J121,'All Title I'!$A$8:$G$97,4,FALSE)="","",VLOOKUP($J121,'All Title I'!$A$8:$G$97,4,FALSE)),""),"")</f>
        <v/>
      </c>
      <c r="E121" s="66" t="str">
        <f>IFERROR(IF($K121&gt;$E$7,IF(VLOOKUP($J121,'All Title I'!$A$8:$G$97,5,FALSE)="","",VLOOKUP($J121,'All Title I'!$A$8:$G$97,5,FALSE)),""),"")</f>
        <v/>
      </c>
      <c r="F121" s="67" t="str">
        <f t="shared" si="6"/>
        <v/>
      </c>
      <c r="G121" s="67" t="str">
        <f>IFERROR(IF($K121&gt;$E$7,IF(VLOOKUP($J121,'All Title I'!$A$8:$G$97,7,FALSE)="","",VLOOKUP($J121,'All Title I'!$A$8:$G$97,7,FALSE)),""),"")</f>
        <v/>
      </c>
      <c r="H121" t="str">
        <f>IFERROR(IF(H120-1&gt;='All Title I'!$K$6,H120-1,""),"")</f>
        <v/>
      </c>
      <c r="I121" t="str">
        <f>IFERROR(IF(I120-1&gt;='All Title I'!$P$6,I120-1,""),"")</f>
        <v/>
      </c>
      <c r="J121" t="str">
        <f>IF($B$7="Student Enrollment",VLOOKUP(H121,'All Title I'!$K$8:$L$97,2,FALSE),IF($B$7="Poverty Rate",VLOOKUP(I121,'All Title I'!$P$8:$Q$97,2,FALSE),""))</f>
        <v/>
      </c>
      <c r="K121" t="str">
        <f>IFERROR(IF($B$7="Student Enrollment",VLOOKUP(J121,'All Title I'!$A$8:$G$97,3,FALSE),IF($B$7="Poverty Rate",VLOOKUP(J121,'All Title I'!$A$8:$G$97,7,FALSE),"")),"")</f>
        <v/>
      </c>
    </row>
    <row r="122" spans="1:11" ht="15" x14ac:dyDescent="0.25">
      <c r="A122" s="82" t="str">
        <f>IFERROR(IF($K122&gt;$E$7,IF(VLOOKUP($J122,'All Title I'!$A$8:$G$97,1,FALSE)="","",VLOOKUP($J122,'All Title I'!$A$8:$G$97,1,FALSE)),""),"")</f>
        <v/>
      </c>
      <c r="B122" s="83" t="str">
        <f>IFERROR(IF($K122&gt;$E$7,IF(VLOOKUP($J122,'All Title I'!$A$8:$G$97,2,FALSE)="","",VLOOKUP($J122,'All Title I'!$A$8:$G$97,2,FALSE)),""),"")</f>
        <v/>
      </c>
      <c r="C122" s="82" t="str">
        <f>IFERROR(IF($K122&gt;$E$7,IF(VLOOKUP($J122,'All Title I'!$A$8:$G$97,3,FALSE)="","",VLOOKUP($J122,'All Title I'!$A$8:$G$97,3,FALSE)),""),"")</f>
        <v/>
      </c>
      <c r="D122" s="84" t="str">
        <f>IFERROR(IF($K122&gt;$E$7,IF(VLOOKUP($J122,'All Title I'!$A$8:$G$97,4,FALSE)="","",VLOOKUP($J122,'All Title I'!$A$8:$G$97,4,FALSE)),""),"")</f>
        <v/>
      </c>
      <c r="E122" s="66" t="str">
        <f>IFERROR(IF($K122&gt;$E$7,IF(VLOOKUP($J122,'All Title I'!$A$8:$G$97,5,FALSE)="","",VLOOKUP($J122,'All Title I'!$A$8:$G$97,5,FALSE)),""),"")</f>
        <v/>
      </c>
      <c r="F122" s="67" t="str">
        <f t="shared" si="6"/>
        <v/>
      </c>
      <c r="G122" s="67" t="str">
        <f>IFERROR(IF($K122&gt;$E$7,IF(VLOOKUP($J122,'All Title I'!$A$8:$G$97,7,FALSE)="","",VLOOKUP($J122,'All Title I'!$A$8:$G$97,7,FALSE)),""),"")</f>
        <v/>
      </c>
      <c r="H122" t="str">
        <f>IFERROR(IF(H121-1&gt;='All Title I'!$K$6,H121-1,""),"")</f>
        <v/>
      </c>
      <c r="I122" t="str">
        <f>IFERROR(IF(I121-1&gt;='All Title I'!$P$6,I121-1,""),"")</f>
        <v/>
      </c>
      <c r="J122" t="str">
        <f>IF($B$7="Student Enrollment",VLOOKUP(H122,'All Title I'!$K$8:$L$97,2,FALSE),IF($B$7="Poverty Rate",VLOOKUP(I122,'All Title I'!$P$8:$Q$97,2,FALSE),""))</f>
        <v/>
      </c>
      <c r="K122" t="str">
        <f>IFERROR(IF($B$7="Student Enrollment",VLOOKUP(J122,'All Title I'!$A$8:$G$97,3,FALSE),IF($B$7="Poverty Rate",VLOOKUP(J122,'All Title I'!$A$8:$G$97,7,FALSE),"")),"")</f>
        <v/>
      </c>
    </row>
    <row r="123" spans="1:11" ht="15" x14ac:dyDescent="0.25">
      <c r="A123" s="82" t="str">
        <f>IFERROR(IF($K123&gt;$E$7,IF(VLOOKUP($J123,'All Title I'!$A$8:$G$97,1,FALSE)="","",VLOOKUP($J123,'All Title I'!$A$8:$G$97,1,FALSE)),""),"")</f>
        <v/>
      </c>
      <c r="B123" s="83" t="str">
        <f>IFERROR(IF($K123&gt;$E$7,IF(VLOOKUP($J123,'All Title I'!$A$8:$G$97,2,FALSE)="","",VLOOKUP($J123,'All Title I'!$A$8:$G$97,2,FALSE)),""),"")</f>
        <v/>
      </c>
      <c r="C123" s="82" t="str">
        <f>IFERROR(IF($K123&gt;$E$7,IF(VLOOKUP($J123,'All Title I'!$A$8:$G$97,3,FALSE)="","",VLOOKUP($J123,'All Title I'!$A$8:$G$97,3,FALSE)),""),"")</f>
        <v/>
      </c>
      <c r="D123" s="84" t="str">
        <f>IFERROR(IF($K123&gt;$E$7,IF(VLOOKUP($J123,'All Title I'!$A$8:$G$97,4,FALSE)="","",VLOOKUP($J123,'All Title I'!$A$8:$G$97,4,FALSE)),""),"")</f>
        <v/>
      </c>
      <c r="E123" s="66" t="str">
        <f>IFERROR(IF($K123&gt;$E$7,IF(VLOOKUP($J123,'All Title I'!$A$8:$G$97,5,FALSE)="","",VLOOKUP($J123,'All Title I'!$A$8:$G$97,5,FALSE)),""),"")</f>
        <v/>
      </c>
      <c r="F123" s="67" t="str">
        <f t="shared" si="6"/>
        <v/>
      </c>
      <c r="G123" s="67" t="str">
        <f>IFERROR(IF($K123&gt;$E$7,IF(VLOOKUP($J123,'All Title I'!$A$8:$G$97,7,FALSE)="","",VLOOKUP($J123,'All Title I'!$A$8:$G$97,7,FALSE)),""),"")</f>
        <v/>
      </c>
      <c r="H123" t="str">
        <f>IFERROR(IF(H122-1&gt;='All Title I'!$K$6,H122-1,""),"")</f>
        <v/>
      </c>
      <c r="I123" t="str">
        <f>IFERROR(IF(I122-1&gt;='All Title I'!$P$6,I122-1,""),"")</f>
        <v/>
      </c>
      <c r="J123" t="str">
        <f>IF($B$7="Student Enrollment",VLOOKUP(H123,'All Title I'!$K$8:$L$97,2,FALSE),IF($B$7="Poverty Rate",VLOOKUP(I123,'All Title I'!$P$8:$Q$97,2,FALSE),""))</f>
        <v/>
      </c>
      <c r="K123" t="str">
        <f>IFERROR(IF($B$7="Student Enrollment",VLOOKUP(J123,'All Title I'!$A$8:$G$97,3,FALSE),IF($B$7="Poverty Rate",VLOOKUP(J123,'All Title I'!$A$8:$G$97,7,FALSE),"")),"")</f>
        <v/>
      </c>
    </row>
    <row r="124" spans="1:11" ht="15" x14ac:dyDescent="0.25">
      <c r="A124" s="82" t="str">
        <f>IFERROR(IF($K124&gt;$E$7,IF(VLOOKUP($J124,'All Title I'!$A$8:$G$97,1,FALSE)="","",VLOOKUP($J124,'All Title I'!$A$8:$G$97,1,FALSE)),""),"")</f>
        <v/>
      </c>
      <c r="B124" s="83" t="str">
        <f>IFERROR(IF($K124&gt;$E$7,IF(VLOOKUP($J124,'All Title I'!$A$8:$G$97,2,FALSE)="","",VLOOKUP($J124,'All Title I'!$A$8:$G$97,2,FALSE)),""),"")</f>
        <v/>
      </c>
      <c r="C124" s="82" t="str">
        <f>IFERROR(IF($K124&gt;$E$7,IF(VLOOKUP($J124,'All Title I'!$A$8:$G$97,3,FALSE)="","",VLOOKUP($J124,'All Title I'!$A$8:$G$97,3,FALSE)),""),"")</f>
        <v/>
      </c>
      <c r="D124" s="84" t="str">
        <f>IFERROR(IF($K124&gt;$E$7,IF(VLOOKUP($J124,'All Title I'!$A$8:$G$97,4,FALSE)="","",VLOOKUP($J124,'All Title I'!$A$8:$G$97,4,FALSE)),""),"")</f>
        <v/>
      </c>
      <c r="E124" s="66" t="str">
        <f>IFERROR(IF($K124&gt;$E$7,IF(VLOOKUP($J124,'All Title I'!$A$8:$G$97,5,FALSE)="","",VLOOKUP($J124,'All Title I'!$A$8:$G$97,5,FALSE)),""),"")</f>
        <v/>
      </c>
      <c r="F124" s="67" t="str">
        <f t="shared" ref="F124:F139" si="7">IF(ISNUMBER(C124),IF(C124&gt;100,IF(AND(E124&gt;=$C$201,E124&lt;=$C$202),"YES","NO"),"N/A"),"")</f>
        <v/>
      </c>
      <c r="G124" s="67" t="str">
        <f>IFERROR(IF($K124&gt;$E$7,IF(VLOOKUP($J124,'All Title I'!$A$8:$G$97,7,FALSE)="","",VLOOKUP($J124,'All Title I'!$A$8:$G$97,7,FALSE)),""),"")</f>
        <v/>
      </c>
      <c r="H124" t="str">
        <f>IFERROR(IF(H123-1&gt;='All Title I'!$K$6,H123-1,""),"")</f>
        <v/>
      </c>
      <c r="I124" t="str">
        <f>IFERROR(IF(I123-1&gt;='All Title I'!$P$6,I123-1,""),"")</f>
        <v/>
      </c>
      <c r="J124" t="str">
        <f>IF($B$7="Student Enrollment",VLOOKUP(H124,'All Title I'!$K$8:$L$97,2,FALSE),IF($B$7="Poverty Rate",VLOOKUP(I124,'All Title I'!$P$8:$Q$97,2,FALSE),""))</f>
        <v/>
      </c>
      <c r="K124" t="str">
        <f>IFERROR(IF($B$7="Student Enrollment",VLOOKUP(J124,'All Title I'!$A$8:$G$97,3,FALSE),IF($B$7="Poverty Rate",VLOOKUP(J124,'All Title I'!$A$8:$G$97,7,FALSE),"")),"")</f>
        <v/>
      </c>
    </row>
    <row r="125" spans="1:11" ht="15" x14ac:dyDescent="0.25">
      <c r="A125" s="82" t="str">
        <f>IFERROR(IF($K125&gt;$E$7,IF(VLOOKUP($J125,'All Title I'!$A$8:$G$97,1,FALSE)="","",VLOOKUP($J125,'All Title I'!$A$8:$G$97,1,FALSE)),""),"")</f>
        <v/>
      </c>
      <c r="B125" s="83" t="str">
        <f>IFERROR(IF($K125&gt;$E$7,IF(VLOOKUP($J125,'All Title I'!$A$8:$G$97,2,FALSE)="","",VLOOKUP($J125,'All Title I'!$A$8:$G$97,2,FALSE)),""),"")</f>
        <v/>
      </c>
      <c r="C125" s="82" t="str">
        <f>IFERROR(IF($K125&gt;$E$7,IF(VLOOKUP($J125,'All Title I'!$A$8:$G$97,3,FALSE)="","",VLOOKUP($J125,'All Title I'!$A$8:$G$97,3,FALSE)),""),"")</f>
        <v/>
      </c>
      <c r="D125" s="84" t="str">
        <f>IFERROR(IF($K125&gt;$E$7,IF(VLOOKUP($J125,'All Title I'!$A$8:$G$97,4,FALSE)="","",VLOOKUP($J125,'All Title I'!$A$8:$G$97,4,FALSE)),""),"")</f>
        <v/>
      </c>
      <c r="E125" s="66" t="str">
        <f>IFERROR(IF($K125&gt;$E$7,IF(VLOOKUP($J125,'All Title I'!$A$8:$G$97,5,FALSE)="","",VLOOKUP($J125,'All Title I'!$A$8:$G$97,5,FALSE)),""),"")</f>
        <v/>
      </c>
      <c r="F125" s="67" t="str">
        <f t="shared" si="7"/>
        <v/>
      </c>
      <c r="G125" s="67" t="str">
        <f>IFERROR(IF($K125&gt;$E$7,IF(VLOOKUP($J125,'All Title I'!$A$8:$G$97,7,FALSE)="","",VLOOKUP($J125,'All Title I'!$A$8:$G$97,7,FALSE)),""),"")</f>
        <v/>
      </c>
      <c r="H125" t="str">
        <f>IFERROR(IF(H124-1&gt;='All Title I'!$K$6,H124-1,""),"")</f>
        <v/>
      </c>
      <c r="I125" t="str">
        <f>IFERROR(IF(I124-1&gt;='All Title I'!$P$6,I124-1,""),"")</f>
        <v/>
      </c>
      <c r="J125" t="str">
        <f>IF($B$7="Student Enrollment",VLOOKUP(H125,'All Title I'!$K$8:$L$97,2,FALSE),IF($B$7="Poverty Rate",VLOOKUP(I125,'All Title I'!$P$8:$Q$97,2,FALSE),""))</f>
        <v/>
      </c>
      <c r="K125" t="str">
        <f>IFERROR(IF($B$7="Student Enrollment",VLOOKUP(J125,'All Title I'!$A$8:$G$97,3,FALSE),IF($B$7="Poverty Rate",VLOOKUP(J125,'All Title I'!$A$8:$G$97,7,FALSE),"")),"")</f>
        <v/>
      </c>
    </row>
    <row r="126" spans="1:11" ht="15" x14ac:dyDescent="0.25">
      <c r="A126" s="82" t="str">
        <f>IFERROR(IF($K126&gt;$E$7,IF(VLOOKUP($J126,'All Title I'!$A$8:$G$97,1,FALSE)="","",VLOOKUP($J126,'All Title I'!$A$8:$G$97,1,FALSE)),""),"")</f>
        <v/>
      </c>
      <c r="B126" s="83" t="str">
        <f>IFERROR(IF($K126&gt;$E$7,IF(VLOOKUP($J126,'All Title I'!$A$8:$G$97,2,FALSE)="","",VLOOKUP($J126,'All Title I'!$A$8:$G$97,2,FALSE)),""),"")</f>
        <v/>
      </c>
      <c r="C126" s="82" t="str">
        <f>IFERROR(IF($K126&gt;$E$7,IF(VLOOKUP($J126,'All Title I'!$A$8:$G$97,3,FALSE)="","",VLOOKUP($J126,'All Title I'!$A$8:$G$97,3,FALSE)),""),"")</f>
        <v/>
      </c>
      <c r="D126" s="84" t="str">
        <f>IFERROR(IF($K126&gt;$E$7,IF(VLOOKUP($J126,'All Title I'!$A$8:$G$97,4,FALSE)="","",VLOOKUP($J126,'All Title I'!$A$8:$G$97,4,FALSE)),""),"")</f>
        <v/>
      </c>
      <c r="E126" s="66" t="str">
        <f>IFERROR(IF($K126&gt;$E$7,IF(VLOOKUP($J126,'All Title I'!$A$8:$G$97,5,FALSE)="","",VLOOKUP($J126,'All Title I'!$A$8:$G$97,5,FALSE)),""),"")</f>
        <v/>
      </c>
      <c r="F126" s="67" t="str">
        <f t="shared" si="7"/>
        <v/>
      </c>
      <c r="G126" s="67" t="str">
        <f>IFERROR(IF($K126&gt;$E$7,IF(VLOOKUP($J126,'All Title I'!$A$8:$G$97,7,FALSE)="","",VLOOKUP($J126,'All Title I'!$A$8:$G$97,7,FALSE)),""),"")</f>
        <v/>
      </c>
      <c r="H126" t="str">
        <f>IFERROR(IF(H125-1&gt;='All Title I'!$K$6,H125-1,""),"")</f>
        <v/>
      </c>
      <c r="I126" t="str">
        <f>IFERROR(IF(I125-1&gt;='All Title I'!$P$6,I125-1,""),"")</f>
        <v/>
      </c>
      <c r="J126" t="str">
        <f>IF($B$7="Student Enrollment",VLOOKUP(H126,'All Title I'!$K$8:$L$97,2,FALSE),IF($B$7="Poverty Rate",VLOOKUP(I126,'All Title I'!$P$8:$Q$97,2,FALSE),""))</f>
        <v/>
      </c>
      <c r="K126" t="str">
        <f>IFERROR(IF($B$7="Student Enrollment",VLOOKUP(J126,'All Title I'!$A$8:$G$97,3,FALSE),IF($B$7="Poverty Rate",VLOOKUP(J126,'All Title I'!$A$8:$G$97,7,FALSE),"")),"")</f>
        <v/>
      </c>
    </row>
    <row r="127" spans="1:11" ht="15" x14ac:dyDescent="0.25">
      <c r="A127" s="82" t="str">
        <f>IFERROR(IF($K127&gt;$E$7,IF(VLOOKUP($J127,'All Title I'!$A$8:$G$97,1,FALSE)="","",VLOOKUP($J127,'All Title I'!$A$8:$G$97,1,FALSE)),""),"")</f>
        <v/>
      </c>
      <c r="B127" s="83" t="str">
        <f>IFERROR(IF($K127&gt;$E$7,IF(VLOOKUP($J127,'All Title I'!$A$8:$G$97,2,FALSE)="","",VLOOKUP($J127,'All Title I'!$A$8:$G$97,2,FALSE)),""),"")</f>
        <v/>
      </c>
      <c r="C127" s="82" t="str">
        <f>IFERROR(IF($K127&gt;$E$7,IF(VLOOKUP($J127,'All Title I'!$A$8:$G$97,3,FALSE)="","",VLOOKUP($J127,'All Title I'!$A$8:$G$97,3,FALSE)),""),"")</f>
        <v/>
      </c>
      <c r="D127" s="84" t="str">
        <f>IFERROR(IF($K127&gt;$E$7,IF(VLOOKUP($J127,'All Title I'!$A$8:$G$97,4,FALSE)="","",VLOOKUP($J127,'All Title I'!$A$8:$G$97,4,FALSE)),""),"")</f>
        <v/>
      </c>
      <c r="E127" s="66" t="str">
        <f>IFERROR(IF($K127&gt;$E$7,IF(VLOOKUP($J127,'All Title I'!$A$8:$G$97,5,FALSE)="","",VLOOKUP($J127,'All Title I'!$A$8:$G$97,5,FALSE)),""),"")</f>
        <v/>
      </c>
      <c r="F127" s="67" t="str">
        <f t="shared" si="7"/>
        <v/>
      </c>
      <c r="G127" s="67" t="str">
        <f>IFERROR(IF($K127&gt;$E$7,IF(VLOOKUP($J127,'All Title I'!$A$8:$G$97,7,FALSE)="","",VLOOKUP($J127,'All Title I'!$A$8:$G$97,7,FALSE)),""),"")</f>
        <v/>
      </c>
      <c r="H127" t="str">
        <f>IFERROR(IF(H126-1&gt;='All Title I'!$K$6,H126-1,""),"")</f>
        <v/>
      </c>
      <c r="I127" t="str">
        <f>IFERROR(IF(I126-1&gt;='All Title I'!$P$6,I126-1,""),"")</f>
        <v/>
      </c>
      <c r="J127" t="str">
        <f>IF($B$7="Student Enrollment",VLOOKUP(H127,'All Title I'!$K$8:$L$97,2,FALSE),IF($B$7="Poverty Rate",VLOOKUP(I127,'All Title I'!$P$8:$Q$97,2,FALSE),""))</f>
        <v/>
      </c>
      <c r="K127" t="str">
        <f>IFERROR(IF($B$7="Student Enrollment",VLOOKUP(J127,'All Title I'!$A$8:$G$97,3,FALSE),IF($B$7="Poverty Rate",VLOOKUP(J127,'All Title I'!$A$8:$G$97,7,FALSE),"")),"")</f>
        <v/>
      </c>
    </row>
    <row r="128" spans="1:11" ht="15" x14ac:dyDescent="0.25">
      <c r="A128" s="82" t="str">
        <f>IFERROR(IF($K128&gt;$E$7,IF(VLOOKUP($J128,'All Title I'!$A$8:$G$97,1,FALSE)="","",VLOOKUP($J128,'All Title I'!$A$8:$G$97,1,FALSE)),""),"")</f>
        <v/>
      </c>
      <c r="B128" s="83" t="str">
        <f>IFERROR(IF($K128&gt;$E$7,IF(VLOOKUP($J128,'All Title I'!$A$8:$G$97,2,FALSE)="","",VLOOKUP($J128,'All Title I'!$A$8:$G$97,2,FALSE)),""),"")</f>
        <v/>
      </c>
      <c r="C128" s="82" t="str">
        <f>IFERROR(IF($K128&gt;$E$7,IF(VLOOKUP($J128,'All Title I'!$A$8:$G$97,3,FALSE)="","",VLOOKUP($J128,'All Title I'!$A$8:$G$97,3,FALSE)),""),"")</f>
        <v/>
      </c>
      <c r="D128" s="84" t="str">
        <f>IFERROR(IF($K128&gt;$E$7,IF(VLOOKUP($J128,'All Title I'!$A$8:$G$97,4,FALSE)="","",VLOOKUP($J128,'All Title I'!$A$8:$G$97,4,FALSE)),""),"")</f>
        <v/>
      </c>
      <c r="E128" s="66" t="str">
        <f>IFERROR(IF($K128&gt;$E$7,IF(VLOOKUP($J128,'All Title I'!$A$8:$G$97,5,FALSE)="","",VLOOKUP($J128,'All Title I'!$A$8:$G$97,5,FALSE)),""),"")</f>
        <v/>
      </c>
      <c r="F128" s="67" t="str">
        <f t="shared" si="7"/>
        <v/>
      </c>
      <c r="G128" s="67" t="str">
        <f>IFERROR(IF($K128&gt;$E$7,IF(VLOOKUP($J128,'All Title I'!$A$8:$G$97,7,FALSE)="","",VLOOKUP($J128,'All Title I'!$A$8:$G$97,7,FALSE)),""),"")</f>
        <v/>
      </c>
      <c r="H128" t="str">
        <f>IFERROR(IF(H127-1&gt;='All Title I'!$K$6,H127-1,""),"")</f>
        <v/>
      </c>
      <c r="I128" t="str">
        <f>IFERROR(IF(I127-1&gt;='All Title I'!$P$6,I127-1,""),"")</f>
        <v/>
      </c>
      <c r="J128" t="str">
        <f>IF($B$7="Student Enrollment",VLOOKUP(H128,'All Title I'!$K$8:$L$97,2,FALSE),IF($B$7="Poverty Rate",VLOOKUP(I128,'All Title I'!$P$8:$Q$97,2,FALSE),""))</f>
        <v/>
      </c>
      <c r="K128" t="str">
        <f>IFERROR(IF($B$7="Student Enrollment",VLOOKUP(J128,'All Title I'!$A$8:$G$97,3,FALSE),IF($B$7="Poverty Rate",VLOOKUP(J128,'All Title I'!$A$8:$G$97,7,FALSE),"")),"")</f>
        <v/>
      </c>
    </row>
    <row r="129" spans="1:11" ht="15" x14ac:dyDescent="0.25">
      <c r="A129" s="82" t="str">
        <f>IFERROR(IF($K129&gt;$E$7,IF(VLOOKUP($J129,'All Title I'!$A$8:$G$97,1,FALSE)="","",VLOOKUP($J129,'All Title I'!$A$8:$G$97,1,FALSE)),""),"")</f>
        <v/>
      </c>
      <c r="B129" s="83" t="str">
        <f>IFERROR(IF($K129&gt;$E$7,IF(VLOOKUP($J129,'All Title I'!$A$8:$G$97,2,FALSE)="","",VLOOKUP($J129,'All Title I'!$A$8:$G$97,2,FALSE)),""),"")</f>
        <v/>
      </c>
      <c r="C129" s="82" t="str">
        <f>IFERROR(IF($K129&gt;$E$7,IF(VLOOKUP($J129,'All Title I'!$A$8:$G$97,3,FALSE)="","",VLOOKUP($J129,'All Title I'!$A$8:$G$97,3,FALSE)),""),"")</f>
        <v/>
      </c>
      <c r="D129" s="84" t="str">
        <f>IFERROR(IF($K129&gt;$E$7,IF(VLOOKUP($J129,'All Title I'!$A$8:$G$97,4,FALSE)="","",VLOOKUP($J129,'All Title I'!$A$8:$G$97,4,FALSE)),""),"")</f>
        <v/>
      </c>
      <c r="E129" s="66" t="str">
        <f>IFERROR(IF($K129&gt;$E$7,IF(VLOOKUP($J129,'All Title I'!$A$8:$G$97,5,FALSE)="","",VLOOKUP($J129,'All Title I'!$A$8:$G$97,5,FALSE)),""),"")</f>
        <v/>
      </c>
      <c r="F129" s="67" t="str">
        <f t="shared" si="7"/>
        <v/>
      </c>
      <c r="G129" s="67" t="str">
        <f>IFERROR(IF($K129&gt;$E$7,IF(VLOOKUP($J129,'All Title I'!$A$8:$G$97,7,FALSE)="","",VLOOKUP($J129,'All Title I'!$A$8:$G$97,7,FALSE)),""),"")</f>
        <v/>
      </c>
      <c r="H129" t="str">
        <f>IFERROR(IF(H128-1&gt;='All Title I'!$K$6,H128-1,""),"")</f>
        <v/>
      </c>
      <c r="I129" t="str">
        <f>IFERROR(IF(I128-1&gt;='All Title I'!$P$6,I128-1,""),"")</f>
        <v/>
      </c>
      <c r="J129" t="str">
        <f>IF($B$7="Student Enrollment",VLOOKUP(H129,'All Title I'!$K$8:$L$97,2,FALSE),IF($B$7="Poverty Rate",VLOOKUP(I129,'All Title I'!$P$8:$Q$97,2,FALSE),""))</f>
        <v/>
      </c>
      <c r="K129" t="str">
        <f>IFERROR(IF($B$7="Student Enrollment",VLOOKUP(J129,'All Title I'!$A$8:$G$97,3,FALSE),IF($B$7="Poverty Rate",VLOOKUP(J129,'All Title I'!$A$8:$G$97,7,FALSE),"")),"")</f>
        <v/>
      </c>
    </row>
    <row r="130" spans="1:11" ht="15" x14ac:dyDescent="0.25">
      <c r="A130" s="82" t="str">
        <f>IFERROR(IF($K130&gt;$E$7,IF(VLOOKUP($J130,'All Title I'!$A$8:$G$97,1,FALSE)="","",VLOOKUP($J130,'All Title I'!$A$8:$G$97,1,FALSE)),""),"")</f>
        <v/>
      </c>
      <c r="B130" s="83" t="str">
        <f>IFERROR(IF($K130&gt;$E$7,IF(VLOOKUP($J130,'All Title I'!$A$8:$G$97,2,FALSE)="","",VLOOKUP($J130,'All Title I'!$A$8:$G$97,2,FALSE)),""),"")</f>
        <v/>
      </c>
      <c r="C130" s="82" t="str">
        <f>IFERROR(IF($K130&gt;$E$7,IF(VLOOKUP($J130,'All Title I'!$A$8:$G$97,3,FALSE)="","",VLOOKUP($J130,'All Title I'!$A$8:$G$97,3,FALSE)),""),"")</f>
        <v/>
      </c>
      <c r="D130" s="84" t="str">
        <f>IFERROR(IF($K130&gt;$E$7,IF(VLOOKUP($J130,'All Title I'!$A$8:$G$97,4,FALSE)="","",VLOOKUP($J130,'All Title I'!$A$8:$G$97,4,FALSE)),""),"")</f>
        <v/>
      </c>
      <c r="E130" s="66" t="str">
        <f>IFERROR(IF($K130&gt;$E$7,IF(VLOOKUP($J130,'All Title I'!$A$8:$G$97,5,FALSE)="","",VLOOKUP($J130,'All Title I'!$A$8:$G$97,5,FALSE)),""),"")</f>
        <v/>
      </c>
      <c r="F130" s="67" t="str">
        <f t="shared" si="7"/>
        <v/>
      </c>
      <c r="G130" s="67" t="str">
        <f>IFERROR(IF($K130&gt;$E$7,IF(VLOOKUP($J130,'All Title I'!$A$8:$G$97,7,FALSE)="","",VLOOKUP($J130,'All Title I'!$A$8:$G$97,7,FALSE)),""),"")</f>
        <v/>
      </c>
      <c r="H130" t="str">
        <f>IFERROR(IF(H129-1&gt;='All Title I'!$K$6,H129-1,""),"")</f>
        <v/>
      </c>
      <c r="I130" t="str">
        <f>IFERROR(IF(I129-1&gt;='All Title I'!$P$6,I129-1,""),"")</f>
        <v/>
      </c>
      <c r="J130" t="str">
        <f>IF($B$7="Student Enrollment",VLOOKUP(H130,'All Title I'!$K$8:$L$97,2,FALSE),IF($B$7="Poverty Rate",VLOOKUP(I130,'All Title I'!$P$8:$Q$97,2,FALSE),""))</f>
        <v/>
      </c>
      <c r="K130" t="str">
        <f>IFERROR(IF($B$7="Student Enrollment",VLOOKUP(J130,'All Title I'!$A$8:$G$97,3,FALSE),IF($B$7="Poverty Rate",VLOOKUP(J130,'All Title I'!$A$8:$G$97,7,FALSE),"")),"")</f>
        <v/>
      </c>
    </row>
    <row r="131" spans="1:11" ht="15" x14ac:dyDescent="0.25">
      <c r="A131" s="82" t="str">
        <f>IFERROR(IF($K131&gt;$E$7,IF(VLOOKUP($J131,'All Title I'!$A$8:$G$97,1,FALSE)="","",VLOOKUP($J131,'All Title I'!$A$8:$G$97,1,FALSE)),""),"")</f>
        <v/>
      </c>
      <c r="B131" s="83" t="str">
        <f>IFERROR(IF($K131&gt;$E$7,IF(VLOOKUP($J131,'All Title I'!$A$8:$G$97,2,FALSE)="","",VLOOKUP($J131,'All Title I'!$A$8:$G$97,2,FALSE)),""),"")</f>
        <v/>
      </c>
      <c r="C131" s="82" t="str">
        <f>IFERROR(IF($K131&gt;$E$7,IF(VLOOKUP($J131,'All Title I'!$A$8:$G$97,3,FALSE)="","",VLOOKUP($J131,'All Title I'!$A$8:$G$97,3,FALSE)),""),"")</f>
        <v/>
      </c>
      <c r="D131" s="84" t="str">
        <f>IFERROR(IF($K131&gt;$E$7,IF(VLOOKUP($J131,'All Title I'!$A$8:$G$97,4,FALSE)="","",VLOOKUP($J131,'All Title I'!$A$8:$G$97,4,FALSE)),""),"")</f>
        <v/>
      </c>
      <c r="E131" s="66" t="str">
        <f>IFERROR(IF($K131&gt;$E$7,IF(VLOOKUP($J131,'All Title I'!$A$8:$G$97,5,FALSE)="","",VLOOKUP($J131,'All Title I'!$A$8:$G$97,5,FALSE)),""),"")</f>
        <v/>
      </c>
      <c r="F131" s="67" t="str">
        <f t="shared" si="7"/>
        <v/>
      </c>
      <c r="G131" s="67" t="str">
        <f>IFERROR(IF($K131&gt;$E$7,IF(VLOOKUP($J131,'All Title I'!$A$8:$G$97,7,FALSE)="","",VLOOKUP($J131,'All Title I'!$A$8:$G$97,7,FALSE)),""),"")</f>
        <v/>
      </c>
      <c r="H131" t="str">
        <f>IFERROR(IF(H130-1&gt;='All Title I'!$K$6,H130-1,""),"")</f>
        <v/>
      </c>
      <c r="I131" t="str">
        <f>IFERROR(IF(I130-1&gt;='All Title I'!$P$6,I130-1,""),"")</f>
        <v/>
      </c>
      <c r="J131" t="str">
        <f>IF($B$7="Student Enrollment",VLOOKUP(H131,'All Title I'!$K$8:$L$97,2,FALSE),IF($B$7="Poverty Rate",VLOOKUP(I131,'All Title I'!$P$8:$Q$97,2,FALSE),""))</f>
        <v/>
      </c>
      <c r="K131" t="str">
        <f>IFERROR(IF($B$7="Student Enrollment",VLOOKUP(J131,'All Title I'!$A$8:$G$97,3,FALSE),IF($B$7="Poverty Rate",VLOOKUP(J131,'All Title I'!$A$8:$G$97,7,FALSE),"")),"")</f>
        <v/>
      </c>
    </row>
    <row r="132" spans="1:11" ht="15" x14ac:dyDescent="0.25">
      <c r="A132" s="82" t="str">
        <f>IFERROR(IF($K132&gt;$E$7,IF(VLOOKUP($J132,'All Title I'!$A$8:$G$97,1,FALSE)="","",VLOOKUP($J132,'All Title I'!$A$8:$G$97,1,FALSE)),""),"")</f>
        <v/>
      </c>
      <c r="B132" s="83" t="str">
        <f>IFERROR(IF($K132&gt;$E$7,IF(VLOOKUP($J132,'All Title I'!$A$8:$G$97,2,FALSE)="","",VLOOKUP($J132,'All Title I'!$A$8:$G$97,2,FALSE)),""),"")</f>
        <v/>
      </c>
      <c r="C132" s="82" t="str">
        <f>IFERROR(IF($K132&gt;$E$7,IF(VLOOKUP($J132,'All Title I'!$A$8:$G$97,3,FALSE)="","",VLOOKUP($J132,'All Title I'!$A$8:$G$97,3,FALSE)),""),"")</f>
        <v/>
      </c>
      <c r="D132" s="84" t="str">
        <f>IFERROR(IF($K132&gt;$E$7,IF(VLOOKUP($J132,'All Title I'!$A$8:$G$97,4,FALSE)="","",VLOOKUP($J132,'All Title I'!$A$8:$G$97,4,FALSE)),""),"")</f>
        <v/>
      </c>
      <c r="E132" s="66" t="str">
        <f>IFERROR(IF($K132&gt;$E$7,IF(VLOOKUP($J132,'All Title I'!$A$8:$G$97,5,FALSE)="","",VLOOKUP($J132,'All Title I'!$A$8:$G$97,5,FALSE)),""),"")</f>
        <v/>
      </c>
      <c r="F132" s="67" t="str">
        <f t="shared" si="7"/>
        <v/>
      </c>
      <c r="G132" s="67" t="str">
        <f>IFERROR(IF($K132&gt;$E$7,IF(VLOOKUP($J132,'All Title I'!$A$8:$G$97,7,FALSE)="","",VLOOKUP($J132,'All Title I'!$A$8:$G$97,7,FALSE)),""),"")</f>
        <v/>
      </c>
      <c r="H132" t="str">
        <f>IFERROR(IF(H131-1&gt;='All Title I'!$K$6,H131-1,""),"")</f>
        <v/>
      </c>
      <c r="I132" t="str">
        <f>IFERROR(IF(I131-1&gt;='All Title I'!$P$6,I131-1,""),"")</f>
        <v/>
      </c>
      <c r="J132" t="str">
        <f>IF($B$7="Student Enrollment",VLOOKUP(H132,'All Title I'!$K$8:$L$97,2,FALSE),IF($B$7="Poverty Rate",VLOOKUP(I132,'All Title I'!$P$8:$Q$97,2,FALSE),""))</f>
        <v/>
      </c>
      <c r="K132" t="str">
        <f>IFERROR(IF($B$7="Student Enrollment",VLOOKUP(J132,'All Title I'!$A$8:$G$97,3,FALSE),IF($B$7="Poverty Rate",VLOOKUP(J132,'All Title I'!$A$8:$G$97,7,FALSE),"")),"")</f>
        <v/>
      </c>
    </row>
    <row r="133" spans="1:11" ht="15" x14ac:dyDescent="0.25">
      <c r="A133" s="82" t="str">
        <f>IFERROR(IF($K133&gt;$E$7,IF(VLOOKUP($J133,'All Title I'!$A$8:$G$97,1,FALSE)="","",VLOOKUP($J133,'All Title I'!$A$8:$G$97,1,FALSE)),""),"")</f>
        <v/>
      </c>
      <c r="B133" s="83" t="str">
        <f>IFERROR(IF($K133&gt;$E$7,IF(VLOOKUP($J133,'All Title I'!$A$8:$G$97,2,FALSE)="","",VLOOKUP($J133,'All Title I'!$A$8:$G$97,2,FALSE)),""),"")</f>
        <v/>
      </c>
      <c r="C133" s="82" t="str">
        <f>IFERROR(IF($K133&gt;$E$7,IF(VLOOKUP($J133,'All Title I'!$A$8:$G$97,3,FALSE)="","",VLOOKUP($J133,'All Title I'!$A$8:$G$97,3,FALSE)),""),"")</f>
        <v/>
      </c>
      <c r="D133" s="84" t="str">
        <f>IFERROR(IF($K133&gt;$E$7,IF(VLOOKUP($J133,'All Title I'!$A$8:$G$97,4,FALSE)="","",VLOOKUP($J133,'All Title I'!$A$8:$G$97,4,FALSE)),""),"")</f>
        <v/>
      </c>
      <c r="E133" s="66" t="str">
        <f>IFERROR(IF($K133&gt;$E$7,IF(VLOOKUP($J133,'All Title I'!$A$8:$G$97,5,FALSE)="","",VLOOKUP($J133,'All Title I'!$A$8:$G$97,5,FALSE)),""),"")</f>
        <v/>
      </c>
      <c r="F133" s="67" t="str">
        <f t="shared" si="7"/>
        <v/>
      </c>
      <c r="G133" s="67" t="str">
        <f>IFERROR(IF($K133&gt;$E$7,IF(VLOOKUP($J133,'All Title I'!$A$8:$G$97,7,FALSE)="","",VLOOKUP($J133,'All Title I'!$A$8:$G$97,7,FALSE)),""),"")</f>
        <v/>
      </c>
      <c r="H133" t="str">
        <f>IFERROR(IF(H132-1&gt;='All Title I'!$K$6,H132-1,""),"")</f>
        <v/>
      </c>
      <c r="I133" t="str">
        <f>IFERROR(IF(I132-1&gt;='All Title I'!$P$6,I132-1,""),"")</f>
        <v/>
      </c>
      <c r="J133" t="str">
        <f>IF($B$7="Student Enrollment",VLOOKUP(H133,'All Title I'!$K$8:$L$97,2,FALSE),IF($B$7="Poverty Rate",VLOOKUP(I133,'All Title I'!$P$8:$Q$97,2,FALSE),""))</f>
        <v/>
      </c>
      <c r="K133" t="str">
        <f>IFERROR(IF($B$7="Student Enrollment",VLOOKUP(J133,'All Title I'!$A$8:$G$97,3,FALSE),IF($B$7="Poverty Rate",VLOOKUP(J133,'All Title I'!$A$8:$G$97,7,FALSE),"")),"")</f>
        <v/>
      </c>
    </row>
    <row r="134" spans="1:11" ht="15" x14ac:dyDescent="0.25">
      <c r="A134" s="82" t="str">
        <f>IFERROR(IF($K134&gt;$E$7,IF(VLOOKUP($J134,'All Title I'!$A$8:$G$97,1,FALSE)="","",VLOOKUP($J134,'All Title I'!$A$8:$G$97,1,FALSE)),""),"")</f>
        <v/>
      </c>
      <c r="B134" s="83" t="str">
        <f>IFERROR(IF($K134&gt;$E$7,IF(VLOOKUP($J134,'All Title I'!$A$8:$G$97,2,FALSE)="","",VLOOKUP($J134,'All Title I'!$A$8:$G$97,2,FALSE)),""),"")</f>
        <v/>
      </c>
      <c r="C134" s="82" t="str">
        <f>IFERROR(IF($K134&gt;$E$7,IF(VLOOKUP($J134,'All Title I'!$A$8:$G$97,3,FALSE)="","",VLOOKUP($J134,'All Title I'!$A$8:$G$97,3,FALSE)),""),"")</f>
        <v/>
      </c>
      <c r="D134" s="84" t="str">
        <f>IFERROR(IF($K134&gt;$E$7,IF(VLOOKUP($J134,'All Title I'!$A$8:$G$97,4,FALSE)="","",VLOOKUP($J134,'All Title I'!$A$8:$G$97,4,FALSE)),""),"")</f>
        <v/>
      </c>
      <c r="E134" s="66" t="str">
        <f>IFERROR(IF($K134&gt;$E$7,IF(VLOOKUP($J134,'All Title I'!$A$8:$G$97,5,FALSE)="","",VLOOKUP($J134,'All Title I'!$A$8:$G$97,5,FALSE)),""),"")</f>
        <v/>
      </c>
      <c r="F134" s="67" t="str">
        <f t="shared" si="7"/>
        <v/>
      </c>
      <c r="G134" s="67" t="str">
        <f>IFERROR(IF($K134&gt;$E$7,IF(VLOOKUP($J134,'All Title I'!$A$8:$G$97,7,FALSE)="","",VLOOKUP($J134,'All Title I'!$A$8:$G$97,7,FALSE)),""),"")</f>
        <v/>
      </c>
      <c r="H134" t="str">
        <f>IFERROR(IF(H133-1&gt;='All Title I'!$K$6,H133-1,""),"")</f>
        <v/>
      </c>
      <c r="I134" t="str">
        <f>IFERROR(IF(I133-1&gt;='All Title I'!$P$6,I133-1,""),"")</f>
        <v/>
      </c>
      <c r="J134" t="str">
        <f>IF($B$7="Student Enrollment",VLOOKUP(H134,'All Title I'!$K$8:$L$97,2,FALSE),IF($B$7="Poverty Rate",VLOOKUP(I134,'All Title I'!$P$8:$Q$97,2,FALSE),""))</f>
        <v/>
      </c>
      <c r="K134" t="str">
        <f>IFERROR(IF($B$7="Student Enrollment",VLOOKUP(J134,'All Title I'!$A$8:$G$97,3,FALSE),IF($B$7="Poverty Rate",VLOOKUP(J134,'All Title I'!$A$8:$G$97,7,FALSE),"")),"")</f>
        <v/>
      </c>
    </row>
    <row r="135" spans="1:11" ht="15" x14ac:dyDescent="0.25">
      <c r="A135" s="82" t="str">
        <f>IFERROR(IF($K135&gt;$E$7,IF(VLOOKUP($J135,'All Title I'!$A$8:$G$97,1,FALSE)="","",VLOOKUP($J135,'All Title I'!$A$8:$G$97,1,FALSE)),""),"")</f>
        <v/>
      </c>
      <c r="B135" s="83" t="str">
        <f>IFERROR(IF($K135&gt;$E$7,IF(VLOOKUP($J135,'All Title I'!$A$8:$G$97,2,FALSE)="","",VLOOKUP($J135,'All Title I'!$A$8:$G$97,2,FALSE)),""),"")</f>
        <v/>
      </c>
      <c r="C135" s="82" t="str">
        <f>IFERROR(IF($K135&gt;$E$7,IF(VLOOKUP($J135,'All Title I'!$A$8:$G$97,3,FALSE)="","",VLOOKUP($J135,'All Title I'!$A$8:$G$97,3,FALSE)),""),"")</f>
        <v/>
      </c>
      <c r="D135" s="84" t="str">
        <f>IFERROR(IF($K135&gt;$E$7,IF(VLOOKUP($J135,'All Title I'!$A$8:$G$97,4,FALSE)="","",VLOOKUP($J135,'All Title I'!$A$8:$G$97,4,FALSE)),""),"")</f>
        <v/>
      </c>
      <c r="E135" s="66" t="str">
        <f>IFERROR(IF($K135&gt;$E$7,IF(VLOOKUP($J135,'All Title I'!$A$8:$G$97,5,FALSE)="","",VLOOKUP($J135,'All Title I'!$A$8:$G$97,5,FALSE)),""),"")</f>
        <v/>
      </c>
      <c r="F135" s="67" t="str">
        <f t="shared" si="7"/>
        <v/>
      </c>
      <c r="G135" s="67" t="str">
        <f>IFERROR(IF($K135&gt;$E$7,IF(VLOOKUP($J135,'All Title I'!$A$8:$G$97,7,FALSE)="","",VLOOKUP($J135,'All Title I'!$A$8:$G$97,7,FALSE)),""),"")</f>
        <v/>
      </c>
      <c r="H135" t="str">
        <f>IFERROR(IF(H134-1&gt;='All Title I'!$K$6,H134-1,""),"")</f>
        <v/>
      </c>
      <c r="I135" t="str">
        <f>IFERROR(IF(I134-1&gt;='All Title I'!$P$6,I134-1,""),"")</f>
        <v/>
      </c>
      <c r="J135" t="str">
        <f>IF($B$7="Student Enrollment",VLOOKUP(H135,'All Title I'!$K$8:$L$97,2,FALSE),IF($B$7="Poverty Rate",VLOOKUP(I135,'All Title I'!$P$8:$Q$97,2,FALSE),""))</f>
        <v/>
      </c>
      <c r="K135" t="str">
        <f>IFERROR(IF($B$7="Student Enrollment",VLOOKUP(J135,'All Title I'!$A$8:$G$97,3,FALSE),IF($B$7="Poverty Rate",VLOOKUP(J135,'All Title I'!$A$8:$G$97,7,FALSE),"")),"")</f>
        <v/>
      </c>
    </row>
    <row r="136" spans="1:11" ht="15" x14ac:dyDescent="0.25">
      <c r="A136" s="82" t="str">
        <f>IFERROR(IF($K136&gt;$E$7,IF(VLOOKUP($J136,'All Title I'!$A$8:$G$97,1,FALSE)="","",VLOOKUP($J136,'All Title I'!$A$8:$G$97,1,FALSE)),""),"")</f>
        <v/>
      </c>
      <c r="B136" s="83" t="str">
        <f>IFERROR(IF($K136&gt;$E$7,IF(VLOOKUP($J136,'All Title I'!$A$8:$G$97,2,FALSE)="","",VLOOKUP($J136,'All Title I'!$A$8:$G$97,2,FALSE)),""),"")</f>
        <v/>
      </c>
      <c r="C136" s="82" t="str">
        <f>IFERROR(IF($K136&gt;$E$7,IF(VLOOKUP($J136,'All Title I'!$A$8:$G$97,3,FALSE)="","",VLOOKUP($J136,'All Title I'!$A$8:$G$97,3,FALSE)),""),"")</f>
        <v/>
      </c>
      <c r="D136" s="84" t="str">
        <f>IFERROR(IF($K136&gt;$E$7,IF(VLOOKUP($J136,'All Title I'!$A$8:$G$97,4,FALSE)="","",VLOOKUP($J136,'All Title I'!$A$8:$G$97,4,FALSE)),""),"")</f>
        <v/>
      </c>
      <c r="E136" s="66" t="str">
        <f>IFERROR(IF($K136&gt;$E$7,IF(VLOOKUP($J136,'All Title I'!$A$8:$G$97,5,FALSE)="","",VLOOKUP($J136,'All Title I'!$A$8:$G$97,5,FALSE)),""),"")</f>
        <v/>
      </c>
      <c r="F136" s="67" t="str">
        <f t="shared" si="7"/>
        <v/>
      </c>
      <c r="G136" s="67" t="str">
        <f>IFERROR(IF($K136&gt;$E$7,IF(VLOOKUP($J136,'All Title I'!$A$8:$G$97,7,FALSE)="","",VLOOKUP($J136,'All Title I'!$A$8:$G$97,7,FALSE)),""),"")</f>
        <v/>
      </c>
      <c r="H136" t="str">
        <f>IFERROR(IF(H135-1&gt;='All Title I'!$K$6,H135-1,""),"")</f>
        <v/>
      </c>
      <c r="I136" t="str">
        <f>IFERROR(IF(I135-1&gt;='All Title I'!$P$6,I135-1,""),"")</f>
        <v/>
      </c>
      <c r="J136" t="str">
        <f>IF($B$7="Student Enrollment",VLOOKUP(H136,'All Title I'!$K$8:$L$97,2,FALSE),IF($B$7="Poverty Rate",VLOOKUP(I136,'All Title I'!$P$8:$Q$97,2,FALSE),""))</f>
        <v/>
      </c>
      <c r="K136" t="str">
        <f>IFERROR(IF($B$7="Student Enrollment",VLOOKUP(J136,'All Title I'!$A$8:$G$97,3,FALSE),IF($B$7="Poverty Rate",VLOOKUP(J136,'All Title I'!$A$8:$G$97,7,FALSE),"")),"")</f>
        <v/>
      </c>
    </row>
    <row r="137" spans="1:11" ht="15" x14ac:dyDescent="0.25">
      <c r="A137" s="82" t="str">
        <f>IFERROR(IF($K137&gt;$E$7,IF(VLOOKUP($J137,'All Title I'!$A$8:$G$97,1,FALSE)="","",VLOOKUP($J137,'All Title I'!$A$8:$G$97,1,FALSE)),""),"")</f>
        <v/>
      </c>
      <c r="B137" s="83" t="str">
        <f>IFERROR(IF($K137&gt;$E$7,IF(VLOOKUP($J137,'All Title I'!$A$8:$G$97,2,FALSE)="","",VLOOKUP($J137,'All Title I'!$A$8:$G$97,2,FALSE)),""),"")</f>
        <v/>
      </c>
      <c r="C137" s="82" t="str">
        <f>IFERROR(IF($K137&gt;$E$7,IF(VLOOKUP($J137,'All Title I'!$A$8:$G$97,3,FALSE)="","",VLOOKUP($J137,'All Title I'!$A$8:$G$97,3,FALSE)),""),"")</f>
        <v/>
      </c>
      <c r="D137" s="84" t="str">
        <f>IFERROR(IF($K137&gt;$E$7,IF(VLOOKUP($J137,'All Title I'!$A$8:$G$97,4,FALSE)="","",VLOOKUP($J137,'All Title I'!$A$8:$G$97,4,FALSE)),""),"")</f>
        <v/>
      </c>
      <c r="E137" s="66" t="str">
        <f>IFERROR(IF($K137&gt;$E$7,IF(VLOOKUP($J137,'All Title I'!$A$8:$G$97,5,FALSE)="","",VLOOKUP($J137,'All Title I'!$A$8:$G$97,5,FALSE)),""),"")</f>
        <v/>
      </c>
      <c r="F137" s="67" t="str">
        <f t="shared" si="7"/>
        <v/>
      </c>
      <c r="G137" s="67" t="str">
        <f>IFERROR(IF($K137&gt;$E$7,IF(VLOOKUP($J137,'All Title I'!$A$8:$G$97,7,FALSE)="","",VLOOKUP($J137,'All Title I'!$A$8:$G$97,7,FALSE)),""),"")</f>
        <v/>
      </c>
      <c r="H137" t="str">
        <f>IFERROR(IF(H136-1&gt;='All Title I'!$K$6,H136-1,""),"")</f>
        <v/>
      </c>
      <c r="I137" t="str">
        <f>IFERROR(IF(I136-1&gt;='All Title I'!$P$6,I136-1,""),"")</f>
        <v/>
      </c>
      <c r="J137" t="str">
        <f>IF($B$7="Student Enrollment",VLOOKUP(H137,'All Title I'!$K$8:$L$97,2,FALSE),IF($B$7="Poverty Rate",VLOOKUP(I137,'All Title I'!$P$8:$Q$97,2,FALSE),""))</f>
        <v/>
      </c>
      <c r="K137" t="str">
        <f>IFERROR(IF($B$7="Student Enrollment",VLOOKUP(J137,'All Title I'!$A$8:$G$97,3,FALSE),IF($B$7="Poverty Rate",VLOOKUP(J137,'All Title I'!$A$8:$G$97,7,FALSE),"")),"")</f>
        <v/>
      </c>
    </row>
    <row r="138" spans="1:11" ht="15" x14ac:dyDescent="0.25">
      <c r="A138" s="82" t="str">
        <f>IFERROR(IF($K138&gt;$E$7,IF(VLOOKUP($J138,'All Title I'!$A$8:$G$97,1,FALSE)="","",VLOOKUP($J138,'All Title I'!$A$8:$G$97,1,FALSE)),""),"")</f>
        <v/>
      </c>
      <c r="B138" s="83" t="str">
        <f>IFERROR(IF($K138&gt;$E$7,IF(VLOOKUP($J138,'All Title I'!$A$8:$G$97,2,FALSE)="","",VLOOKUP($J138,'All Title I'!$A$8:$G$97,2,FALSE)),""),"")</f>
        <v/>
      </c>
      <c r="C138" s="82" t="str">
        <f>IFERROR(IF($K138&gt;$E$7,IF(VLOOKUP($J138,'All Title I'!$A$8:$G$97,3,FALSE)="","",VLOOKUP($J138,'All Title I'!$A$8:$G$97,3,FALSE)),""),"")</f>
        <v/>
      </c>
      <c r="D138" s="84" t="str">
        <f>IFERROR(IF($K138&gt;$E$7,IF(VLOOKUP($J138,'All Title I'!$A$8:$G$97,4,FALSE)="","",VLOOKUP($J138,'All Title I'!$A$8:$G$97,4,FALSE)),""),"")</f>
        <v/>
      </c>
      <c r="E138" s="66" t="str">
        <f>IFERROR(IF($K138&gt;$E$7,IF(VLOOKUP($J138,'All Title I'!$A$8:$G$97,5,FALSE)="","",VLOOKUP($J138,'All Title I'!$A$8:$G$97,5,FALSE)),""),"")</f>
        <v/>
      </c>
      <c r="F138" s="67" t="str">
        <f t="shared" si="7"/>
        <v/>
      </c>
      <c r="G138" s="67" t="str">
        <f>IFERROR(IF($K138&gt;$E$7,IF(VLOOKUP($J138,'All Title I'!$A$8:$G$97,7,FALSE)="","",VLOOKUP($J138,'All Title I'!$A$8:$G$97,7,FALSE)),""),"")</f>
        <v/>
      </c>
      <c r="H138" t="str">
        <f>IFERROR(IF(H137-1&gt;='All Title I'!$K$6,H137-1,""),"")</f>
        <v/>
      </c>
      <c r="I138" t="str">
        <f>IFERROR(IF(I137-1&gt;='All Title I'!$P$6,I137-1,""),"")</f>
        <v/>
      </c>
      <c r="J138" t="str">
        <f>IF($B$7="Student Enrollment",VLOOKUP(H138,'All Title I'!$K$8:$L$97,2,FALSE),IF($B$7="Poverty Rate",VLOOKUP(I138,'All Title I'!$P$8:$Q$97,2,FALSE),""))</f>
        <v/>
      </c>
      <c r="K138" t="str">
        <f>IFERROR(IF($B$7="Student Enrollment",VLOOKUP(J138,'All Title I'!$A$8:$G$97,3,FALSE),IF($B$7="Poverty Rate",VLOOKUP(J138,'All Title I'!$A$8:$G$97,7,FALSE),"")),"")</f>
        <v/>
      </c>
    </row>
    <row r="139" spans="1:11" ht="15" x14ac:dyDescent="0.25">
      <c r="A139" s="82" t="str">
        <f>IFERROR(IF($K139&gt;$E$7,IF(VLOOKUP($J139,'All Title I'!$A$8:$G$97,1,FALSE)="","",VLOOKUP($J139,'All Title I'!$A$8:$G$97,1,FALSE)),""),"")</f>
        <v/>
      </c>
      <c r="B139" s="83" t="str">
        <f>IFERROR(IF($K139&gt;$E$7,IF(VLOOKUP($J139,'All Title I'!$A$8:$G$97,2,FALSE)="","",VLOOKUP($J139,'All Title I'!$A$8:$G$97,2,FALSE)),""),"")</f>
        <v/>
      </c>
      <c r="C139" s="82" t="str">
        <f>IFERROR(IF($K139&gt;$E$7,IF(VLOOKUP($J139,'All Title I'!$A$8:$G$97,3,FALSE)="","",VLOOKUP($J139,'All Title I'!$A$8:$G$97,3,FALSE)),""),"")</f>
        <v/>
      </c>
      <c r="D139" s="84" t="str">
        <f>IFERROR(IF($K139&gt;$E$7,IF(VLOOKUP($J139,'All Title I'!$A$8:$G$97,4,FALSE)="","",VLOOKUP($J139,'All Title I'!$A$8:$G$97,4,FALSE)),""),"")</f>
        <v/>
      </c>
      <c r="E139" s="66" t="str">
        <f>IFERROR(IF($K139&gt;$E$7,IF(VLOOKUP($J139,'All Title I'!$A$8:$G$97,5,FALSE)="","",VLOOKUP($J139,'All Title I'!$A$8:$G$97,5,FALSE)),""),"")</f>
        <v/>
      </c>
      <c r="F139" s="67" t="str">
        <f t="shared" si="7"/>
        <v/>
      </c>
      <c r="G139" s="67" t="str">
        <f>IFERROR(IF($K139&gt;$E$7,IF(VLOOKUP($J139,'All Title I'!$A$8:$G$97,7,FALSE)="","",VLOOKUP($J139,'All Title I'!$A$8:$G$97,7,FALSE)),""),"")</f>
        <v/>
      </c>
      <c r="H139" t="str">
        <f>IFERROR(IF(H138-1&gt;='All Title I'!$K$6,H138-1,""),"")</f>
        <v/>
      </c>
      <c r="I139" t="str">
        <f>IFERROR(IF(I138-1&gt;='All Title I'!$P$6,I138-1,""),"")</f>
        <v/>
      </c>
      <c r="J139" t="str">
        <f>IF($B$7="Student Enrollment",VLOOKUP(H139,'All Title I'!$K$8:$L$97,2,FALSE),IF($B$7="Poverty Rate",VLOOKUP(I139,'All Title I'!$P$8:$Q$97,2,FALSE),""))</f>
        <v/>
      </c>
      <c r="K139" t="str">
        <f>IFERROR(IF($B$7="Student Enrollment",VLOOKUP(J139,'All Title I'!$A$8:$G$97,3,FALSE),IF($B$7="Poverty Rate",VLOOKUP(J139,'All Title I'!$A$8:$G$97,7,FALSE),"")),"")</f>
        <v/>
      </c>
    </row>
    <row r="140" spans="1:11" ht="15" x14ac:dyDescent="0.25">
      <c r="A140" s="82" t="str">
        <f>IFERROR(IF($K140&gt;$E$7,IF(VLOOKUP($J140,'All Title I'!$A$8:$G$97,1,FALSE)="","",VLOOKUP($J140,'All Title I'!$A$8:$G$97,1,FALSE)),""),"")</f>
        <v/>
      </c>
      <c r="B140" s="83" t="str">
        <f>IFERROR(IF($K140&gt;$E$7,IF(VLOOKUP($J140,'All Title I'!$A$8:$G$97,2,FALSE)="","",VLOOKUP($J140,'All Title I'!$A$8:$G$97,2,FALSE)),""),"")</f>
        <v/>
      </c>
      <c r="C140" s="82" t="str">
        <f>IFERROR(IF($K140&gt;$E$7,IF(VLOOKUP($J140,'All Title I'!$A$8:$G$97,3,FALSE)="","",VLOOKUP($J140,'All Title I'!$A$8:$G$97,3,FALSE)),""),"")</f>
        <v/>
      </c>
      <c r="D140" s="84" t="str">
        <f>IFERROR(IF($K140&gt;$E$7,IF(VLOOKUP($J140,'All Title I'!$A$8:$G$97,4,FALSE)="","",VLOOKUP($J140,'All Title I'!$A$8:$G$97,4,FALSE)),""),"")</f>
        <v/>
      </c>
      <c r="E140" s="66" t="str">
        <f>IFERROR(IF($K140&gt;$E$7,IF(VLOOKUP($J140,'All Title I'!$A$8:$G$97,5,FALSE)="","",VLOOKUP($J140,'All Title I'!$A$8:$G$97,5,FALSE)),""),"")</f>
        <v/>
      </c>
      <c r="F140" s="67" t="str">
        <f t="shared" ref="F140:F143" si="8">IF(ISNUMBER(C140),IF(C140&gt;100,IF(AND(E140&gt;=$C$201,E140&lt;=$C$202),"YES","NO"),"N/A"),"")</f>
        <v/>
      </c>
      <c r="G140" s="67" t="str">
        <f>IFERROR(IF($K140&gt;$E$7,IF(VLOOKUP($J140,'All Title I'!$A$8:$G$97,7,FALSE)="","",VLOOKUP($J140,'All Title I'!$A$8:$G$97,7,FALSE)),""),"")</f>
        <v/>
      </c>
      <c r="H140" t="str">
        <f>IFERROR(IF(H139-1&gt;='All Title I'!$K$6,H139-1,""),"")</f>
        <v/>
      </c>
      <c r="I140" t="str">
        <f>IFERROR(IF(I139-1&gt;='All Title I'!$P$6,I139-1,""),"")</f>
        <v/>
      </c>
      <c r="J140" t="str">
        <f>IF($B$7="Student Enrollment",VLOOKUP(H140,'All Title I'!$K$8:$L$97,2,FALSE),IF($B$7="Poverty Rate",VLOOKUP(I140,'All Title I'!$P$8:$Q$97,2,FALSE),""))</f>
        <v/>
      </c>
      <c r="K140" t="str">
        <f>IFERROR(IF($B$7="Student Enrollment",VLOOKUP(J140,'All Title I'!$A$8:$G$97,3,FALSE),IF($B$7="Poverty Rate",VLOOKUP(J140,'All Title I'!$A$8:$G$97,7,FALSE),"")),"")</f>
        <v/>
      </c>
    </row>
    <row r="141" spans="1:11" ht="15" x14ac:dyDescent="0.25">
      <c r="A141" s="82" t="str">
        <f>IFERROR(IF($K141&gt;$E$7,IF(VLOOKUP($J141,'All Title I'!$A$8:$G$97,1,FALSE)="","",VLOOKUP($J141,'All Title I'!$A$8:$G$97,1,FALSE)),""),"")</f>
        <v/>
      </c>
      <c r="B141" s="83" t="str">
        <f>IFERROR(IF($K141&gt;$E$7,IF(VLOOKUP($J141,'All Title I'!$A$8:$G$97,2,FALSE)="","",VLOOKUP($J141,'All Title I'!$A$8:$G$97,2,FALSE)),""),"")</f>
        <v/>
      </c>
      <c r="C141" s="82" t="str">
        <f>IFERROR(IF($K141&gt;$E$7,IF(VLOOKUP($J141,'All Title I'!$A$8:$G$97,3,FALSE)="","",VLOOKUP($J141,'All Title I'!$A$8:$G$97,3,FALSE)),""),"")</f>
        <v/>
      </c>
      <c r="D141" s="84" t="str">
        <f>IFERROR(IF($K141&gt;$E$7,IF(VLOOKUP($J141,'All Title I'!$A$8:$G$97,4,FALSE)="","",VLOOKUP($J141,'All Title I'!$A$8:$G$97,4,FALSE)),""),"")</f>
        <v/>
      </c>
      <c r="E141" s="66" t="str">
        <f>IFERROR(IF($K141&gt;$E$7,IF(VLOOKUP($J141,'All Title I'!$A$8:$G$97,5,FALSE)="","",VLOOKUP($J141,'All Title I'!$A$8:$G$97,5,FALSE)),""),"")</f>
        <v/>
      </c>
      <c r="F141" s="67" t="str">
        <f t="shared" si="8"/>
        <v/>
      </c>
      <c r="G141" s="67" t="str">
        <f>IFERROR(IF($K141&gt;$E$7,IF(VLOOKUP($J141,'All Title I'!$A$8:$G$97,7,FALSE)="","",VLOOKUP($J141,'All Title I'!$A$8:$G$97,7,FALSE)),""),"")</f>
        <v/>
      </c>
      <c r="H141" t="str">
        <f>IFERROR(IF(H140-1&gt;='All Title I'!$K$6,H140-1,""),"")</f>
        <v/>
      </c>
      <c r="I141" t="str">
        <f>IFERROR(IF(I140-1&gt;='All Title I'!$P$6,I140-1,""),"")</f>
        <v/>
      </c>
      <c r="J141" t="str">
        <f>IF($B$7="Student Enrollment",VLOOKUP(H141,'All Title I'!$K$8:$L$97,2,FALSE),IF($B$7="Poverty Rate",VLOOKUP(I141,'All Title I'!$P$8:$Q$97,2,FALSE),""))</f>
        <v/>
      </c>
      <c r="K141" t="str">
        <f>IFERROR(IF($B$7="Student Enrollment",VLOOKUP(J141,'All Title I'!$A$8:$G$97,3,FALSE),IF($B$7="Poverty Rate",VLOOKUP(J141,'All Title I'!$A$8:$G$97,7,FALSE),"")),"")</f>
        <v/>
      </c>
    </row>
    <row r="142" spans="1:11" ht="15" x14ac:dyDescent="0.25">
      <c r="A142" s="82" t="str">
        <f>IFERROR(IF($K142&gt;$E$7,IF(VLOOKUP($J142,'All Title I'!$A$8:$G$97,1,FALSE)="","",VLOOKUP($J142,'All Title I'!$A$8:$G$97,1,FALSE)),""),"")</f>
        <v/>
      </c>
      <c r="B142" s="83" t="str">
        <f>IFERROR(IF($K142&gt;$E$7,IF(VLOOKUP($J142,'All Title I'!$A$8:$G$97,2,FALSE)="","",VLOOKUP($J142,'All Title I'!$A$8:$G$97,2,FALSE)),""),"")</f>
        <v/>
      </c>
      <c r="C142" s="82" t="str">
        <f>IFERROR(IF($K142&gt;$E$7,IF(VLOOKUP($J142,'All Title I'!$A$8:$G$97,3,FALSE)="","",VLOOKUP($J142,'All Title I'!$A$8:$G$97,3,FALSE)),""),"")</f>
        <v/>
      </c>
      <c r="D142" s="84" t="str">
        <f>IFERROR(IF($K142&gt;$E$7,IF(VLOOKUP($J142,'All Title I'!$A$8:$G$97,4,FALSE)="","",VLOOKUP($J142,'All Title I'!$A$8:$G$97,4,FALSE)),""),"")</f>
        <v/>
      </c>
      <c r="E142" s="66" t="str">
        <f>IFERROR(IF($K142&gt;$E$7,IF(VLOOKUP($J142,'All Title I'!$A$8:$G$97,5,FALSE)="","",VLOOKUP($J142,'All Title I'!$A$8:$G$97,5,FALSE)),""),"")</f>
        <v/>
      </c>
      <c r="F142" s="67" t="str">
        <f t="shared" si="8"/>
        <v/>
      </c>
      <c r="G142" s="67" t="str">
        <f>IFERROR(IF($K142&gt;$E$7,IF(VLOOKUP($J142,'All Title I'!$A$8:$G$97,7,FALSE)="","",VLOOKUP($J142,'All Title I'!$A$8:$G$97,7,FALSE)),""),"")</f>
        <v/>
      </c>
      <c r="H142" t="str">
        <f>IFERROR(IF(H141-1&gt;='All Title I'!$K$6,H141-1,""),"")</f>
        <v/>
      </c>
      <c r="I142" t="str">
        <f>IFERROR(IF(I141-1&gt;='All Title I'!$P$6,I141-1,""),"")</f>
        <v/>
      </c>
      <c r="J142" t="str">
        <f>IF($B$7="Student Enrollment",VLOOKUP(H142,'All Title I'!$K$8:$L$97,2,FALSE),IF($B$7="Poverty Rate",VLOOKUP(I142,'All Title I'!$P$8:$Q$97,2,FALSE),""))</f>
        <v/>
      </c>
      <c r="K142" t="str">
        <f>IFERROR(IF($B$7="Student Enrollment",VLOOKUP(J142,'All Title I'!$A$8:$G$97,3,FALSE),IF($B$7="Poverty Rate",VLOOKUP(J142,'All Title I'!$A$8:$G$97,7,FALSE),"")),"")</f>
        <v/>
      </c>
    </row>
    <row r="143" spans="1:11" ht="15" x14ac:dyDescent="0.25">
      <c r="A143" s="82" t="str">
        <f>IFERROR(IF($K143&gt;$E$7,IF(VLOOKUP($J143,'All Title I'!$A$8:$G$97,1,FALSE)="","",VLOOKUP($J143,'All Title I'!$A$8:$G$97,1,FALSE)),""),"")</f>
        <v/>
      </c>
      <c r="B143" s="83" t="str">
        <f>IFERROR(IF($K143&gt;$E$7,IF(VLOOKUP($J143,'All Title I'!$A$8:$G$97,2,FALSE)="","",VLOOKUP($J143,'All Title I'!$A$8:$G$97,2,FALSE)),""),"")</f>
        <v/>
      </c>
      <c r="C143" s="82" t="str">
        <f>IFERROR(IF($K143&gt;$E$7,IF(VLOOKUP($J143,'All Title I'!$A$8:$G$97,3,FALSE)="","",VLOOKUP($J143,'All Title I'!$A$8:$G$97,3,FALSE)),""),"")</f>
        <v/>
      </c>
      <c r="D143" s="84" t="str">
        <f>IFERROR(IF($K143&gt;$E$7,IF(VLOOKUP($J143,'All Title I'!$A$8:$G$97,4,FALSE)="","",VLOOKUP($J143,'All Title I'!$A$8:$G$97,4,FALSE)),""),"")</f>
        <v/>
      </c>
      <c r="E143" s="66" t="str">
        <f>IFERROR(IF($K143&gt;$E$7,IF(VLOOKUP($J143,'All Title I'!$A$8:$G$97,5,FALSE)="","",VLOOKUP($J143,'All Title I'!$A$8:$G$97,5,FALSE)),""),"")</f>
        <v/>
      </c>
      <c r="F143" s="67" t="str">
        <f t="shared" si="8"/>
        <v/>
      </c>
      <c r="G143" s="67" t="str">
        <f>IFERROR(IF($K143&gt;$E$7,IF(VLOOKUP($J143,'All Title I'!$A$8:$G$97,7,FALSE)="","",VLOOKUP($J143,'All Title I'!$A$8:$G$97,7,FALSE)),""),"")</f>
        <v/>
      </c>
      <c r="H143" t="str">
        <f>IFERROR(IF(H142-1&gt;='All Title I'!$K$6,H142-1,""),"")</f>
        <v/>
      </c>
      <c r="I143" t="str">
        <f>IFERROR(IF(I142-1&gt;='All Title I'!$P$6,I142-1,""),"")</f>
        <v/>
      </c>
      <c r="J143" t="str">
        <f>IF($B$7="Student Enrollment",VLOOKUP(H143,'All Title I'!$K$8:$L$97,2,FALSE),IF($B$7="Poverty Rate",VLOOKUP(I143,'All Title I'!$P$8:$Q$97,2,FALSE),""))</f>
        <v/>
      </c>
      <c r="K143" t="str">
        <f>IFERROR(IF($B$7="Student Enrollment",VLOOKUP(J143,'All Title I'!$A$8:$G$97,3,FALSE),IF($B$7="Poverty Rate",VLOOKUP(J143,'All Title I'!$A$8:$G$97,7,FALSE),"")),"")</f>
        <v/>
      </c>
    </row>
    <row r="144" spans="1:11" ht="15" x14ac:dyDescent="0.25">
      <c r="A144" s="82" t="str">
        <f>IFERROR(IF($K144&gt;$E$7,IF(VLOOKUP($J144,'All Title I'!$A$8:$G$97,1,FALSE)="","",VLOOKUP($J144,'All Title I'!$A$8:$G$97,1,FALSE)),""),"")</f>
        <v/>
      </c>
      <c r="B144" s="83" t="str">
        <f>IFERROR(IF($K144&gt;$E$7,IF(VLOOKUP($J144,'All Title I'!$A$8:$G$97,2,FALSE)="","",VLOOKUP($J144,'All Title I'!$A$8:$G$97,2,FALSE)),""),"")</f>
        <v/>
      </c>
      <c r="C144" s="82" t="str">
        <f>IFERROR(IF($K144&gt;$E$7,IF(VLOOKUP($J144,'All Title I'!$A$8:$G$97,3,FALSE)="","",VLOOKUP($J144,'All Title I'!$A$8:$G$97,3,FALSE)),""),"")</f>
        <v/>
      </c>
      <c r="D144" s="84" t="str">
        <f>IFERROR(IF($K144&gt;$E$7,IF(VLOOKUP($J144,'All Title I'!$A$8:$G$97,4,FALSE)="","",VLOOKUP($J144,'All Title I'!$A$8:$G$97,4,FALSE)),""),"")</f>
        <v/>
      </c>
      <c r="E144" s="66" t="str">
        <f>IFERROR(IF($K144&gt;$E$7,IF(VLOOKUP($J144,'All Title I'!$A$8:$G$97,5,FALSE)="","",VLOOKUP($J144,'All Title I'!$A$8:$G$97,5,FALSE)),""),"")</f>
        <v/>
      </c>
      <c r="F144" s="67" t="str">
        <f t="shared" ref="F144:F159" si="9">IF(ISNUMBER(C144),IF(C144&gt;100,IF(AND(E144&gt;=$C$201,E144&lt;=$C$202),"YES","NO"),"N/A"),"")</f>
        <v/>
      </c>
      <c r="G144" s="67" t="str">
        <f>IFERROR(IF($K144&gt;$E$7,IF(VLOOKUP($J144,'All Title I'!$A$8:$G$97,7,FALSE)="","",VLOOKUP($J144,'All Title I'!$A$8:$G$97,7,FALSE)),""),"")</f>
        <v/>
      </c>
      <c r="H144" t="str">
        <f>IFERROR(IF(H143-1&gt;='All Title I'!$K$6,H143-1,""),"")</f>
        <v/>
      </c>
      <c r="I144" t="str">
        <f>IFERROR(IF(I143-1&gt;='All Title I'!$P$6,I143-1,""),"")</f>
        <v/>
      </c>
      <c r="J144" t="str">
        <f>IF($B$7="Student Enrollment",VLOOKUP(H144,'All Title I'!$K$8:$L$97,2,FALSE),IF($B$7="Poverty Rate",VLOOKUP(I144,'All Title I'!$P$8:$Q$97,2,FALSE),""))</f>
        <v/>
      </c>
      <c r="K144" t="str">
        <f>IFERROR(IF($B$7="Student Enrollment",VLOOKUP(J144,'All Title I'!$A$8:$G$97,3,FALSE),IF($B$7="Poverty Rate",VLOOKUP(J144,'All Title I'!$A$8:$G$97,7,FALSE),"")),"")</f>
        <v/>
      </c>
    </row>
    <row r="145" spans="1:11" ht="15" x14ac:dyDescent="0.25">
      <c r="A145" s="82" t="str">
        <f>IFERROR(IF($K145&gt;$E$7,IF(VLOOKUP($J145,'All Title I'!$A$8:$G$97,1,FALSE)="","",VLOOKUP($J145,'All Title I'!$A$8:$G$97,1,FALSE)),""),"")</f>
        <v/>
      </c>
      <c r="B145" s="83" t="str">
        <f>IFERROR(IF($K145&gt;$E$7,IF(VLOOKUP($J145,'All Title I'!$A$8:$G$97,2,FALSE)="","",VLOOKUP($J145,'All Title I'!$A$8:$G$97,2,FALSE)),""),"")</f>
        <v/>
      </c>
      <c r="C145" s="82" t="str">
        <f>IFERROR(IF($K145&gt;$E$7,IF(VLOOKUP($J145,'All Title I'!$A$8:$G$97,3,FALSE)="","",VLOOKUP($J145,'All Title I'!$A$8:$G$97,3,FALSE)),""),"")</f>
        <v/>
      </c>
      <c r="D145" s="84" t="str">
        <f>IFERROR(IF($K145&gt;$E$7,IF(VLOOKUP($J145,'All Title I'!$A$8:$G$97,4,FALSE)="","",VLOOKUP($J145,'All Title I'!$A$8:$G$97,4,FALSE)),""),"")</f>
        <v/>
      </c>
      <c r="E145" s="66" t="str">
        <f>IFERROR(IF($K145&gt;$E$7,IF(VLOOKUP($J145,'All Title I'!$A$8:$G$97,5,FALSE)="","",VLOOKUP($J145,'All Title I'!$A$8:$G$97,5,FALSE)),""),"")</f>
        <v/>
      </c>
      <c r="F145" s="67" t="str">
        <f t="shared" si="9"/>
        <v/>
      </c>
      <c r="G145" s="67" t="str">
        <f>IFERROR(IF($K145&gt;$E$7,IF(VLOOKUP($J145,'All Title I'!$A$8:$G$97,7,FALSE)="","",VLOOKUP($J145,'All Title I'!$A$8:$G$97,7,FALSE)),""),"")</f>
        <v/>
      </c>
      <c r="H145" t="str">
        <f>IFERROR(IF(H144-1&gt;='All Title I'!$K$6,H144-1,""),"")</f>
        <v/>
      </c>
      <c r="I145" t="str">
        <f>IFERROR(IF(I144-1&gt;='All Title I'!$P$6,I144-1,""),"")</f>
        <v/>
      </c>
      <c r="J145" t="str">
        <f>IF($B$7="Student Enrollment",VLOOKUP(H145,'All Title I'!$K$8:$L$97,2,FALSE),IF($B$7="Poverty Rate",VLOOKUP(I145,'All Title I'!$P$8:$Q$97,2,FALSE),""))</f>
        <v/>
      </c>
      <c r="K145" t="str">
        <f>IFERROR(IF($B$7="Student Enrollment",VLOOKUP(J145,'All Title I'!$A$8:$G$97,3,FALSE),IF($B$7="Poverty Rate",VLOOKUP(J145,'All Title I'!$A$8:$G$97,7,FALSE),"")),"")</f>
        <v/>
      </c>
    </row>
    <row r="146" spans="1:11" ht="15" x14ac:dyDescent="0.25">
      <c r="A146" s="82" t="str">
        <f>IFERROR(IF($K146&gt;$E$7,IF(VLOOKUP($J146,'All Title I'!$A$8:$G$97,1,FALSE)="","",VLOOKUP($J146,'All Title I'!$A$8:$G$97,1,FALSE)),""),"")</f>
        <v/>
      </c>
      <c r="B146" s="83" t="str">
        <f>IFERROR(IF($K146&gt;$E$7,IF(VLOOKUP($J146,'All Title I'!$A$8:$G$97,2,FALSE)="","",VLOOKUP($J146,'All Title I'!$A$8:$G$97,2,FALSE)),""),"")</f>
        <v/>
      </c>
      <c r="C146" s="82" t="str">
        <f>IFERROR(IF($K146&gt;$E$7,IF(VLOOKUP($J146,'All Title I'!$A$8:$G$97,3,FALSE)="","",VLOOKUP($J146,'All Title I'!$A$8:$G$97,3,FALSE)),""),"")</f>
        <v/>
      </c>
      <c r="D146" s="84" t="str">
        <f>IFERROR(IF($K146&gt;$E$7,IF(VLOOKUP($J146,'All Title I'!$A$8:$G$97,4,FALSE)="","",VLOOKUP($J146,'All Title I'!$A$8:$G$97,4,FALSE)),""),"")</f>
        <v/>
      </c>
      <c r="E146" s="66" t="str">
        <f>IFERROR(IF($K146&gt;$E$7,IF(VLOOKUP($J146,'All Title I'!$A$8:$G$97,5,FALSE)="","",VLOOKUP($J146,'All Title I'!$A$8:$G$97,5,FALSE)),""),"")</f>
        <v/>
      </c>
      <c r="F146" s="67" t="str">
        <f t="shared" si="9"/>
        <v/>
      </c>
      <c r="G146" s="67" t="str">
        <f>IFERROR(IF($K146&gt;$E$7,IF(VLOOKUP($J146,'All Title I'!$A$8:$G$97,7,FALSE)="","",VLOOKUP($J146,'All Title I'!$A$8:$G$97,7,FALSE)),""),"")</f>
        <v/>
      </c>
      <c r="H146" t="str">
        <f>IFERROR(IF(H145-1&gt;='All Title I'!$K$6,H145-1,""),"")</f>
        <v/>
      </c>
      <c r="I146" t="str">
        <f>IFERROR(IF(I145-1&gt;='All Title I'!$P$6,I145-1,""),"")</f>
        <v/>
      </c>
      <c r="J146" t="str">
        <f>IF($B$7="Student Enrollment",VLOOKUP(H146,'All Title I'!$K$8:$L$97,2,FALSE),IF($B$7="Poverty Rate",VLOOKUP(I146,'All Title I'!$P$8:$Q$97,2,FALSE),""))</f>
        <v/>
      </c>
      <c r="K146" t="str">
        <f>IFERROR(IF($B$7="Student Enrollment",VLOOKUP(J146,'All Title I'!$A$8:$G$97,3,FALSE),IF($B$7="Poverty Rate",VLOOKUP(J146,'All Title I'!$A$8:$G$97,7,FALSE),"")),"")</f>
        <v/>
      </c>
    </row>
    <row r="147" spans="1:11" ht="15" x14ac:dyDescent="0.25">
      <c r="A147" s="82" t="str">
        <f>IFERROR(IF($K147&gt;$E$7,IF(VLOOKUP($J147,'All Title I'!$A$8:$G$97,1,FALSE)="","",VLOOKUP($J147,'All Title I'!$A$8:$G$97,1,FALSE)),""),"")</f>
        <v/>
      </c>
      <c r="B147" s="83" t="str">
        <f>IFERROR(IF($K147&gt;$E$7,IF(VLOOKUP($J147,'All Title I'!$A$8:$G$97,2,FALSE)="","",VLOOKUP($J147,'All Title I'!$A$8:$G$97,2,FALSE)),""),"")</f>
        <v/>
      </c>
      <c r="C147" s="82" t="str">
        <f>IFERROR(IF($K147&gt;$E$7,IF(VLOOKUP($J147,'All Title I'!$A$8:$G$97,3,FALSE)="","",VLOOKUP($J147,'All Title I'!$A$8:$G$97,3,FALSE)),""),"")</f>
        <v/>
      </c>
      <c r="D147" s="84" t="str">
        <f>IFERROR(IF($K147&gt;$E$7,IF(VLOOKUP($J147,'All Title I'!$A$8:$G$97,4,FALSE)="","",VLOOKUP($J147,'All Title I'!$A$8:$G$97,4,FALSE)),""),"")</f>
        <v/>
      </c>
      <c r="E147" s="66" t="str">
        <f>IFERROR(IF($K147&gt;$E$7,IF(VLOOKUP($J147,'All Title I'!$A$8:$G$97,5,FALSE)="","",VLOOKUP($J147,'All Title I'!$A$8:$G$97,5,FALSE)),""),"")</f>
        <v/>
      </c>
      <c r="F147" s="67" t="str">
        <f t="shared" si="9"/>
        <v/>
      </c>
      <c r="G147" s="67" t="str">
        <f>IFERROR(IF($K147&gt;$E$7,IF(VLOOKUP($J147,'All Title I'!$A$8:$G$97,7,FALSE)="","",VLOOKUP($J147,'All Title I'!$A$8:$G$97,7,FALSE)),""),"")</f>
        <v/>
      </c>
      <c r="H147" t="str">
        <f>IFERROR(IF(H146-1&gt;='All Title I'!$K$6,H146-1,""),"")</f>
        <v/>
      </c>
      <c r="I147" t="str">
        <f>IFERROR(IF(I146-1&gt;='All Title I'!$P$6,I146-1,""),"")</f>
        <v/>
      </c>
      <c r="J147" t="str">
        <f>IF($B$7="Student Enrollment",VLOOKUP(H147,'All Title I'!$K$8:$L$97,2,FALSE),IF($B$7="Poverty Rate",VLOOKUP(I147,'All Title I'!$P$8:$Q$97,2,FALSE),""))</f>
        <v/>
      </c>
      <c r="K147" t="str">
        <f>IFERROR(IF($B$7="Student Enrollment",VLOOKUP(J147,'All Title I'!$A$8:$G$97,3,FALSE),IF($B$7="Poverty Rate",VLOOKUP(J147,'All Title I'!$A$8:$G$97,7,FALSE),"")),"")</f>
        <v/>
      </c>
    </row>
    <row r="148" spans="1:11" ht="15" x14ac:dyDescent="0.25">
      <c r="A148" s="82" t="str">
        <f>IFERROR(IF($K148&gt;$E$7,IF(VLOOKUP($J148,'All Title I'!$A$8:$G$97,1,FALSE)="","",VLOOKUP($J148,'All Title I'!$A$8:$G$97,1,FALSE)),""),"")</f>
        <v/>
      </c>
      <c r="B148" s="83" t="str">
        <f>IFERROR(IF($K148&gt;$E$7,IF(VLOOKUP($J148,'All Title I'!$A$8:$G$97,2,FALSE)="","",VLOOKUP($J148,'All Title I'!$A$8:$G$97,2,FALSE)),""),"")</f>
        <v/>
      </c>
      <c r="C148" s="82" t="str">
        <f>IFERROR(IF($K148&gt;$E$7,IF(VLOOKUP($J148,'All Title I'!$A$8:$G$97,3,FALSE)="","",VLOOKUP($J148,'All Title I'!$A$8:$G$97,3,FALSE)),""),"")</f>
        <v/>
      </c>
      <c r="D148" s="84" t="str">
        <f>IFERROR(IF($K148&gt;$E$7,IF(VLOOKUP($J148,'All Title I'!$A$8:$G$97,4,FALSE)="","",VLOOKUP($J148,'All Title I'!$A$8:$G$97,4,FALSE)),""),"")</f>
        <v/>
      </c>
      <c r="E148" s="66" t="str">
        <f>IFERROR(IF($K148&gt;$E$7,IF(VLOOKUP($J148,'All Title I'!$A$8:$G$97,5,FALSE)="","",VLOOKUP($J148,'All Title I'!$A$8:$G$97,5,FALSE)),""),"")</f>
        <v/>
      </c>
      <c r="F148" s="67" t="str">
        <f t="shared" si="9"/>
        <v/>
      </c>
      <c r="G148" s="67" t="str">
        <f>IFERROR(IF($K148&gt;$E$7,IF(VLOOKUP($J148,'All Title I'!$A$8:$G$97,7,FALSE)="","",VLOOKUP($J148,'All Title I'!$A$8:$G$97,7,FALSE)),""),"")</f>
        <v/>
      </c>
      <c r="H148" t="str">
        <f>IFERROR(IF(H147-1&gt;='All Title I'!$K$6,H147-1,""),"")</f>
        <v/>
      </c>
      <c r="I148" t="str">
        <f>IFERROR(IF(I147-1&gt;='All Title I'!$P$6,I147-1,""),"")</f>
        <v/>
      </c>
      <c r="J148" t="str">
        <f>IF($B$7="Student Enrollment",VLOOKUP(H148,'All Title I'!$K$8:$L$97,2,FALSE),IF($B$7="Poverty Rate",VLOOKUP(I148,'All Title I'!$P$8:$Q$97,2,FALSE),""))</f>
        <v/>
      </c>
      <c r="K148" t="str">
        <f>IFERROR(IF($B$7="Student Enrollment",VLOOKUP(J148,'All Title I'!$A$8:$G$97,3,FALSE),IF($B$7="Poverty Rate",VLOOKUP(J148,'All Title I'!$A$8:$G$97,7,FALSE),"")),"")</f>
        <v/>
      </c>
    </row>
    <row r="149" spans="1:11" ht="15" x14ac:dyDescent="0.25">
      <c r="A149" s="82" t="str">
        <f>IFERROR(IF($K149&gt;$E$7,IF(VLOOKUP($J149,'All Title I'!$A$8:$G$97,1,FALSE)="","",VLOOKUP($J149,'All Title I'!$A$8:$G$97,1,FALSE)),""),"")</f>
        <v/>
      </c>
      <c r="B149" s="83" t="str">
        <f>IFERROR(IF($K149&gt;$E$7,IF(VLOOKUP($J149,'All Title I'!$A$8:$G$97,2,FALSE)="","",VLOOKUP($J149,'All Title I'!$A$8:$G$97,2,FALSE)),""),"")</f>
        <v/>
      </c>
      <c r="C149" s="82" t="str">
        <f>IFERROR(IF($K149&gt;$E$7,IF(VLOOKUP($J149,'All Title I'!$A$8:$G$97,3,FALSE)="","",VLOOKUP($J149,'All Title I'!$A$8:$G$97,3,FALSE)),""),"")</f>
        <v/>
      </c>
      <c r="D149" s="84" t="str">
        <f>IFERROR(IF($K149&gt;$E$7,IF(VLOOKUP($J149,'All Title I'!$A$8:$G$97,4,FALSE)="","",VLOOKUP($J149,'All Title I'!$A$8:$G$97,4,FALSE)),""),"")</f>
        <v/>
      </c>
      <c r="E149" s="66" t="str">
        <f>IFERROR(IF($K149&gt;$E$7,IF(VLOOKUP($J149,'All Title I'!$A$8:$G$97,5,FALSE)="","",VLOOKUP($J149,'All Title I'!$A$8:$G$97,5,FALSE)),""),"")</f>
        <v/>
      </c>
      <c r="F149" s="67" t="str">
        <f t="shared" si="9"/>
        <v/>
      </c>
      <c r="G149" s="67" t="str">
        <f>IFERROR(IF($K149&gt;$E$7,IF(VLOOKUP($J149,'All Title I'!$A$8:$G$97,7,FALSE)="","",VLOOKUP($J149,'All Title I'!$A$8:$G$97,7,FALSE)),""),"")</f>
        <v/>
      </c>
      <c r="H149" t="str">
        <f>IFERROR(IF(H148-1&gt;='All Title I'!$K$6,H148-1,""),"")</f>
        <v/>
      </c>
      <c r="I149" t="str">
        <f>IFERROR(IF(I148-1&gt;='All Title I'!$P$6,I148-1,""),"")</f>
        <v/>
      </c>
      <c r="J149" t="str">
        <f>IF($B$7="Student Enrollment",VLOOKUP(H149,'All Title I'!$K$8:$L$97,2,FALSE),IF($B$7="Poverty Rate",VLOOKUP(I149,'All Title I'!$P$8:$Q$97,2,FALSE),""))</f>
        <v/>
      </c>
      <c r="K149" t="str">
        <f>IFERROR(IF($B$7="Student Enrollment",VLOOKUP(J149,'All Title I'!$A$8:$G$97,3,FALSE),IF($B$7="Poverty Rate",VLOOKUP(J149,'All Title I'!$A$8:$G$97,7,FALSE),"")),"")</f>
        <v/>
      </c>
    </row>
    <row r="150" spans="1:11" ht="15" x14ac:dyDescent="0.25">
      <c r="A150" s="82" t="str">
        <f>IFERROR(IF($K150&gt;$E$7,IF(VLOOKUP($J150,'All Title I'!$A$8:$G$97,1,FALSE)="","",VLOOKUP($J150,'All Title I'!$A$8:$G$97,1,FALSE)),""),"")</f>
        <v/>
      </c>
      <c r="B150" s="83" t="str">
        <f>IFERROR(IF($K150&gt;$E$7,IF(VLOOKUP($J150,'All Title I'!$A$8:$G$97,2,FALSE)="","",VLOOKUP($J150,'All Title I'!$A$8:$G$97,2,FALSE)),""),"")</f>
        <v/>
      </c>
      <c r="C150" s="82" t="str">
        <f>IFERROR(IF($K150&gt;$E$7,IF(VLOOKUP($J150,'All Title I'!$A$8:$G$97,3,FALSE)="","",VLOOKUP($J150,'All Title I'!$A$8:$G$97,3,FALSE)),""),"")</f>
        <v/>
      </c>
      <c r="D150" s="84" t="str">
        <f>IFERROR(IF($K150&gt;$E$7,IF(VLOOKUP($J150,'All Title I'!$A$8:$G$97,4,FALSE)="","",VLOOKUP($J150,'All Title I'!$A$8:$G$97,4,FALSE)),""),"")</f>
        <v/>
      </c>
      <c r="E150" s="66" t="str">
        <f>IFERROR(IF($K150&gt;$E$7,IF(VLOOKUP($J150,'All Title I'!$A$8:$G$97,5,FALSE)="","",VLOOKUP($J150,'All Title I'!$A$8:$G$97,5,FALSE)),""),"")</f>
        <v/>
      </c>
      <c r="F150" s="67" t="str">
        <f t="shared" si="9"/>
        <v/>
      </c>
      <c r="G150" s="67" t="str">
        <f>IFERROR(IF($K150&gt;$E$7,IF(VLOOKUP($J150,'All Title I'!$A$8:$G$97,7,FALSE)="","",VLOOKUP($J150,'All Title I'!$A$8:$G$97,7,FALSE)),""),"")</f>
        <v/>
      </c>
      <c r="H150" t="str">
        <f>IFERROR(IF(H149-1&gt;='All Title I'!$K$6,H149-1,""),"")</f>
        <v/>
      </c>
      <c r="I150" t="str">
        <f>IFERROR(IF(I149-1&gt;='All Title I'!$P$6,I149-1,""),"")</f>
        <v/>
      </c>
      <c r="J150" t="str">
        <f>IF($B$7="Student Enrollment",VLOOKUP(H150,'All Title I'!$K$8:$L$97,2,FALSE),IF($B$7="Poverty Rate",VLOOKUP(I150,'All Title I'!$P$8:$Q$97,2,FALSE),""))</f>
        <v/>
      </c>
      <c r="K150" t="str">
        <f>IFERROR(IF($B$7="Student Enrollment",VLOOKUP(J150,'All Title I'!$A$8:$G$97,3,FALSE),IF($B$7="Poverty Rate",VLOOKUP(J150,'All Title I'!$A$8:$G$97,7,FALSE),"")),"")</f>
        <v/>
      </c>
    </row>
    <row r="151" spans="1:11" ht="15" x14ac:dyDescent="0.25">
      <c r="A151" s="82" t="str">
        <f>IFERROR(IF($K151&gt;$E$7,IF(VLOOKUP($J151,'All Title I'!$A$8:$G$97,1,FALSE)="","",VLOOKUP($J151,'All Title I'!$A$8:$G$97,1,FALSE)),""),"")</f>
        <v/>
      </c>
      <c r="B151" s="83" t="str">
        <f>IFERROR(IF($K151&gt;$E$7,IF(VLOOKUP($J151,'All Title I'!$A$8:$G$97,2,FALSE)="","",VLOOKUP($J151,'All Title I'!$A$8:$G$97,2,FALSE)),""),"")</f>
        <v/>
      </c>
      <c r="C151" s="82" t="str">
        <f>IFERROR(IF($K151&gt;$E$7,IF(VLOOKUP($J151,'All Title I'!$A$8:$G$97,3,FALSE)="","",VLOOKUP($J151,'All Title I'!$A$8:$G$97,3,FALSE)),""),"")</f>
        <v/>
      </c>
      <c r="D151" s="84" t="str">
        <f>IFERROR(IF($K151&gt;$E$7,IF(VLOOKUP($J151,'All Title I'!$A$8:$G$97,4,FALSE)="","",VLOOKUP($J151,'All Title I'!$A$8:$G$97,4,FALSE)),""),"")</f>
        <v/>
      </c>
      <c r="E151" s="66" t="str">
        <f>IFERROR(IF($K151&gt;$E$7,IF(VLOOKUP($J151,'All Title I'!$A$8:$G$97,5,FALSE)="","",VLOOKUP($J151,'All Title I'!$A$8:$G$97,5,FALSE)),""),"")</f>
        <v/>
      </c>
      <c r="F151" s="67" t="str">
        <f t="shared" si="9"/>
        <v/>
      </c>
      <c r="G151" s="67" t="str">
        <f>IFERROR(IF($K151&gt;$E$7,IF(VLOOKUP($J151,'All Title I'!$A$8:$G$97,7,FALSE)="","",VLOOKUP($J151,'All Title I'!$A$8:$G$97,7,FALSE)),""),"")</f>
        <v/>
      </c>
      <c r="H151" t="str">
        <f>IFERROR(IF(H150-1&gt;='All Title I'!$K$6,H150-1,""),"")</f>
        <v/>
      </c>
      <c r="I151" t="str">
        <f>IFERROR(IF(I150-1&gt;='All Title I'!$P$6,I150-1,""),"")</f>
        <v/>
      </c>
      <c r="J151" t="str">
        <f>IF($B$7="Student Enrollment",VLOOKUP(H151,'All Title I'!$K$8:$L$97,2,FALSE),IF($B$7="Poverty Rate",VLOOKUP(I151,'All Title I'!$P$8:$Q$97,2,FALSE),""))</f>
        <v/>
      </c>
      <c r="K151" t="str">
        <f>IFERROR(IF($B$7="Student Enrollment",VLOOKUP(J151,'All Title I'!$A$8:$G$97,3,FALSE),IF($B$7="Poverty Rate",VLOOKUP(J151,'All Title I'!$A$8:$G$97,7,FALSE),"")),"")</f>
        <v/>
      </c>
    </row>
    <row r="152" spans="1:11" ht="15" x14ac:dyDescent="0.25">
      <c r="A152" s="82" t="str">
        <f>IFERROR(IF($K152&gt;$E$7,IF(VLOOKUP($J152,'All Title I'!$A$8:$G$97,1,FALSE)="","",VLOOKUP($J152,'All Title I'!$A$8:$G$97,1,FALSE)),""),"")</f>
        <v/>
      </c>
      <c r="B152" s="83" t="str">
        <f>IFERROR(IF($K152&gt;$E$7,IF(VLOOKUP($J152,'All Title I'!$A$8:$G$97,2,FALSE)="","",VLOOKUP($J152,'All Title I'!$A$8:$G$97,2,FALSE)),""),"")</f>
        <v/>
      </c>
      <c r="C152" s="82" t="str">
        <f>IFERROR(IF($K152&gt;$E$7,IF(VLOOKUP($J152,'All Title I'!$A$8:$G$97,3,FALSE)="","",VLOOKUP($J152,'All Title I'!$A$8:$G$97,3,FALSE)),""),"")</f>
        <v/>
      </c>
      <c r="D152" s="84" t="str">
        <f>IFERROR(IF($K152&gt;$E$7,IF(VLOOKUP($J152,'All Title I'!$A$8:$G$97,4,FALSE)="","",VLOOKUP($J152,'All Title I'!$A$8:$G$97,4,FALSE)),""),"")</f>
        <v/>
      </c>
      <c r="E152" s="66" t="str">
        <f>IFERROR(IF($K152&gt;$E$7,IF(VLOOKUP($J152,'All Title I'!$A$8:$G$97,5,FALSE)="","",VLOOKUP($J152,'All Title I'!$A$8:$G$97,5,FALSE)),""),"")</f>
        <v/>
      </c>
      <c r="F152" s="67" t="str">
        <f t="shared" si="9"/>
        <v/>
      </c>
      <c r="G152" s="67" t="str">
        <f>IFERROR(IF($K152&gt;$E$7,IF(VLOOKUP($J152,'All Title I'!$A$8:$G$97,7,FALSE)="","",VLOOKUP($J152,'All Title I'!$A$8:$G$97,7,FALSE)),""),"")</f>
        <v/>
      </c>
      <c r="H152" t="str">
        <f>IFERROR(IF(H151-1&gt;='All Title I'!$K$6,H151-1,""),"")</f>
        <v/>
      </c>
      <c r="I152" t="str">
        <f>IFERROR(IF(I151-1&gt;='All Title I'!$P$6,I151-1,""),"")</f>
        <v/>
      </c>
      <c r="J152" t="str">
        <f>IF($B$7="Student Enrollment",VLOOKUP(H152,'All Title I'!$K$8:$L$97,2,FALSE),IF($B$7="Poverty Rate",VLOOKUP(I152,'All Title I'!$P$8:$Q$97,2,FALSE),""))</f>
        <v/>
      </c>
      <c r="K152" t="str">
        <f>IFERROR(IF($B$7="Student Enrollment",VLOOKUP(J152,'All Title I'!$A$8:$G$97,3,FALSE),IF($B$7="Poverty Rate",VLOOKUP(J152,'All Title I'!$A$8:$G$97,7,FALSE),"")),"")</f>
        <v/>
      </c>
    </row>
    <row r="153" spans="1:11" ht="15" x14ac:dyDescent="0.25">
      <c r="A153" s="82" t="str">
        <f>IFERROR(IF($K153&gt;$E$7,IF(VLOOKUP($J153,'All Title I'!$A$8:$G$97,1,FALSE)="","",VLOOKUP($J153,'All Title I'!$A$8:$G$97,1,FALSE)),""),"")</f>
        <v/>
      </c>
      <c r="B153" s="83" t="str">
        <f>IFERROR(IF($K153&gt;$E$7,IF(VLOOKUP($J153,'All Title I'!$A$8:$G$97,2,FALSE)="","",VLOOKUP($J153,'All Title I'!$A$8:$G$97,2,FALSE)),""),"")</f>
        <v/>
      </c>
      <c r="C153" s="82" t="str">
        <f>IFERROR(IF($K153&gt;$E$7,IF(VLOOKUP($J153,'All Title I'!$A$8:$G$97,3,FALSE)="","",VLOOKUP($J153,'All Title I'!$A$8:$G$97,3,FALSE)),""),"")</f>
        <v/>
      </c>
      <c r="D153" s="84" t="str">
        <f>IFERROR(IF($K153&gt;$E$7,IF(VLOOKUP($J153,'All Title I'!$A$8:$G$97,4,FALSE)="","",VLOOKUP($J153,'All Title I'!$A$8:$G$97,4,FALSE)),""),"")</f>
        <v/>
      </c>
      <c r="E153" s="66" t="str">
        <f>IFERROR(IF($K153&gt;$E$7,IF(VLOOKUP($J153,'All Title I'!$A$8:$G$97,5,FALSE)="","",VLOOKUP($J153,'All Title I'!$A$8:$G$97,5,FALSE)),""),"")</f>
        <v/>
      </c>
      <c r="F153" s="67" t="str">
        <f t="shared" si="9"/>
        <v/>
      </c>
      <c r="G153" s="67" t="str">
        <f>IFERROR(IF($K153&gt;$E$7,IF(VLOOKUP($J153,'All Title I'!$A$8:$G$97,7,FALSE)="","",VLOOKUP($J153,'All Title I'!$A$8:$G$97,7,FALSE)),""),"")</f>
        <v/>
      </c>
      <c r="H153" t="str">
        <f>IFERROR(IF(H152-1&gt;='All Title I'!$K$6,H152-1,""),"")</f>
        <v/>
      </c>
      <c r="I153" t="str">
        <f>IFERROR(IF(I152-1&gt;='All Title I'!$P$6,I152-1,""),"")</f>
        <v/>
      </c>
      <c r="J153" t="str">
        <f>IF($B$7="Student Enrollment",VLOOKUP(H153,'All Title I'!$K$8:$L$97,2,FALSE),IF($B$7="Poverty Rate",VLOOKUP(I153,'All Title I'!$P$8:$Q$97,2,FALSE),""))</f>
        <v/>
      </c>
      <c r="K153" t="str">
        <f>IFERROR(IF($B$7="Student Enrollment",VLOOKUP(J153,'All Title I'!$A$8:$G$97,3,FALSE),IF($B$7="Poverty Rate",VLOOKUP(J153,'All Title I'!$A$8:$G$97,7,FALSE),"")),"")</f>
        <v/>
      </c>
    </row>
    <row r="154" spans="1:11" ht="15" x14ac:dyDescent="0.25">
      <c r="A154" s="82" t="str">
        <f>IFERROR(IF($K154&gt;$E$7,IF(VLOOKUP($J154,'All Title I'!$A$8:$G$97,1,FALSE)="","",VLOOKUP($J154,'All Title I'!$A$8:$G$97,1,FALSE)),""),"")</f>
        <v/>
      </c>
      <c r="B154" s="83" t="str">
        <f>IFERROR(IF($K154&gt;$E$7,IF(VLOOKUP($J154,'All Title I'!$A$8:$G$97,2,FALSE)="","",VLOOKUP($J154,'All Title I'!$A$8:$G$97,2,FALSE)),""),"")</f>
        <v/>
      </c>
      <c r="C154" s="82" t="str">
        <f>IFERROR(IF($K154&gt;$E$7,IF(VLOOKUP($J154,'All Title I'!$A$8:$G$97,3,FALSE)="","",VLOOKUP($J154,'All Title I'!$A$8:$G$97,3,FALSE)),""),"")</f>
        <v/>
      </c>
      <c r="D154" s="84" t="str">
        <f>IFERROR(IF($K154&gt;$E$7,IF(VLOOKUP($J154,'All Title I'!$A$8:$G$97,4,FALSE)="","",VLOOKUP($J154,'All Title I'!$A$8:$G$97,4,FALSE)),""),"")</f>
        <v/>
      </c>
      <c r="E154" s="66" t="str">
        <f>IFERROR(IF($K154&gt;$E$7,IF(VLOOKUP($J154,'All Title I'!$A$8:$G$97,5,FALSE)="","",VLOOKUP($J154,'All Title I'!$A$8:$G$97,5,FALSE)),""),"")</f>
        <v/>
      </c>
      <c r="F154" s="67" t="str">
        <f t="shared" si="9"/>
        <v/>
      </c>
      <c r="G154" s="67" t="str">
        <f>IFERROR(IF($K154&gt;$E$7,IF(VLOOKUP($J154,'All Title I'!$A$8:$G$97,7,FALSE)="","",VLOOKUP($J154,'All Title I'!$A$8:$G$97,7,FALSE)),""),"")</f>
        <v/>
      </c>
      <c r="H154" t="str">
        <f>IFERROR(IF(H153-1&gt;='All Title I'!$K$6,H153-1,""),"")</f>
        <v/>
      </c>
      <c r="I154" t="str">
        <f>IFERROR(IF(I153-1&gt;='All Title I'!$P$6,I153-1,""),"")</f>
        <v/>
      </c>
      <c r="J154" t="str">
        <f>IF($B$7="Student Enrollment",VLOOKUP(H154,'All Title I'!$K$8:$L$97,2,FALSE),IF($B$7="Poverty Rate",VLOOKUP(I154,'All Title I'!$P$8:$Q$97,2,FALSE),""))</f>
        <v/>
      </c>
      <c r="K154" t="str">
        <f>IFERROR(IF($B$7="Student Enrollment",VLOOKUP(J154,'All Title I'!$A$8:$G$97,3,FALSE),IF($B$7="Poverty Rate",VLOOKUP(J154,'All Title I'!$A$8:$G$97,7,FALSE),"")),"")</f>
        <v/>
      </c>
    </row>
    <row r="155" spans="1:11" ht="15" x14ac:dyDescent="0.25">
      <c r="A155" s="82" t="str">
        <f>IFERROR(IF($K155&gt;$E$7,IF(VLOOKUP($J155,'All Title I'!$A$8:$G$97,1,FALSE)="","",VLOOKUP($J155,'All Title I'!$A$8:$G$97,1,FALSE)),""),"")</f>
        <v/>
      </c>
      <c r="B155" s="83" t="str">
        <f>IFERROR(IF($K155&gt;$E$7,IF(VLOOKUP($J155,'All Title I'!$A$8:$G$97,2,FALSE)="","",VLOOKUP($J155,'All Title I'!$A$8:$G$97,2,FALSE)),""),"")</f>
        <v/>
      </c>
      <c r="C155" s="82" t="str">
        <f>IFERROR(IF($K155&gt;$E$7,IF(VLOOKUP($J155,'All Title I'!$A$8:$G$97,3,FALSE)="","",VLOOKUP($J155,'All Title I'!$A$8:$G$97,3,FALSE)),""),"")</f>
        <v/>
      </c>
      <c r="D155" s="84" t="str">
        <f>IFERROR(IF($K155&gt;$E$7,IF(VLOOKUP($J155,'All Title I'!$A$8:$G$97,4,FALSE)="","",VLOOKUP($J155,'All Title I'!$A$8:$G$97,4,FALSE)),""),"")</f>
        <v/>
      </c>
      <c r="E155" s="66" t="str">
        <f>IFERROR(IF($K155&gt;$E$7,IF(VLOOKUP($J155,'All Title I'!$A$8:$G$97,5,FALSE)="","",VLOOKUP($J155,'All Title I'!$A$8:$G$97,5,FALSE)),""),"")</f>
        <v/>
      </c>
      <c r="F155" s="67" t="str">
        <f t="shared" si="9"/>
        <v/>
      </c>
      <c r="G155" s="67" t="str">
        <f>IFERROR(IF($K155&gt;$E$7,IF(VLOOKUP($J155,'All Title I'!$A$8:$G$97,7,FALSE)="","",VLOOKUP($J155,'All Title I'!$A$8:$G$97,7,FALSE)),""),"")</f>
        <v/>
      </c>
      <c r="H155" t="str">
        <f>IFERROR(IF(H154-1&gt;='All Title I'!$K$6,H154-1,""),"")</f>
        <v/>
      </c>
      <c r="I155" t="str">
        <f>IFERROR(IF(I154-1&gt;='All Title I'!$P$6,I154-1,""),"")</f>
        <v/>
      </c>
      <c r="J155" t="str">
        <f>IF($B$7="Student Enrollment",VLOOKUP(H155,'All Title I'!$K$8:$L$97,2,FALSE),IF($B$7="Poverty Rate",VLOOKUP(I155,'All Title I'!$P$8:$Q$97,2,FALSE),""))</f>
        <v/>
      </c>
      <c r="K155" t="str">
        <f>IFERROR(IF($B$7="Student Enrollment",VLOOKUP(J155,'All Title I'!$A$8:$G$97,3,FALSE),IF($B$7="Poverty Rate",VLOOKUP(J155,'All Title I'!$A$8:$G$97,7,FALSE),"")),"")</f>
        <v/>
      </c>
    </row>
    <row r="156" spans="1:11" ht="15" x14ac:dyDescent="0.25">
      <c r="A156" s="82" t="str">
        <f>IFERROR(IF($K156&gt;$E$7,IF(VLOOKUP($J156,'All Title I'!$A$8:$G$97,1,FALSE)="","",VLOOKUP($J156,'All Title I'!$A$8:$G$97,1,FALSE)),""),"")</f>
        <v/>
      </c>
      <c r="B156" s="83" t="str">
        <f>IFERROR(IF($K156&gt;$E$7,IF(VLOOKUP($J156,'All Title I'!$A$8:$G$97,2,FALSE)="","",VLOOKUP($J156,'All Title I'!$A$8:$G$97,2,FALSE)),""),"")</f>
        <v/>
      </c>
      <c r="C156" s="82" t="str">
        <f>IFERROR(IF($K156&gt;$E$7,IF(VLOOKUP($J156,'All Title I'!$A$8:$G$97,3,FALSE)="","",VLOOKUP($J156,'All Title I'!$A$8:$G$97,3,FALSE)),""),"")</f>
        <v/>
      </c>
      <c r="D156" s="84" t="str">
        <f>IFERROR(IF($K156&gt;$E$7,IF(VLOOKUP($J156,'All Title I'!$A$8:$G$97,4,FALSE)="","",VLOOKUP($J156,'All Title I'!$A$8:$G$97,4,FALSE)),""),"")</f>
        <v/>
      </c>
      <c r="E156" s="66" t="str">
        <f>IFERROR(IF($K156&gt;$E$7,IF(VLOOKUP($J156,'All Title I'!$A$8:$G$97,5,FALSE)="","",VLOOKUP($J156,'All Title I'!$A$8:$G$97,5,FALSE)),""),"")</f>
        <v/>
      </c>
      <c r="F156" s="67" t="str">
        <f t="shared" si="9"/>
        <v/>
      </c>
      <c r="G156" s="67" t="str">
        <f>IFERROR(IF($K156&gt;$E$7,IF(VLOOKUP($J156,'All Title I'!$A$8:$G$97,7,FALSE)="","",VLOOKUP($J156,'All Title I'!$A$8:$G$97,7,FALSE)),""),"")</f>
        <v/>
      </c>
      <c r="H156" t="str">
        <f>IFERROR(IF(H155-1&gt;='All Title I'!$K$6,H155-1,""),"")</f>
        <v/>
      </c>
      <c r="I156" t="str">
        <f>IFERROR(IF(I155-1&gt;='All Title I'!$P$6,I155-1,""),"")</f>
        <v/>
      </c>
      <c r="J156" t="str">
        <f>IF($B$7="Student Enrollment",VLOOKUP(H156,'All Title I'!$K$8:$L$97,2,FALSE),IF($B$7="Poverty Rate",VLOOKUP(I156,'All Title I'!$P$8:$Q$97,2,FALSE),""))</f>
        <v/>
      </c>
      <c r="K156" t="str">
        <f>IFERROR(IF($B$7="Student Enrollment",VLOOKUP(J156,'All Title I'!$A$8:$G$97,3,FALSE),IF($B$7="Poverty Rate",VLOOKUP(J156,'All Title I'!$A$8:$G$97,7,FALSE),"")),"")</f>
        <v/>
      </c>
    </row>
    <row r="157" spans="1:11" ht="15" x14ac:dyDescent="0.25">
      <c r="A157" s="82" t="str">
        <f>IFERROR(IF($K157&gt;$E$7,IF(VLOOKUP($J157,'All Title I'!$A$8:$G$97,1,FALSE)="","",VLOOKUP($J157,'All Title I'!$A$8:$G$97,1,FALSE)),""),"")</f>
        <v/>
      </c>
      <c r="B157" s="83" t="str">
        <f>IFERROR(IF($K157&gt;$E$7,IF(VLOOKUP($J157,'All Title I'!$A$8:$G$97,2,FALSE)="","",VLOOKUP($J157,'All Title I'!$A$8:$G$97,2,FALSE)),""),"")</f>
        <v/>
      </c>
      <c r="C157" s="82" t="str">
        <f>IFERROR(IF($K157&gt;$E$7,IF(VLOOKUP($J157,'All Title I'!$A$8:$G$97,3,FALSE)="","",VLOOKUP($J157,'All Title I'!$A$8:$G$97,3,FALSE)),""),"")</f>
        <v/>
      </c>
      <c r="D157" s="84" t="str">
        <f>IFERROR(IF($K157&gt;$E$7,IF(VLOOKUP($J157,'All Title I'!$A$8:$G$97,4,FALSE)="","",VLOOKUP($J157,'All Title I'!$A$8:$G$97,4,FALSE)),""),"")</f>
        <v/>
      </c>
      <c r="E157" s="66" t="str">
        <f>IFERROR(IF($K157&gt;$E$7,IF(VLOOKUP($J157,'All Title I'!$A$8:$G$97,5,FALSE)="","",VLOOKUP($J157,'All Title I'!$A$8:$G$97,5,FALSE)),""),"")</f>
        <v/>
      </c>
      <c r="F157" s="67" t="str">
        <f t="shared" si="9"/>
        <v/>
      </c>
      <c r="G157" s="67" t="str">
        <f>IFERROR(IF($K157&gt;$E$7,IF(VLOOKUP($J157,'All Title I'!$A$8:$G$97,7,FALSE)="","",VLOOKUP($J157,'All Title I'!$A$8:$G$97,7,FALSE)),""),"")</f>
        <v/>
      </c>
      <c r="H157" t="str">
        <f>IFERROR(IF(H156-1&gt;='All Title I'!$K$6,H156-1,""),"")</f>
        <v/>
      </c>
      <c r="I157" t="str">
        <f>IFERROR(IF(I156-1&gt;='All Title I'!$P$6,I156-1,""),"")</f>
        <v/>
      </c>
      <c r="J157" t="str">
        <f>IF($B$7="Student Enrollment",VLOOKUP(H157,'All Title I'!$K$8:$L$97,2,FALSE),IF($B$7="Poverty Rate",VLOOKUP(I157,'All Title I'!$P$8:$Q$97,2,FALSE),""))</f>
        <v/>
      </c>
      <c r="K157" t="str">
        <f>IFERROR(IF($B$7="Student Enrollment",VLOOKUP(J157,'All Title I'!$A$8:$G$97,3,FALSE),IF($B$7="Poverty Rate",VLOOKUP(J157,'All Title I'!$A$8:$G$97,7,FALSE),"")),"")</f>
        <v/>
      </c>
    </row>
    <row r="158" spans="1:11" ht="15" x14ac:dyDescent="0.25">
      <c r="A158" s="82" t="str">
        <f>IFERROR(IF($K158&gt;$E$7,IF(VLOOKUP($J158,'All Title I'!$A$8:$G$97,1,FALSE)="","",VLOOKUP($J158,'All Title I'!$A$8:$G$97,1,FALSE)),""),"")</f>
        <v/>
      </c>
      <c r="B158" s="83" t="str">
        <f>IFERROR(IF($K158&gt;$E$7,IF(VLOOKUP($J158,'All Title I'!$A$8:$G$97,2,FALSE)="","",VLOOKUP($J158,'All Title I'!$A$8:$G$97,2,FALSE)),""),"")</f>
        <v/>
      </c>
      <c r="C158" s="82" t="str">
        <f>IFERROR(IF($K158&gt;$E$7,IF(VLOOKUP($J158,'All Title I'!$A$8:$G$97,3,FALSE)="","",VLOOKUP($J158,'All Title I'!$A$8:$G$97,3,FALSE)),""),"")</f>
        <v/>
      </c>
      <c r="D158" s="84" t="str">
        <f>IFERROR(IF($K158&gt;$E$7,IF(VLOOKUP($J158,'All Title I'!$A$8:$G$97,4,FALSE)="","",VLOOKUP($J158,'All Title I'!$A$8:$G$97,4,FALSE)),""),"")</f>
        <v/>
      </c>
      <c r="E158" s="66" t="str">
        <f>IFERROR(IF($K158&gt;$E$7,IF(VLOOKUP($J158,'All Title I'!$A$8:$G$97,5,FALSE)="","",VLOOKUP($J158,'All Title I'!$A$8:$G$97,5,FALSE)),""),"")</f>
        <v/>
      </c>
      <c r="F158" s="67" t="str">
        <f t="shared" si="9"/>
        <v/>
      </c>
      <c r="G158" s="67" t="str">
        <f>IFERROR(IF($K158&gt;$E$7,IF(VLOOKUP($J158,'All Title I'!$A$8:$G$97,7,FALSE)="","",VLOOKUP($J158,'All Title I'!$A$8:$G$97,7,FALSE)),""),"")</f>
        <v/>
      </c>
      <c r="H158" t="str">
        <f>IFERROR(IF(H157-1&gt;='All Title I'!$K$6,H157-1,""),"")</f>
        <v/>
      </c>
      <c r="I158" t="str">
        <f>IFERROR(IF(I157-1&gt;='All Title I'!$P$6,I157-1,""),"")</f>
        <v/>
      </c>
      <c r="J158" t="str">
        <f>IF($B$7="Student Enrollment",VLOOKUP(H158,'All Title I'!$K$8:$L$97,2,FALSE),IF($B$7="Poverty Rate",VLOOKUP(I158,'All Title I'!$P$8:$Q$97,2,FALSE),""))</f>
        <v/>
      </c>
      <c r="K158" t="str">
        <f>IFERROR(IF($B$7="Student Enrollment",VLOOKUP(J158,'All Title I'!$A$8:$G$97,3,FALSE),IF($B$7="Poverty Rate",VLOOKUP(J158,'All Title I'!$A$8:$G$97,7,FALSE),"")),"")</f>
        <v/>
      </c>
    </row>
    <row r="159" spans="1:11" ht="15" x14ac:dyDescent="0.25">
      <c r="A159" s="82" t="str">
        <f>IFERROR(IF($K159&gt;$E$7,IF(VLOOKUP($J159,'All Title I'!$A$8:$G$97,1,FALSE)="","",VLOOKUP($J159,'All Title I'!$A$8:$G$97,1,FALSE)),""),"")</f>
        <v/>
      </c>
      <c r="B159" s="83" t="str">
        <f>IFERROR(IF($K159&gt;$E$7,IF(VLOOKUP($J159,'All Title I'!$A$8:$G$97,2,FALSE)="","",VLOOKUP($J159,'All Title I'!$A$8:$G$97,2,FALSE)),""),"")</f>
        <v/>
      </c>
      <c r="C159" s="82" t="str">
        <f>IFERROR(IF($K159&gt;$E$7,IF(VLOOKUP($J159,'All Title I'!$A$8:$G$97,3,FALSE)="","",VLOOKUP($J159,'All Title I'!$A$8:$G$97,3,FALSE)),""),"")</f>
        <v/>
      </c>
      <c r="D159" s="84" t="str">
        <f>IFERROR(IF($K159&gt;$E$7,IF(VLOOKUP($J159,'All Title I'!$A$8:$G$97,4,FALSE)="","",VLOOKUP($J159,'All Title I'!$A$8:$G$97,4,FALSE)),""),"")</f>
        <v/>
      </c>
      <c r="E159" s="66" t="str">
        <f>IFERROR(IF($K159&gt;$E$7,IF(VLOOKUP($J159,'All Title I'!$A$8:$G$97,5,FALSE)="","",VLOOKUP($J159,'All Title I'!$A$8:$G$97,5,FALSE)),""),"")</f>
        <v/>
      </c>
      <c r="F159" s="67" t="str">
        <f t="shared" si="9"/>
        <v/>
      </c>
      <c r="G159" s="67" t="str">
        <f>IFERROR(IF($K159&gt;$E$7,IF(VLOOKUP($J159,'All Title I'!$A$8:$G$97,7,FALSE)="","",VLOOKUP($J159,'All Title I'!$A$8:$G$97,7,FALSE)),""),"")</f>
        <v/>
      </c>
      <c r="H159" t="str">
        <f>IFERROR(IF(H158-1&gt;='All Title I'!$K$6,H158-1,""),"")</f>
        <v/>
      </c>
      <c r="I159" t="str">
        <f>IFERROR(IF(I158-1&gt;='All Title I'!$P$6,I158-1,""),"")</f>
        <v/>
      </c>
      <c r="J159" t="str">
        <f>IF($B$7="Student Enrollment",VLOOKUP(H159,'All Title I'!$K$8:$L$97,2,FALSE),IF($B$7="Poverty Rate",VLOOKUP(I159,'All Title I'!$P$8:$Q$97,2,FALSE),""))</f>
        <v/>
      </c>
      <c r="K159" t="str">
        <f>IFERROR(IF($B$7="Student Enrollment",VLOOKUP(J159,'All Title I'!$A$8:$G$97,3,FALSE),IF($B$7="Poverty Rate",VLOOKUP(J159,'All Title I'!$A$8:$G$97,7,FALSE),"")),"")</f>
        <v/>
      </c>
    </row>
    <row r="160" spans="1:11" ht="15" x14ac:dyDescent="0.25">
      <c r="A160" s="82" t="str">
        <f>IFERROR(IF($K160&gt;$E$7,IF(VLOOKUP($J160,'All Title I'!$A$8:$G$97,1,FALSE)="","",VLOOKUP($J160,'All Title I'!$A$8:$G$97,1,FALSE)),""),"")</f>
        <v/>
      </c>
      <c r="B160" s="83" t="str">
        <f>IFERROR(IF($K160&gt;$E$7,IF(VLOOKUP($J160,'All Title I'!$A$8:$G$97,2,FALSE)="","",VLOOKUP($J160,'All Title I'!$A$8:$G$97,2,FALSE)),""),"")</f>
        <v/>
      </c>
      <c r="C160" s="82" t="str">
        <f>IFERROR(IF($K160&gt;$E$7,IF(VLOOKUP($J160,'All Title I'!$A$8:$G$97,3,FALSE)="","",VLOOKUP($J160,'All Title I'!$A$8:$G$97,3,FALSE)),""),"")</f>
        <v/>
      </c>
      <c r="D160" s="84" t="str">
        <f>IFERROR(IF($K160&gt;$E$7,IF(VLOOKUP($J160,'All Title I'!$A$8:$G$97,4,FALSE)="","",VLOOKUP($J160,'All Title I'!$A$8:$G$97,4,FALSE)),""),"")</f>
        <v/>
      </c>
      <c r="E160" s="66" t="str">
        <f>IFERROR(IF($K160&gt;$E$7,IF(VLOOKUP($J160,'All Title I'!$A$8:$G$97,5,FALSE)="","",VLOOKUP($J160,'All Title I'!$A$8:$G$97,5,FALSE)),""),"")</f>
        <v/>
      </c>
      <c r="F160" s="67" t="str">
        <f t="shared" ref="F160:F163" si="10">IF(ISNUMBER(C160),IF(C160&gt;100,IF(AND(E160&gt;=$C$201,E160&lt;=$C$202),"YES","NO"),"N/A"),"")</f>
        <v/>
      </c>
      <c r="G160" s="67" t="str">
        <f>IFERROR(IF($K160&gt;$E$7,IF(VLOOKUP($J160,'All Title I'!$A$8:$G$97,7,FALSE)="","",VLOOKUP($J160,'All Title I'!$A$8:$G$97,7,FALSE)),""),"")</f>
        <v/>
      </c>
      <c r="H160" t="str">
        <f>IFERROR(IF(H159-1&gt;='All Title I'!$K$6,H159-1,""),"")</f>
        <v/>
      </c>
      <c r="I160" t="str">
        <f>IFERROR(IF(I159-1&gt;='All Title I'!$P$6,I159-1,""),"")</f>
        <v/>
      </c>
      <c r="J160" t="str">
        <f>IF($B$7="Student Enrollment",VLOOKUP(H160,'All Title I'!$K$8:$L$97,2,FALSE),IF($B$7="Poverty Rate",VLOOKUP(I160,'All Title I'!$P$8:$Q$97,2,FALSE),""))</f>
        <v/>
      </c>
      <c r="K160" t="str">
        <f>IFERROR(IF($B$7="Student Enrollment",VLOOKUP(J160,'All Title I'!$A$8:$G$97,3,FALSE),IF($B$7="Poverty Rate",VLOOKUP(J160,'All Title I'!$A$8:$G$97,7,FALSE),"")),"")</f>
        <v/>
      </c>
    </row>
    <row r="161" spans="1:11" ht="15" x14ac:dyDescent="0.25">
      <c r="A161" s="82" t="str">
        <f>IFERROR(IF($K161&gt;$E$7,IF(VLOOKUP($J161,'All Title I'!$A$8:$G$97,1,FALSE)="","",VLOOKUP($J161,'All Title I'!$A$8:$G$97,1,FALSE)),""),"")</f>
        <v/>
      </c>
      <c r="B161" s="83" t="str">
        <f>IFERROR(IF($K161&gt;$E$7,IF(VLOOKUP($J161,'All Title I'!$A$8:$G$97,2,FALSE)="","",VLOOKUP($J161,'All Title I'!$A$8:$G$97,2,FALSE)),""),"")</f>
        <v/>
      </c>
      <c r="C161" s="82" t="str">
        <f>IFERROR(IF($K161&gt;$E$7,IF(VLOOKUP($J161,'All Title I'!$A$8:$G$97,3,FALSE)="","",VLOOKUP($J161,'All Title I'!$A$8:$G$97,3,FALSE)),""),"")</f>
        <v/>
      </c>
      <c r="D161" s="84" t="str">
        <f>IFERROR(IF($K161&gt;$E$7,IF(VLOOKUP($J161,'All Title I'!$A$8:$G$97,4,FALSE)="","",VLOOKUP($J161,'All Title I'!$A$8:$G$97,4,FALSE)),""),"")</f>
        <v/>
      </c>
      <c r="E161" s="66" t="str">
        <f>IFERROR(IF($K161&gt;$E$7,IF(VLOOKUP($J161,'All Title I'!$A$8:$G$97,5,FALSE)="","",VLOOKUP($J161,'All Title I'!$A$8:$G$97,5,FALSE)),""),"")</f>
        <v/>
      </c>
      <c r="F161" s="67" t="str">
        <f t="shared" si="10"/>
        <v/>
      </c>
      <c r="G161" s="67" t="str">
        <f>IFERROR(IF($K161&gt;$E$7,IF(VLOOKUP($J161,'All Title I'!$A$8:$G$97,7,FALSE)="","",VLOOKUP($J161,'All Title I'!$A$8:$G$97,7,FALSE)),""),"")</f>
        <v/>
      </c>
      <c r="H161" t="str">
        <f>IFERROR(IF(H160-1&gt;='All Title I'!$K$6,H160-1,""),"")</f>
        <v/>
      </c>
      <c r="I161" t="str">
        <f>IFERROR(IF(I160-1&gt;='All Title I'!$P$6,I160-1,""),"")</f>
        <v/>
      </c>
      <c r="J161" t="str">
        <f>IF($B$7="Student Enrollment",VLOOKUP(H161,'All Title I'!$K$8:$L$97,2,FALSE),IF($B$7="Poverty Rate",VLOOKUP(I161,'All Title I'!$P$8:$Q$97,2,FALSE),""))</f>
        <v/>
      </c>
      <c r="K161" t="str">
        <f>IFERROR(IF($B$7="Student Enrollment",VLOOKUP(J161,'All Title I'!$A$8:$G$97,3,FALSE),IF($B$7="Poverty Rate",VLOOKUP(J161,'All Title I'!$A$8:$G$97,7,FALSE),"")),"")</f>
        <v/>
      </c>
    </row>
    <row r="162" spans="1:11" ht="15" x14ac:dyDescent="0.25">
      <c r="A162" s="82" t="str">
        <f>IFERROR(IF($K162&gt;$E$7,IF(VLOOKUP($J162,'All Title I'!$A$8:$G$97,1,FALSE)="","",VLOOKUP($J162,'All Title I'!$A$8:$G$97,1,FALSE)),""),"")</f>
        <v/>
      </c>
      <c r="B162" s="83" t="str">
        <f>IFERROR(IF($K162&gt;$E$7,IF(VLOOKUP($J162,'All Title I'!$A$8:$G$97,2,FALSE)="","",VLOOKUP($J162,'All Title I'!$A$8:$G$97,2,FALSE)),""),"")</f>
        <v/>
      </c>
      <c r="C162" s="82" t="str">
        <f>IFERROR(IF($K162&gt;$E$7,IF(VLOOKUP($J162,'All Title I'!$A$8:$G$97,3,FALSE)="","",VLOOKUP($J162,'All Title I'!$A$8:$G$97,3,FALSE)),""),"")</f>
        <v/>
      </c>
      <c r="D162" s="84" t="str">
        <f>IFERROR(IF($K162&gt;$E$7,IF(VLOOKUP($J162,'All Title I'!$A$8:$G$97,4,FALSE)="","",VLOOKUP($J162,'All Title I'!$A$8:$G$97,4,FALSE)),""),"")</f>
        <v/>
      </c>
      <c r="E162" s="66" t="str">
        <f>IFERROR(IF($K162&gt;$E$7,IF(VLOOKUP($J162,'All Title I'!$A$8:$G$97,5,FALSE)="","",VLOOKUP($J162,'All Title I'!$A$8:$G$97,5,FALSE)),""),"")</f>
        <v/>
      </c>
      <c r="F162" s="67" t="str">
        <f t="shared" si="10"/>
        <v/>
      </c>
      <c r="G162" s="67" t="str">
        <f>IFERROR(IF($K162&gt;$E$7,IF(VLOOKUP($J162,'All Title I'!$A$8:$G$97,7,FALSE)="","",VLOOKUP($J162,'All Title I'!$A$8:$G$97,7,FALSE)),""),"")</f>
        <v/>
      </c>
      <c r="H162" t="str">
        <f>IFERROR(IF(H161-1&gt;='All Title I'!$K$6,H161-1,""),"")</f>
        <v/>
      </c>
      <c r="I162" t="str">
        <f>IFERROR(IF(I161-1&gt;='All Title I'!$P$6,I161-1,""),"")</f>
        <v/>
      </c>
      <c r="J162" t="str">
        <f>IF($B$7="Student Enrollment",VLOOKUP(H162,'All Title I'!$K$8:$L$97,2,FALSE),IF($B$7="Poverty Rate",VLOOKUP(I162,'All Title I'!$P$8:$Q$97,2,FALSE),""))</f>
        <v/>
      </c>
      <c r="K162" t="str">
        <f>IFERROR(IF($B$7="Student Enrollment",VLOOKUP(J162,'All Title I'!$A$8:$G$97,3,FALSE),IF($B$7="Poverty Rate",VLOOKUP(J162,'All Title I'!$A$8:$G$97,7,FALSE),"")),"")</f>
        <v/>
      </c>
    </row>
    <row r="163" spans="1:11" ht="15" x14ac:dyDescent="0.25">
      <c r="A163" s="82" t="str">
        <f>IFERROR(IF($K163&gt;$E$7,IF(VLOOKUP($J163,'All Title I'!$A$8:$G$97,1,FALSE)="","",VLOOKUP($J163,'All Title I'!$A$8:$G$97,1,FALSE)),""),"")</f>
        <v/>
      </c>
      <c r="B163" s="83" t="str">
        <f>IFERROR(IF($K163&gt;$E$7,IF(VLOOKUP($J163,'All Title I'!$A$8:$G$97,2,FALSE)="","",VLOOKUP($J163,'All Title I'!$A$8:$G$97,2,FALSE)),""),"")</f>
        <v/>
      </c>
      <c r="C163" s="82" t="str">
        <f>IFERROR(IF($K163&gt;$E$7,IF(VLOOKUP($J163,'All Title I'!$A$8:$G$97,3,FALSE)="","",VLOOKUP($J163,'All Title I'!$A$8:$G$97,3,FALSE)),""),"")</f>
        <v/>
      </c>
      <c r="D163" s="84" t="str">
        <f>IFERROR(IF($K163&gt;$E$7,IF(VLOOKUP($J163,'All Title I'!$A$8:$G$97,4,FALSE)="","",VLOOKUP($J163,'All Title I'!$A$8:$G$97,4,FALSE)),""),"")</f>
        <v/>
      </c>
      <c r="E163" s="66" t="str">
        <f>IFERROR(IF($K163&gt;$E$7,IF(VLOOKUP($J163,'All Title I'!$A$8:$G$97,5,FALSE)="","",VLOOKUP($J163,'All Title I'!$A$8:$G$97,5,FALSE)),""),"")</f>
        <v/>
      </c>
      <c r="F163" s="67" t="str">
        <f t="shared" si="10"/>
        <v/>
      </c>
      <c r="G163" s="67" t="str">
        <f>IFERROR(IF($K163&gt;$E$7,IF(VLOOKUP($J163,'All Title I'!$A$8:$G$97,7,FALSE)="","",VLOOKUP($J163,'All Title I'!$A$8:$G$97,7,FALSE)),""),"")</f>
        <v/>
      </c>
      <c r="H163" t="str">
        <f>IFERROR(IF(H162-1&gt;='All Title I'!$K$6,H162-1,""),"")</f>
        <v/>
      </c>
      <c r="I163" t="str">
        <f>IFERROR(IF(I162-1&gt;='All Title I'!$P$6,I162-1,""),"")</f>
        <v/>
      </c>
      <c r="J163" t="str">
        <f>IF($B$7="Student Enrollment",VLOOKUP(H163,'All Title I'!$K$8:$L$97,2,FALSE),IF($B$7="Poverty Rate",VLOOKUP(I163,'All Title I'!$P$8:$Q$97,2,FALSE),""))</f>
        <v/>
      </c>
      <c r="K163" t="str">
        <f>IFERROR(IF($B$7="Student Enrollment",VLOOKUP(J163,'All Title I'!$A$8:$G$97,3,FALSE),IF($B$7="Poverty Rate",VLOOKUP(J163,'All Title I'!$A$8:$G$97,7,FALSE),"")),"")</f>
        <v/>
      </c>
    </row>
    <row r="164" spans="1:11" ht="15" x14ac:dyDescent="0.25">
      <c r="A164" s="82" t="str">
        <f>IFERROR(IF($K164&gt;$E$7,IF(VLOOKUP($J164,'All Title I'!$A$8:$G$97,1,FALSE)="","",VLOOKUP($J164,'All Title I'!$A$8:$G$97,1,FALSE)),""),"")</f>
        <v/>
      </c>
      <c r="B164" s="83" t="str">
        <f>IFERROR(IF($K164&gt;$E$7,IF(VLOOKUP($J164,'All Title I'!$A$8:$G$97,2,FALSE)="","",VLOOKUP($J164,'All Title I'!$A$8:$G$97,2,FALSE)),""),"")</f>
        <v/>
      </c>
      <c r="C164" s="82" t="str">
        <f>IFERROR(IF($K164&gt;$E$7,IF(VLOOKUP($J164,'All Title I'!$A$8:$G$97,3,FALSE)="","",VLOOKUP($J164,'All Title I'!$A$8:$G$97,3,FALSE)),""),"")</f>
        <v/>
      </c>
      <c r="D164" s="84" t="str">
        <f>IFERROR(IF($K164&gt;$E$7,IF(VLOOKUP($J164,'All Title I'!$A$8:$G$97,4,FALSE)="","",VLOOKUP($J164,'All Title I'!$A$8:$G$97,4,FALSE)),""),"")</f>
        <v/>
      </c>
      <c r="E164" s="66" t="str">
        <f>IFERROR(IF($K164&gt;$E$7,IF(VLOOKUP($J164,'All Title I'!$A$8:$G$97,5,FALSE)="","",VLOOKUP($J164,'All Title I'!$A$8:$G$97,5,FALSE)),""),"")</f>
        <v/>
      </c>
      <c r="F164" s="67" t="str">
        <f t="shared" ref="F164:F179" si="11">IF(ISNUMBER(C164),IF(C164&gt;100,IF(AND(E164&gt;=$C$201,E164&lt;=$C$202),"YES","NO"),"N/A"),"")</f>
        <v/>
      </c>
      <c r="G164" s="67" t="str">
        <f>IFERROR(IF($K164&gt;$E$7,IF(VLOOKUP($J164,'All Title I'!$A$8:$G$97,7,FALSE)="","",VLOOKUP($J164,'All Title I'!$A$8:$G$97,7,FALSE)),""),"")</f>
        <v/>
      </c>
      <c r="H164" t="str">
        <f>IFERROR(IF(H163-1&gt;='All Title I'!$K$6,H163-1,""),"")</f>
        <v/>
      </c>
      <c r="I164" t="str">
        <f>IFERROR(IF(I163-1&gt;='All Title I'!$P$6,I163-1,""),"")</f>
        <v/>
      </c>
      <c r="J164" t="str">
        <f>IF($B$7="Student Enrollment",VLOOKUP(H164,'All Title I'!$K$8:$L$97,2,FALSE),IF($B$7="Poverty Rate",VLOOKUP(I164,'All Title I'!$P$8:$Q$97,2,FALSE),""))</f>
        <v/>
      </c>
      <c r="K164" t="str">
        <f>IFERROR(IF($B$7="Student Enrollment",VLOOKUP(J164,'All Title I'!$A$8:$G$97,3,FALSE),IF($B$7="Poverty Rate",VLOOKUP(J164,'All Title I'!$A$8:$G$97,7,FALSE),"")),"")</f>
        <v/>
      </c>
    </row>
    <row r="165" spans="1:11" ht="15" x14ac:dyDescent="0.25">
      <c r="A165" s="82" t="str">
        <f>IFERROR(IF($K165&gt;$E$7,IF(VLOOKUP($J165,'All Title I'!$A$8:$G$97,1,FALSE)="","",VLOOKUP($J165,'All Title I'!$A$8:$G$97,1,FALSE)),""),"")</f>
        <v/>
      </c>
      <c r="B165" s="83" t="str">
        <f>IFERROR(IF($K165&gt;$E$7,IF(VLOOKUP($J165,'All Title I'!$A$8:$G$97,2,FALSE)="","",VLOOKUP($J165,'All Title I'!$A$8:$G$97,2,FALSE)),""),"")</f>
        <v/>
      </c>
      <c r="C165" s="82" t="str">
        <f>IFERROR(IF($K165&gt;$E$7,IF(VLOOKUP($J165,'All Title I'!$A$8:$G$97,3,FALSE)="","",VLOOKUP($J165,'All Title I'!$A$8:$G$97,3,FALSE)),""),"")</f>
        <v/>
      </c>
      <c r="D165" s="84" t="str">
        <f>IFERROR(IF($K165&gt;$E$7,IF(VLOOKUP($J165,'All Title I'!$A$8:$G$97,4,FALSE)="","",VLOOKUP($J165,'All Title I'!$A$8:$G$97,4,FALSE)),""),"")</f>
        <v/>
      </c>
      <c r="E165" s="66" t="str">
        <f>IFERROR(IF($K165&gt;$E$7,IF(VLOOKUP($J165,'All Title I'!$A$8:$G$97,5,FALSE)="","",VLOOKUP($J165,'All Title I'!$A$8:$G$97,5,FALSE)),""),"")</f>
        <v/>
      </c>
      <c r="F165" s="67" t="str">
        <f t="shared" si="11"/>
        <v/>
      </c>
      <c r="G165" s="67" t="str">
        <f>IFERROR(IF($K165&gt;$E$7,IF(VLOOKUP($J165,'All Title I'!$A$8:$G$97,7,FALSE)="","",VLOOKUP($J165,'All Title I'!$A$8:$G$97,7,FALSE)),""),"")</f>
        <v/>
      </c>
      <c r="H165" t="str">
        <f>IFERROR(IF(H164-1&gt;='All Title I'!$K$6,H164-1,""),"")</f>
        <v/>
      </c>
      <c r="I165" t="str">
        <f>IFERROR(IF(I164-1&gt;='All Title I'!$P$6,I164-1,""),"")</f>
        <v/>
      </c>
      <c r="J165" t="str">
        <f>IF($B$7="Student Enrollment",VLOOKUP(H165,'All Title I'!$K$8:$L$97,2,FALSE),IF($B$7="Poverty Rate",VLOOKUP(I165,'All Title I'!$P$8:$Q$97,2,FALSE),""))</f>
        <v/>
      </c>
      <c r="K165" t="str">
        <f>IFERROR(IF($B$7="Student Enrollment",VLOOKUP(J165,'All Title I'!$A$8:$G$97,3,FALSE),IF($B$7="Poverty Rate",VLOOKUP(J165,'All Title I'!$A$8:$G$97,7,FALSE),"")),"")</f>
        <v/>
      </c>
    </row>
    <row r="166" spans="1:11" ht="15" x14ac:dyDescent="0.25">
      <c r="A166" s="82" t="str">
        <f>IFERROR(IF($K166&gt;$E$7,IF(VLOOKUP($J166,'All Title I'!$A$8:$G$97,1,FALSE)="","",VLOOKUP($J166,'All Title I'!$A$8:$G$97,1,FALSE)),""),"")</f>
        <v/>
      </c>
      <c r="B166" s="83" t="str">
        <f>IFERROR(IF($K166&gt;$E$7,IF(VLOOKUP($J166,'All Title I'!$A$8:$G$97,2,FALSE)="","",VLOOKUP($J166,'All Title I'!$A$8:$G$97,2,FALSE)),""),"")</f>
        <v/>
      </c>
      <c r="C166" s="82" t="str">
        <f>IFERROR(IF($K166&gt;$E$7,IF(VLOOKUP($J166,'All Title I'!$A$8:$G$97,3,FALSE)="","",VLOOKUP($J166,'All Title I'!$A$8:$G$97,3,FALSE)),""),"")</f>
        <v/>
      </c>
      <c r="D166" s="84" t="str">
        <f>IFERROR(IF($K166&gt;$E$7,IF(VLOOKUP($J166,'All Title I'!$A$8:$G$97,4,FALSE)="","",VLOOKUP($J166,'All Title I'!$A$8:$G$97,4,FALSE)),""),"")</f>
        <v/>
      </c>
      <c r="E166" s="66" t="str">
        <f>IFERROR(IF($K166&gt;$E$7,IF(VLOOKUP($J166,'All Title I'!$A$8:$G$97,5,FALSE)="","",VLOOKUP($J166,'All Title I'!$A$8:$G$97,5,FALSE)),""),"")</f>
        <v/>
      </c>
      <c r="F166" s="67" t="str">
        <f t="shared" si="11"/>
        <v/>
      </c>
      <c r="G166" s="67" t="str">
        <f>IFERROR(IF($K166&gt;$E$7,IF(VLOOKUP($J166,'All Title I'!$A$8:$G$97,7,FALSE)="","",VLOOKUP($J166,'All Title I'!$A$8:$G$97,7,FALSE)),""),"")</f>
        <v/>
      </c>
      <c r="H166" t="str">
        <f>IFERROR(IF(H165-1&gt;='All Title I'!$K$6,H165-1,""),"")</f>
        <v/>
      </c>
      <c r="I166" t="str">
        <f>IFERROR(IF(I165-1&gt;='All Title I'!$P$6,I165-1,""),"")</f>
        <v/>
      </c>
      <c r="J166" t="str">
        <f>IF($B$7="Student Enrollment",VLOOKUP(H166,'All Title I'!$K$8:$L$97,2,FALSE),IF($B$7="Poverty Rate",VLOOKUP(I166,'All Title I'!$P$8:$Q$97,2,FALSE),""))</f>
        <v/>
      </c>
      <c r="K166" t="str">
        <f>IFERROR(IF($B$7="Student Enrollment",VLOOKUP(J166,'All Title I'!$A$8:$G$97,3,FALSE),IF($B$7="Poverty Rate",VLOOKUP(J166,'All Title I'!$A$8:$G$97,7,FALSE),"")),"")</f>
        <v/>
      </c>
    </row>
    <row r="167" spans="1:11" ht="15" x14ac:dyDescent="0.25">
      <c r="A167" s="82" t="str">
        <f>IFERROR(IF($K167&gt;$E$7,IF(VLOOKUP($J167,'All Title I'!$A$8:$G$97,1,FALSE)="","",VLOOKUP($J167,'All Title I'!$A$8:$G$97,1,FALSE)),""),"")</f>
        <v/>
      </c>
      <c r="B167" s="83" t="str">
        <f>IFERROR(IF($K167&gt;$E$7,IF(VLOOKUP($J167,'All Title I'!$A$8:$G$97,2,FALSE)="","",VLOOKUP($J167,'All Title I'!$A$8:$G$97,2,FALSE)),""),"")</f>
        <v/>
      </c>
      <c r="C167" s="82" t="str">
        <f>IFERROR(IF($K167&gt;$E$7,IF(VLOOKUP($J167,'All Title I'!$A$8:$G$97,3,FALSE)="","",VLOOKUP($J167,'All Title I'!$A$8:$G$97,3,FALSE)),""),"")</f>
        <v/>
      </c>
      <c r="D167" s="84" t="str">
        <f>IFERROR(IF($K167&gt;$E$7,IF(VLOOKUP($J167,'All Title I'!$A$8:$G$97,4,FALSE)="","",VLOOKUP($J167,'All Title I'!$A$8:$G$97,4,FALSE)),""),"")</f>
        <v/>
      </c>
      <c r="E167" s="66" t="str">
        <f>IFERROR(IF($K167&gt;$E$7,IF(VLOOKUP($J167,'All Title I'!$A$8:$G$97,5,FALSE)="","",VLOOKUP($J167,'All Title I'!$A$8:$G$97,5,FALSE)),""),"")</f>
        <v/>
      </c>
      <c r="F167" s="67" t="str">
        <f t="shared" si="11"/>
        <v/>
      </c>
      <c r="G167" s="67" t="str">
        <f>IFERROR(IF($K167&gt;$E$7,IF(VLOOKUP($J167,'All Title I'!$A$8:$G$97,7,FALSE)="","",VLOOKUP($J167,'All Title I'!$A$8:$G$97,7,FALSE)),""),"")</f>
        <v/>
      </c>
      <c r="H167" t="str">
        <f>IFERROR(IF(H166-1&gt;='All Title I'!$K$6,H166-1,""),"")</f>
        <v/>
      </c>
      <c r="I167" t="str">
        <f>IFERROR(IF(I166-1&gt;='All Title I'!$P$6,I166-1,""),"")</f>
        <v/>
      </c>
      <c r="J167" t="str">
        <f>IF($B$7="Student Enrollment",VLOOKUP(H167,'All Title I'!$K$8:$L$97,2,FALSE),IF($B$7="Poverty Rate",VLOOKUP(I167,'All Title I'!$P$8:$Q$97,2,FALSE),""))</f>
        <v/>
      </c>
      <c r="K167" t="str">
        <f>IFERROR(IF($B$7="Student Enrollment",VLOOKUP(J167,'All Title I'!$A$8:$G$97,3,FALSE),IF($B$7="Poverty Rate",VLOOKUP(J167,'All Title I'!$A$8:$G$97,7,FALSE),"")),"")</f>
        <v/>
      </c>
    </row>
    <row r="168" spans="1:11" ht="15" x14ac:dyDescent="0.25">
      <c r="A168" s="82" t="str">
        <f>IFERROR(IF($K168&gt;$E$7,IF(VLOOKUP($J168,'All Title I'!$A$8:$G$97,1,FALSE)="","",VLOOKUP($J168,'All Title I'!$A$8:$G$97,1,FALSE)),""),"")</f>
        <v/>
      </c>
      <c r="B168" s="83" t="str">
        <f>IFERROR(IF($K168&gt;$E$7,IF(VLOOKUP($J168,'All Title I'!$A$8:$G$97,2,FALSE)="","",VLOOKUP($J168,'All Title I'!$A$8:$G$97,2,FALSE)),""),"")</f>
        <v/>
      </c>
      <c r="C168" s="82" t="str">
        <f>IFERROR(IF($K168&gt;$E$7,IF(VLOOKUP($J168,'All Title I'!$A$8:$G$97,3,FALSE)="","",VLOOKUP($J168,'All Title I'!$A$8:$G$97,3,FALSE)),""),"")</f>
        <v/>
      </c>
      <c r="D168" s="84" t="str">
        <f>IFERROR(IF($K168&gt;$E$7,IF(VLOOKUP($J168,'All Title I'!$A$8:$G$97,4,FALSE)="","",VLOOKUP($J168,'All Title I'!$A$8:$G$97,4,FALSE)),""),"")</f>
        <v/>
      </c>
      <c r="E168" s="66" t="str">
        <f>IFERROR(IF($K168&gt;$E$7,IF(VLOOKUP($J168,'All Title I'!$A$8:$G$97,5,FALSE)="","",VLOOKUP($J168,'All Title I'!$A$8:$G$97,5,FALSE)),""),"")</f>
        <v/>
      </c>
      <c r="F168" s="67" t="str">
        <f t="shared" si="11"/>
        <v/>
      </c>
      <c r="G168" s="67" t="str">
        <f>IFERROR(IF($K168&gt;$E$7,IF(VLOOKUP($J168,'All Title I'!$A$8:$G$97,7,FALSE)="","",VLOOKUP($J168,'All Title I'!$A$8:$G$97,7,FALSE)),""),"")</f>
        <v/>
      </c>
      <c r="H168" t="str">
        <f>IFERROR(IF(H167-1&gt;='All Title I'!$K$6,H167-1,""),"")</f>
        <v/>
      </c>
      <c r="I168" t="str">
        <f>IFERROR(IF(I167-1&gt;='All Title I'!$P$6,I167-1,""),"")</f>
        <v/>
      </c>
      <c r="J168" t="str">
        <f>IF($B$7="Student Enrollment",VLOOKUP(H168,'All Title I'!$K$8:$L$97,2,FALSE),IF($B$7="Poverty Rate",VLOOKUP(I168,'All Title I'!$P$8:$Q$97,2,FALSE),""))</f>
        <v/>
      </c>
      <c r="K168" t="str">
        <f>IFERROR(IF($B$7="Student Enrollment",VLOOKUP(J168,'All Title I'!$A$8:$G$97,3,FALSE),IF($B$7="Poverty Rate",VLOOKUP(J168,'All Title I'!$A$8:$G$97,7,FALSE),"")),"")</f>
        <v/>
      </c>
    </row>
    <row r="169" spans="1:11" ht="15" x14ac:dyDescent="0.25">
      <c r="A169" s="82" t="str">
        <f>IFERROR(IF($K169&gt;$E$7,IF(VLOOKUP($J169,'All Title I'!$A$8:$G$97,1,FALSE)="","",VLOOKUP($J169,'All Title I'!$A$8:$G$97,1,FALSE)),""),"")</f>
        <v/>
      </c>
      <c r="B169" s="83" t="str">
        <f>IFERROR(IF($K169&gt;$E$7,IF(VLOOKUP($J169,'All Title I'!$A$8:$G$97,2,FALSE)="","",VLOOKUP($J169,'All Title I'!$A$8:$G$97,2,FALSE)),""),"")</f>
        <v/>
      </c>
      <c r="C169" s="82" t="str">
        <f>IFERROR(IF($K169&gt;$E$7,IF(VLOOKUP($J169,'All Title I'!$A$8:$G$97,3,FALSE)="","",VLOOKUP($J169,'All Title I'!$A$8:$G$97,3,FALSE)),""),"")</f>
        <v/>
      </c>
      <c r="D169" s="84" t="str">
        <f>IFERROR(IF($K169&gt;$E$7,IF(VLOOKUP($J169,'All Title I'!$A$8:$G$97,4,FALSE)="","",VLOOKUP($J169,'All Title I'!$A$8:$G$97,4,FALSE)),""),"")</f>
        <v/>
      </c>
      <c r="E169" s="66" t="str">
        <f>IFERROR(IF($K169&gt;$E$7,IF(VLOOKUP($J169,'All Title I'!$A$8:$G$97,5,FALSE)="","",VLOOKUP($J169,'All Title I'!$A$8:$G$97,5,FALSE)),""),"")</f>
        <v/>
      </c>
      <c r="F169" s="67" t="str">
        <f t="shared" si="11"/>
        <v/>
      </c>
      <c r="G169" s="67" t="str">
        <f>IFERROR(IF($K169&gt;$E$7,IF(VLOOKUP($J169,'All Title I'!$A$8:$G$97,7,FALSE)="","",VLOOKUP($J169,'All Title I'!$A$8:$G$97,7,FALSE)),""),"")</f>
        <v/>
      </c>
      <c r="H169" t="str">
        <f>IFERROR(IF(H168-1&gt;='All Title I'!$K$6,H168-1,""),"")</f>
        <v/>
      </c>
      <c r="I169" t="str">
        <f>IFERROR(IF(I168-1&gt;='All Title I'!$P$6,I168-1,""),"")</f>
        <v/>
      </c>
      <c r="J169" t="str">
        <f>IF($B$7="Student Enrollment",VLOOKUP(H169,'All Title I'!$K$8:$L$97,2,FALSE),IF($B$7="Poverty Rate",VLOOKUP(I169,'All Title I'!$P$8:$Q$97,2,FALSE),""))</f>
        <v/>
      </c>
      <c r="K169" t="str">
        <f>IFERROR(IF($B$7="Student Enrollment",VLOOKUP(J169,'All Title I'!$A$8:$G$97,3,FALSE),IF($B$7="Poverty Rate",VLOOKUP(J169,'All Title I'!$A$8:$G$97,7,FALSE),"")),"")</f>
        <v/>
      </c>
    </row>
    <row r="170" spans="1:11" ht="15" x14ac:dyDescent="0.25">
      <c r="A170" s="82" t="str">
        <f>IFERROR(IF($K170&gt;$E$7,IF(VLOOKUP($J170,'All Title I'!$A$8:$G$97,1,FALSE)="","",VLOOKUP($J170,'All Title I'!$A$8:$G$97,1,FALSE)),""),"")</f>
        <v/>
      </c>
      <c r="B170" s="83" t="str">
        <f>IFERROR(IF($K170&gt;$E$7,IF(VLOOKUP($J170,'All Title I'!$A$8:$G$97,2,FALSE)="","",VLOOKUP($J170,'All Title I'!$A$8:$G$97,2,FALSE)),""),"")</f>
        <v/>
      </c>
      <c r="C170" s="82" t="str">
        <f>IFERROR(IF($K170&gt;$E$7,IF(VLOOKUP($J170,'All Title I'!$A$8:$G$97,3,FALSE)="","",VLOOKUP($J170,'All Title I'!$A$8:$G$97,3,FALSE)),""),"")</f>
        <v/>
      </c>
      <c r="D170" s="84" t="str">
        <f>IFERROR(IF($K170&gt;$E$7,IF(VLOOKUP($J170,'All Title I'!$A$8:$G$97,4,FALSE)="","",VLOOKUP($J170,'All Title I'!$A$8:$G$97,4,FALSE)),""),"")</f>
        <v/>
      </c>
      <c r="E170" s="66" t="str">
        <f>IFERROR(IF($K170&gt;$E$7,IF(VLOOKUP($J170,'All Title I'!$A$8:$G$97,5,FALSE)="","",VLOOKUP($J170,'All Title I'!$A$8:$G$97,5,FALSE)),""),"")</f>
        <v/>
      </c>
      <c r="F170" s="67" t="str">
        <f t="shared" si="11"/>
        <v/>
      </c>
      <c r="G170" s="67" t="str">
        <f>IFERROR(IF($K170&gt;$E$7,IF(VLOOKUP($J170,'All Title I'!$A$8:$G$97,7,FALSE)="","",VLOOKUP($J170,'All Title I'!$A$8:$G$97,7,FALSE)),""),"")</f>
        <v/>
      </c>
      <c r="H170" t="str">
        <f>IFERROR(IF(H169-1&gt;='All Title I'!$K$6,H169-1,""),"")</f>
        <v/>
      </c>
      <c r="I170" t="str">
        <f>IFERROR(IF(I169-1&gt;='All Title I'!$P$6,I169-1,""),"")</f>
        <v/>
      </c>
      <c r="J170" t="str">
        <f>IF($B$7="Student Enrollment",VLOOKUP(H170,'All Title I'!$K$8:$L$97,2,FALSE),IF($B$7="Poverty Rate",VLOOKUP(I170,'All Title I'!$P$8:$Q$97,2,FALSE),""))</f>
        <v/>
      </c>
      <c r="K170" t="str">
        <f>IFERROR(IF($B$7="Student Enrollment",VLOOKUP(J170,'All Title I'!$A$8:$G$97,3,FALSE),IF($B$7="Poverty Rate",VLOOKUP(J170,'All Title I'!$A$8:$G$97,7,FALSE),"")),"")</f>
        <v/>
      </c>
    </row>
    <row r="171" spans="1:11" ht="15" x14ac:dyDescent="0.25">
      <c r="A171" s="82" t="str">
        <f>IFERROR(IF($K171&gt;$E$7,IF(VLOOKUP($J171,'All Title I'!$A$8:$G$97,1,FALSE)="","",VLOOKUP($J171,'All Title I'!$A$8:$G$97,1,FALSE)),""),"")</f>
        <v/>
      </c>
      <c r="B171" s="83" t="str">
        <f>IFERROR(IF($K171&gt;$E$7,IF(VLOOKUP($J171,'All Title I'!$A$8:$G$97,2,FALSE)="","",VLOOKUP($J171,'All Title I'!$A$8:$G$97,2,FALSE)),""),"")</f>
        <v/>
      </c>
      <c r="C171" s="82" t="str">
        <f>IFERROR(IF($K171&gt;$E$7,IF(VLOOKUP($J171,'All Title I'!$A$8:$G$97,3,FALSE)="","",VLOOKUP($J171,'All Title I'!$A$8:$G$97,3,FALSE)),""),"")</f>
        <v/>
      </c>
      <c r="D171" s="84" t="str">
        <f>IFERROR(IF($K171&gt;$E$7,IF(VLOOKUP($J171,'All Title I'!$A$8:$G$97,4,FALSE)="","",VLOOKUP($J171,'All Title I'!$A$8:$G$97,4,FALSE)),""),"")</f>
        <v/>
      </c>
      <c r="E171" s="66" t="str">
        <f>IFERROR(IF($K171&gt;$E$7,IF(VLOOKUP($J171,'All Title I'!$A$8:$G$97,5,FALSE)="","",VLOOKUP($J171,'All Title I'!$A$8:$G$97,5,FALSE)),""),"")</f>
        <v/>
      </c>
      <c r="F171" s="67" t="str">
        <f t="shared" si="11"/>
        <v/>
      </c>
      <c r="G171" s="67" t="str">
        <f>IFERROR(IF($K171&gt;$E$7,IF(VLOOKUP($J171,'All Title I'!$A$8:$G$97,7,FALSE)="","",VLOOKUP($J171,'All Title I'!$A$8:$G$97,7,FALSE)),""),"")</f>
        <v/>
      </c>
      <c r="H171" t="str">
        <f>IFERROR(IF(H170-1&gt;='All Title I'!$K$6,H170-1,""),"")</f>
        <v/>
      </c>
      <c r="I171" t="str">
        <f>IFERROR(IF(I170-1&gt;='All Title I'!$P$6,I170-1,""),"")</f>
        <v/>
      </c>
      <c r="J171" t="str">
        <f>IF($B$7="Student Enrollment",VLOOKUP(H171,'All Title I'!$K$8:$L$97,2,FALSE),IF($B$7="Poverty Rate",VLOOKUP(I171,'All Title I'!$P$8:$Q$97,2,FALSE),""))</f>
        <v/>
      </c>
      <c r="K171" t="str">
        <f>IFERROR(IF($B$7="Student Enrollment",VLOOKUP(J171,'All Title I'!$A$8:$G$97,3,FALSE),IF($B$7="Poverty Rate",VLOOKUP(J171,'All Title I'!$A$8:$G$97,7,FALSE),"")),"")</f>
        <v/>
      </c>
    </row>
    <row r="172" spans="1:11" ht="15" x14ac:dyDescent="0.25">
      <c r="A172" s="82" t="str">
        <f>IFERROR(IF($K172&gt;$E$7,IF(VLOOKUP($J172,'All Title I'!$A$8:$G$97,1,FALSE)="","",VLOOKUP($J172,'All Title I'!$A$8:$G$97,1,FALSE)),""),"")</f>
        <v/>
      </c>
      <c r="B172" s="83" t="str">
        <f>IFERROR(IF($K172&gt;$E$7,IF(VLOOKUP($J172,'All Title I'!$A$8:$G$97,2,FALSE)="","",VLOOKUP($J172,'All Title I'!$A$8:$G$97,2,FALSE)),""),"")</f>
        <v/>
      </c>
      <c r="C172" s="82" t="str">
        <f>IFERROR(IF($K172&gt;$E$7,IF(VLOOKUP($J172,'All Title I'!$A$8:$G$97,3,FALSE)="","",VLOOKUP($J172,'All Title I'!$A$8:$G$97,3,FALSE)),""),"")</f>
        <v/>
      </c>
      <c r="D172" s="84" t="str">
        <f>IFERROR(IF($K172&gt;$E$7,IF(VLOOKUP($J172,'All Title I'!$A$8:$G$97,4,FALSE)="","",VLOOKUP($J172,'All Title I'!$A$8:$G$97,4,FALSE)),""),"")</f>
        <v/>
      </c>
      <c r="E172" s="66" t="str">
        <f>IFERROR(IF($K172&gt;$E$7,IF(VLOOKUP($J172,'All Title I'!$A$8:$G$97,5,FALSE)="","",VLOOKUP($J172,'All Title I'!$A$8:$G$97,5,FALSE)),""),"")</f>
        <v/>
      </c>
      <c r="F172" s="67" t="str">
        <f t="shared" si="11"/>
        <v/>
      </c>
      <c r="G172" s="67" t="str">
        <f>IFERROR(IF($K172&gt;$E$7,IF(VLOOKUP($J172,'All Title I'!$A$8:$G$97,7,FALSE)="","",VLOOKUP($J172,'All Title I'!$A$8:$G$97,7,FALSE)),""),"")</f>
        <v/>
      </c>
      <c r="H172" t="str">
        <f>IFERROR(IF(H171-1&gt;='All Title I'!$K$6,H171-1,""),"")</f>
        <v/>
      </c>
      <c r="I172" t="str">
        <f>IFERROR(IF(I171-1&gt;='All Title I'!$P$6,I171-1,""),"")</f>
        <v/>
      </c>
      <c r="J172" t="str">
        <f>IF($B$7="Student Enrollment",VLOOKUP(H172,'All Title I'!$K$8:$L$97,2,FALSE),IF($B$7="Poverty Rate",VLOOKUP(I172,'All Title I'!$P$8:$Q$97,2,FALSE),""))</f>
        <v/>
      </c>
      <c r="K172" t="str">
        <f>IFERROR(IF($B$7="Student Enrollment",VLOOKUP(J172,'All Title I'!$A$8:$G$97,3,FALSE),IF($B$7="Poverty Rate",VLOOKUP(J172,'All Title I'!$A$8:$G$97,7,FALSE),"")),"")</f>
        <v/>
      </c>
    </row>
    <row r="173" spans="1:11" ht="15" x14ac:dyDescent="0.25">
      <c r="A173" s="82" t="str">
        <f>IFERROR(IF($K173&gt;$E$7,IF(VLOOKUP($J173,'All Title I'!$A$8:$G$97,1,FALSE)="","",VLOOKUP($J173,'All Title I'!$A$8:$G$97,1,FALSE)),""),"")</f>
        <v/>
      </c>
      <c r="B173" s="83" t="str">
        <f>IFERROR(IF($K173&gt;$E$7,IF(VLOOKUP($J173,'All Title I'!$A$8:$G$97,2,FALSE)="","",VLOOKUP($J173,'All Title I'!$A$8:$G$97,2,FALSE)),""),"")</f>
        <v/>
      </c>
      <c r="C173" s="82" t="str">
        <f>IFERROR(IF($K173&gt;$E$7,IF(VLOOKUP($J173,'All Title I'!$A$8:$G$97,3,FALSE)="","",VLOOKUP($J173,'All Title I'!$A$8:$G$97,3,FALSE)),""),"")</f>
        <v/>
      </c>
      <c r="D173" s="84" t="str">
        <f>IFERROR(IF($K173&gt;$E$7,IF(VLOOKUP($J173,'All Title I'!$A$8:$G$97,4,FALSE)="","",VLOOKUP($J173,'All Title I'!$A$8:$G$97,4,FALSE)),""),"")</f>
        <v/>
      </c>
      <c r="E173" s="66" t="str">
        <f>IFERROR(IF($K173&gt;$E$7,IF(VLOOKUP($J173,'All Title I'!$A$8:$G$97,5,FALSE)="","",VLOOKUP($J173,'All Title I'!$A$8:$G$97,5,FALSE)),""),"")</f>
        <v/>
      </c>
      <c r="F173" s="67" t="str">
        <f t="shared" si="11"/>
        <v/>
      </c>
      <c r="G173" s="67" t="str">
        <f>IFERROR(IF($K173&gt;$E$7,IF(VLOOKUP($J173,'All Title I'!$A$8:$G$97,7,FALSE)="","",VLOOKUP($J173,'All Title I'!$A$8:$G$97,7,FALSE)),""),"")</f>
        <v/>
      </c>
      <c r="H173" t="str">
        <f>IFERROR(IF(H172-1&gt;='All Title I'!$K$6,H172-1,""),"")</f>
        <v/>
      </c>
      <c r="I173" t="str">
        <f>IFERROR(IF(I172-1&gt;='All Title I'!$P$6,I172-1,""),"")</f>
        <v/>
      </c>
      <c r="J173" t="str">
        <f>IF($B$7="Student Enrollment",VLOOKUP(H173,'All Title I'!$K$8:$L$97,2,FALSE),IF($B$7="Poverty Rate",VLOOKUP(I173,'All Title I'!$P$8:$Q$97,2,FALSE),""))</f>
        <v/>
      </c>
      <c r="K173" t="str">
        <f>IFERROR(IF($B$7="Student Enrollment",VLOOKUP(J173,'All Title I'!$A$8:$G$97,3,FALSE),IF($B$7="Poverty Rate",VLOOKUP(J173,'All Title I'!$A$8:$G$97,7,FALSE),"")),"")</f>
        <v/>
      </c>
    </row>
    <row r="174" spans="1:11" ht="15" x14ac:dyDescent="0.25">
      <c r="A174" s="82" t="str">
        <f>IFERROR(IF($K174&gt;$E$7,IF(VLOOKUP($J174,'All Title I'!$A$8:$G$97,1,FALSE)="","",VLOOKUP($J174,'All Title I'!$A$8:$G$97,1,FALSE)),""),"")</f>
        <v/>
      </c>
      <c r="B174" s="83" t="str">
        <f>IFERROR(IF($K174&gt;$E$7,IF(VLOOKUP($J174,'All Title I'!$A$8:$G$97,2,FALSE)="","",VLOOKUP($J174,'All Title I'!$A$8:$G$97,2,FALSE)),""),"")</f>
        <v/>
      </c>
      <c r="C174" s="82" t="str">
        <f>IFERROR(IF($K174&gt;$E$7,IF(VLOOKUP($J174,'All Title I'!$A$8:$G$97,3,FALSE)="","",VLOOKUP($J174,'All Title I'!$A$8:$G$97,3,FALSE)),""),"")</f>
        <v/>
      </c>
      <c r="D174" s="84" t="str">
        <f>IFERROR(IF($K174&gt;$E$7,IF(VLOOKUP($J174,'All Title I'!$A$8:$G$97,4,FALSE)="","",VLOOKUP($J174,'All Title I'!$A$8:$G$97,4,FALSE)),""),"")</f>
        <v/>
      </c>
      <c r="E174" s="66" t="str">
        <f>IFERROR(IF($K174&gt;$E$7,IF(VLOOKUP($J174,'All Title I'!$A$8:$G$97,5,FALSE)="","",VLOOKUP($J174,'All Title I'!$A$8:$G$97,5,FALSE)),""),"")</f>
        <v/>
      </c>
      <c r="F174" s="67" t="str">
        <f t="shared" si="11"/>
        <v/>
      </c>
      <c r="G174" s="67" t="str">
        <f>IFERROR(IF($K174&gt;$E$7,IF(VLOOKUP($J174,'All Title I'!$A$8:$G$97,7,FALSE)="","",VLOOKUP($J174,'All Title I'!$A$8:$G$97,7,FALSE)),""),"")</f>
        <v/>
      </c>
      <c r="H174" t="str">
        <f>IFERROR(IF(H173-1&gt;='All Title I'!$K$6,H173-1,""),"")</f>
        <v/>
      </c>
      <c r="I174" t="str">
        <f>IFERROR(IF(I173-1&gt;='All Title I'!$P$6,I173-1,""),"")</f>
        <v/>
      </c>
      <c r="J174" t="str">
        <f>IF($B$7="Student Enrollment",VLOOKUP(H174,'All Title I'!$K$8:$L$97,2,FALSE),IF($B$7="Poverty Rate",VLOOKUP(I174,'All Title I'!$P$8:$Q$97,2,FALSE),""))</f>
        <v/>
      </c>
      <c r="K174" t="str">
        <f>IFERROR(IF($B$7="Student Enrollment",VLOOKUP(J174,'All Title I'!$A$8:$G$97,3,FALSE),IF($B$7="Poverty Rate",VLOOKUP(J174,'All Title I'!$A$8:$G$97,7,FALSE),"")),"")</f>
        <v/>
      </c>
    </row>
    <row r="175" spans="1:11" ht="15" x14ac:dyDescent="0.25">
      <c r="A175" s="82" t="str">
        <f>IFERROR(IF($K175&gt;$E$7,IF(VLOOKUP($J175,'All Title I'!$A$8:$G$97,1,FALSE)="","",VLOOKUP($J175,'All Title I'!$A$8:$G$97,1,FALSE)),""),"")</f>
        <v/>
      </c>
      <c r="B175" s="83" t="str">
        <f>IFERROR(IF($K175&gt;$E$7,IF(VLOOKUP($J175,'All Title I'!$A$8:$G$97,2,FALSE)="","",VLOOKUP($J175,'All Title I'!$A$8:$G$97,2,FALSE)),""),"")</f>
        <v/>
      </c>
      <c r="C175" s="82" t="str">
        <f>IFERROR(IF($K175&gt;$E$7,IF(VLOOKUP($J175,'All Title I'!$A$8:$G$97,3,FALSE)="","",VLOOKUP($J175,'All Title I'!$A$8:$G$97,3,FALSE)),""),"")</f>
        <v/>
      </c>
      <c r="D175" s="84" t="str">
        <f>IFERROR(IF($K175&gt;$E$7,IF(VLOOKUP($J175,'All Title I'!$A$8:$G$97,4,FALSE)="","",VLOOKUP($J175,'All Title I'!$A$8:$G$97,4,FALSE)),""),"")</f>
        <v/>
      </c>
      <c r="E175" s="66" t="str">
        <f>IFERROR(IF($K175&gt;$E$7,IF(VLOOKUP($J175,'All Title I'!$A$8:$G$97,5,FALSE)="","",VLOOKUP($J175,'All Title I'!$A$8:$G$97,5,FALSE)),""),"")</f>
        <v/>
      </c>
      <c r="F175" s="67" t="str">
        <f t="shared" si="11"/>
        <v/>
      </c>
      <c r="G175" s="67" t="str">
        <f>IFERROR(IF($K175&gt;$E$7,IF(VLOOKUP($J175,'All Title I'!$A$8:$G$97,7,FALSE)="","",VLOOKUP($J175,'All Title I'!$A$8:$G$97,7,FALSE)),""),"")</f>
        <v/>
      </c>
      <c r="H175" t="str">
        <f>IFERROR(IF(H174-1&gt;='All Title I'!$K$6,H174-1,""),"")</f>
        <v/>
      </c>
      <c r="I175" t="str">
        <f>IFERROR(IF(I174-1&gt;='All Title I'!$P$6,I174-1,""),"")</f>
        <v/>
      </c>
      <c r="J175" t="str">
        <f>IF($B$7="Student Enrollment",VLOOKUP(H175,'All Title I'!$K$8:$L$97,2,FALSE),IF($B$7="Poverty Rate",VLOOKUP(I175,'All Title I'!$P$8:$Q$97,2,FALSE),""))</f>
        <v/>
      </c>
      <c r="K175" t="str">
        <f>IFERROR(IF($B$7="Student Enrollment",VLOOKUP(J175,'All Title I'!$A$8:$G$97,3,FALSE),IF($B$7="Poverty Rate",VLOOKUP(J175,'All Title I'!$A$8:$G$97,7,FALSE),"")),"")</f>
        <v/>
      </c>
    </row>
    <row r="176" spans="1:11" ht="15" x14ac:dyDescent="0.25">
      <c r="A176" s="82" t="str">
        <f>IFERROR(IF($K176&gt;$E$7,IF(VLOOKUP($J176,'All Title I'!$A$8:$G$97,1,FALSE)="","",VLOOKUP($J176,'All Title I'!$A$8:$G$97,1,FALSE)),""),"")</f>
        <v/>
      </c>
      <c r="B176" s="83" t="str">
        <f>IFERROR(IF($K176&gt;$E$7,IF(VLOOKUP($J176,'All Title I'!$A$8:$G$97,2,FALSE)="","",VLOOKUP($J176,'All Title I'!$A$8:$G$97,2,FALSE)),""),"")</f>
        <v/>
      </c>
      <c r="C176" s="82" t="str">
        <f>IFERROR(IF($K176&gt;$E$7,IF(VLOOKUP($J176,'All Title I'!$A$8:$G$97,3,FALSE)="","",VLOOKUP($J176,'All Title I'!$A$8:$G$97,3,FALSE)),""),"")</f>
        <v/>
      </c>
      <c r="D176" s="84" t="str">
        <f>IFERROR(IF($K176&gt;$E$7,IF(VLOOKUP($J176,'All Title I'!$A$8:$G$97,4,FALSE)="","",VLOOKUP($J176,'All Title I'!$A$8:$G$97,4,FALSE)),""),"")</f>
        <v/>
      </c>
      <c r="E176" s="66" t="str">
        <f>IFERROR(IF($K176&gt;$E$7,IF(VLOOKUP($J176,'All Title I'!$A$8:$G$97,5,FALSE)="","",VLOOKUP($J176,'All Title I'!$A$8:$G$97,5,FALSE)),""),"")</f>
        <v/>
      </c>
      <c r="F176" s="67" t="str">
        <f t="shared" si="11"/>
        <v/>
      </c>
      <c r="G176" s="67" t="str">
        <f>IFERROR(IF($K176&gt;$E$7,IF(VLOOKUP($J176,'All Title I'!$A$8:$G$97,7,FALSE)="","",VLOOKUP($J176,'All Title I'!$A$8:$G$97,7,FALSE)),""),"")</f>
        <v/>
      </c>
      <c r="H176" t="str">
        <f>IFERROR(IF(H175-1&gt;='All Title I'!$K$6,H175-1,""),"")</f>
        <v/>
      </c>
      <c r="I176" t="str">
        <f>IFERROR(IF(I175-1&gt;='All Title I'!$P$6,I175-1,""),"")</f>
        <v/>
      </c>
      <c r="J176" t="str">
        <f>IF($B$7="Student Enrollment",VLOOKUP(H176,'All Title I'!$K$8:$L$97,2,FALSE),IF($B$7="Poverty Rate",VLOOKUP(I176,'All Title I'!$P$8:$Q$97,2,FALSE),""))</f>
        <v/>
      </c>
      <c r="K176" t="str">
        <f>IFERROR(IF($B$7="Student Enrollment",VLOOKUP(J176,'All Title I'!$A$8:$G$97,3,FALSE),IF($B$7="Poverty Rate",VLOOKUP(J176,'All Title I'!$A$8:$G$97,7,FALSE),"")),"")</f>
        <v/>
      </c>
    </row>
    <row r="177" spans="1:11" ht="15" x14ac:dyDescent="0.25">
      <c r="A177" s="82" t="str">
        <f>IFERROR(IF($K177&gt;$E$7,IF(VLOOKUP($J177,'All Title I'!$A$8:$G$97,1,FALSE)="","",VLOOKUP($J177,'All Title I'!$A$8:$G$97,1,FALSE)),""),"")</f>
        <v/>
      </c>
      <c r="B177" s="83" t="str">
        <f>IFERROR(IF($K177&gt;$E$7,IF(VLOOKUP($J177,'All Title I'!$A$8:$G$97,2,FALSE)="","",VLOOKUP($J177,'All Title I'!$A$8:$G$97,2,FALSE)),""),"")</f>
        <v/>
      </c>
      <c r="C177" s="82" t="str">
        <f>IFERROR(IF($K177&gt;$E$7,IF(VLOOKUP($J177,'All Title I'!$A$8:$G$97,3,FALSE)="","",VLOOKUP($J177,'All Title I'!$A$8:$G$97,3,FALSE)),""),"")</f>
        <v/>
      </c>
      <c r="D177" s="84" t="str">
        <f>IFERROR(IF($K177&gt;$E$7,IF(VLOOKUP($J177,'All Title I'!$A$8:$G$97,4,FALSE)="","",VLOOKUP($J177,'All Title I'!$A$8:$G$97,4,FALSE)),""),"")</f>
        <v/>
      </c>
      <c r="E177" s="66" t="str">
        <f>IFERROR(IF($K177&gt;$E$7,IF(VLOOKUP($J177,'All Title I'!$A$8:$G$97,5,FALSE)="","",VLOOKUP($J177,'All Title I'!$A$8:$G$97,5,FALSE)),""),"")</f>
        <v/>
      </c>
      <c r="F177" s="67" t="str">
        <f t="shared" si="11"/>
        <v/>
      </c>
      <c r="G177" s="67" t="str">
        <f>IFERROR(IF($K177&gt;$E$7,IF(VLOOKUP($J177,'All Title I'!$A$8:$G$97,7,FALSE)="","",VLOOKUP($J177,'All Title I'!$A$8:$G$97,7,FALSE)),""),"")</f>
        <v/>
      </c>
      <c r="H177" t="str">
        <f>IFERROR(IF(H176-1&gt;='All Title I'!$K$6,H176-1,""),"")</f>
        <v/>
      </c>
      <c r="I177" t="str">
        <f>IFERROR(IF(I176-1&gt;='All Title I'!$P$6,I176-1,""),"")</f>
        <v/>
      </c>
      <c r="J177" t="str">
        <f>IF($B$7="Student Enrollment",VLOOKUP(H177,'All Title I'!$K$8:$L$97,2,FALSE),IF($B$7="Poverty Rate",VLOOKUP(I177,'All Title I'!$P$8:$Q$97,2,FALSE),""))</f>
        <v/>
      </c>
      <c r="K177" t="str">
        <f>IFERROR(IF($B$7="Student Enrollment",VLOOKUP(J177,'All Title I'!$A$8:$G$97,3,FALSE),IF($B$7="Poverty Rate",VLOOKUP(J177,'All Title I'!$A$8:$G$97,7,FALSE),"")),"")</f>
        <v/>
      </c>
    </row>
    <row r="178" spans="1:11" ht="15" x14ac:dyDescent="0.25">
      <c r="A178" s="82" t="str">
        <f>IFERROR(IF($K178&gt;$E$7,IF(VLOOKUP($J178,'All Title I'!$A$8:$G$97,1,FALSE)="","",VLOOKUP($J178,'All Title I'!$A$8:$G$97,1,FALSE)),""),"")</f>
        <v/>
      </c>
      <c r="B178" s="83" t="str">
        <f>IFERROR(IF($K178&gt;$E$7,IF(VLOOKUP($J178,'All Title I'!$A$8:$G$97,2,FALSE)="","",VLOOKUP($J178,'All Title I'!$A$8:$G$97,2,FALSE)),""),"")</f>
        <v/>
      </c>
      <c r="C178" s="82" t="str">
        <f>IFERROR(IF($K178&gt;$E$7,IF(VLOOKUP($J178,'All Title I'!$A$8:$G$97,3,FALSE)="","",VLOOKUP($J178,'All Title I'!$A$8:$G$97,3,FALSE)),""),"")</f>
        <v/>
      </c>
      <c r="D178" s="84" t="str">
        <f>IFERROR(IF($K178&gt;$E$7,IF(VLOOKUP($J178,'All Title I'!$A$8:$G$97,4,FALSE)="","",VLOOKUP($J178,'All Title I'!$A$8:$G$97,4,FALSE)),""),"")</f>
        <v/>
      </c>
      <c r="E178" s="66" t="str">
        <f>IFERROR(IF($K178&gt;$E$7,IF(VLOOKUP($J178,'All Title I'!$A$8:$G$97,5,FALSE)="","",VLOOKUP($J178,'All Title I'!$A$8:$G$97,5,FALSE)),""),"")</f>
        <v/>
      </c>
      <c r="F178" s="67" t="str">
        <f t="shared" si="11"/>
        <v/>
      </c>
      <c r="G178" s="67" t="str">
        <f>IFERROR(IF($K178&gt;$E$7,IF(VLOOKUP($J178,'All Title I'!$A$8:$G$97,7,FALSE)="","",VLOOKUP($J178,'All Title I'!$A$8:$G$97,7,FALSE)),""),"")</f>
        <v/>
      </c>
      <c r="H178" t="str">
        <f>IFERROR(IF(H177-1&gt;='All Title I'!$K$6,H177-1,""),"")</f>
        <v/>
      </c>
      <c r="I178" t="str">
        <f>IFERROR(IF(I177-1&gt;='All Title I'!$P$6,I177-1,""),"")</f>
        <v/>
      </c>
      <c r="J178" t="str">
        <f>IF($B$7="Student Enrollment",VLOOKUP(H178,'All Title I'!$K$8:$L$97,2,FALSE),IF($B$7="Poverty Rate",VLOOKUP(I178,'All Title I'!$P$8:$Q$97,2,FALSE),""))</f>
        <v/>
      </c>
      <c r="K178" t="str">
        <f>IFERROR(IF($B$7="Student Enrollment",VLOOKUP(J178,'All Title I'!$A$8:$G$97,3,FALSE),IF($B$7="Poverty Rate",VLOOKUP(J178,'All Title I'!$A$8:$G$97,7,FALSE),"")),"")</f>
        <v/>
      </c>
    </row>
    <row r="179" spans="1:11" ht="15" x14ac:dyDescent="0.25">
      <c r="A179" s="82" t="str">
        <f>IFERROR(IF($K179&gt;$E$7,IF(VLOOKUP($J179,'All Title I'!$A$8:$G$97,1,FALSE)="","",VLOOKUP($J179,'All Title I'!$A$8:$G$97,1,FALSE)),""),"")</f>
        <v/>
      </c>
      <c r="B179" s="83" t="str">
        <f>IFERROR(IF($K179&gt;$E$7,IF(VLOOKUP($J179,'All Title I'!$A$8:$G$97,2,FALSE)="","",VLOOKUP($J179,'All Title I'!$A$8:$G$97,2,FALSE)),""),"")</f>
        <v/>
      </c>
      <c r="C179" s="82" t="str">
        <f>IFERROR(IF($K179&gt;$E$7,IF(VLOOKUP($J179,'All Title I'!$A$8:$G$97,3,FALSE)="","",VLOOKUP($J179,'All Title I'!$A$8:$G$97,3,FALSE)),""),"")</f>
        <v/>
      </c>
      <c r="D179" s="84" t="str">
        <f>IFERROR(IF($K179&gt;$E$7,IF(VLOOKUP($J179,'All Title I'!$A$8:$G$97,4,FALSE)="","",VLOOKUP($J179,'All Title I'!$A$8:$G$97,4,FALSE)),""),"")</f>
        <v/>
      </c>
      <c r="E179" s="66" t="str">
        <f>IFERROR(IF($K179&gt;$E$7,IF(VLOOKUP($J179,'All Title I'!$A$8:$G$97,5,FALSE)="","",VLOOKUP($J179,'All Title I'!$A$8:$G$97,5,FALSE)),""),"")</f>
        <v/>
      </c>
      <c r="F179" s="67" t="str">
        <f t="shared" si="11"/>
        <v/>
      </c>
      <c r="G179" s="67" t="str">
        <f>IFERROR(IF($K179&gt;$E$7,IF(VLOOKUP($J179,'All Title I'!$A$8:$G$97,7,FALSE)="","",VLOOKUP($J179,'All Title I'!$A$8:$G$97,7,FALSE)),""),"")</f>
        <v/>
      </c>
      <c r="H179" t="str">
        <f>IFERROR(IF(H178-1&gt;='All Title I'!$K$6,H178-1,""),"")</f>
        <v/>
      </c>
      <c r="I179" t="str">
        <f>IFERROR(IF(I178-1&gt;='All Title I'!$P$6,I178-1,""),"")</f>
        <v/>
      </c>
      <c r="J179" t="str">
        <f>IF($B$7="Student Enrollment",VLOOKUP(H179,'All Title I'!$K$8:$L$97,2,FALSE),IF($B$7="Poverty Rate",VLOOKUP(I179,'All Title I'!$P$8:$Q$97,2,FALSE),""))</f>
        <v/>
      </c>
      <c r="K179" t="str">
        <f>IFERROR(IF($B$7="Student Enrollment",VLOOKUP(J179,'All Title I'!$A$8:$G$97,3,FALSE),IF($B$7="Poverty Rate",VLOOKUP(J179,'All Title I'!$A$8:$G$97,7,FALSE),"")),"")</f>
        <v/>
      </c>
    </row>
    <row r="180" spans="1:11" ht="15" x14ac:dyDescent="0.25">
      <c r="A180" s="82" t="str">
        <f>IFERROR(IF($K180&gt;$E$7,IF(VLOOKUP($J180,'All Title I'!$A$8:$G$97,1,FALSE)="","",VLOOKUP($J180,'All Title I'!$A$8:$G$97,1,FALSE)),""),"")</f>
        <v/>
      </c>
      <c r="B180" s="83" t="str">
        <f>IFERROR(IF($K180&gt;$E$7,IF(VLOOKUP($J180,'All Title I'!$A$8:$G$97,2,FALSE)="","",VLOOKUP($J180,'All Title I'!$A$8:$G$97,2,FALSE)),""),"")</f>
        <v/>
      </c>
      <c r="C180" s="82" t="str">
        <f>IFERROR(IF($K180&gt;$E$7,IF(VLOOKUP($J180,'All Title I'!$A$8:$G$97,3,FALSE)="","",VLOOKUP($J180,'All Title I'!$A$8:$G$97,3,FALSE)),""),"")</f>
        <v/>
      </c>
      <c r="D180" s="84" t="str">
        <f>IFERROR(IF($K180&gt;$E$7,IF(VLOOKUP($J180,'All Title I'!$A$8:$G$97,4,FALSE)="","",VLOOKUP($J180,'All Title I'!$A$8:$G$97,4,FALSE)),""),"")</f>
        <v/>
      </c>
      <c r="E180" s="66" t="str">
        <f>IFERROR(IF($K180&gt;$E$7,IF(VLOOKUP($J180,'All Title I'!$A$8:$G$97,5,FALSE)="","",VLOOKUP($J180,'All Title I'!$A$8:$G$97,5,FALSE)),""),"")</f>
        <v/>
      </c>
      <c r="F180" s="67" t="str">
        <f t="shared" ref="F180:F182" si="12">IF(ISNUMBER(C180),IF(C180&gt;100,IF(AND(E180&gt;=$C$201,E180&lt;=$C$202),"YES","NO"),"N/A"),"")</f>
        <v/>
      </c>
      <c r="G180" s="67" t="str">
        <f>IFERROR(IF($K180&gt;$E$7,IF(VLOOKUP($J180,'All Title I'!$A$8:$G$97,7,FALSE)="","",VLOOKUP($J180,'All Title I'!$A$8:$G$97,7,FALSE)),""),"")</f>
        <v/>
      </c>
      <c r="H180" t="str">
        <f>IFERROR(IF(H179-1&gt;='All Title I'!$K$6,H179-1,""),"")</f>
        <v/>
      </c>
      <c r="I180" t="str">
        <f>IFERROR(IF(I179-1&gt;='All Title I'!$P$6,I179-1,""),"")</f>
        <v/>
      </c>
      <c r="J180" t="str">
        <f>IF($B$7="Student Enrollment",VLOOKUP(H180,'All Title I'!$K$8:$L$97,2,FALSE),IF($B$7="Poverty Rate",VLOOKUP(I180,'All Title I'!$P$8:$Q$97,2,FALSE),""))</f>
        <v/>
      </c>
      <c r="K180" t="str">
        <f>IFERROR(IF($B$7="Student Enrollment",VLOOKUP(J180,'All Title I'!$A$8:$G$97,3,FALSE),IF($B$7="Poverty Rate",VLOOKUP(J180,'All Title I'!$A$8:$G$97,7,FALSE),"")),"")</f>
        <v/>
      </c>
    </row>
    <row r="181" spans="1:11" ht="15" x14ac:dyDescent="0.25">
      <c r="A181" s="82" t="str">
        <f>IFERROR(IF($K181&gt;$E$7,IF(VLOOKUP($J181,'All Title I'!$A$8:$G$97,1,FALSE)="","",VLOOKUP($J181,'All Title I'!$A$8:$G$97,1,FALSE)),""),"")</f>
        <v/>
      </c>
      <c r="B181" s="83" t="str">
        <f>IFERROR(IF($K181&gt;$E$7,IF(VLOOKUP($J181,'All Title I'!$A$8:$G$97,2,FALSE)="","",VLOOKUP($J181,'All Title I'!$A$8:$G$97,2,FALSE)),""),"")</f>
        <v/>
      </c>
      <c r="C181" s="82" t="str">
        <f>IFERROR(IF($K181&gt;$E$7,IF(VLOOKUP($J181,'All Title I'!$A$8:$G$97,3,FALSE)="","",VLOOKUP($J181,'All Title I'!$A$8:$G$97,3,FALSE)),""),"")</f>
        <v/>
      </c>
      <c r="D181" s="84" t="str">
        <f>IFERROR(IF($K181&gt;$E$7,IF(VLOOKUP($J181,'All Title I'!$A$8:$G$97,4,FALSE)="","",VLOOKUP($J181,'All Title I'!$A$8:$G$97,4,FALSE)),""),"")</f>
        <v/>
      </c>
      <c r="E181" s="66" t="str">
        <f>IFERROR(IF($K181&gt;$E$7,IF(VLOOKUP($J181,'All Title I'!$A$8:$G$97,5,FALSE)="","",VLOOKUP($J181,'All Title I'!$A$8:$G$97,5,FALSE)),""),"")</f>
        <v/>
      </c>
      <c r="F181" s="67" t="str">
        <f t="shared" si="12"/>
        <v/>
      </c>
      <c r="G181" s="67" t="str">
        <f>IFERROR(IF($K181&gt;$E$7,IF(VLOOKUP($J181,'All Title I'!$A$8:$G$97,7,FALSE)="","",VLOOKUP($J181,'All Title I'!$A$8:$G$97,7,FALSE)),""),"")</f>
        <v/>
      </c>
      <c r="H181" t="str">
        <f>IFERROR(IF(H180-1&gt;='All Title I'!$K$6,H180-1,""),"")</f>
        <v/>
      </c>
      <c r="I181" t="str">
        <f>IFERROR(IF(I180-1&gt;='All Title I'!$P$6,I180-1,""),"")</f>
        <v/>
      </c>
      <c r="J181" t="str">
        <f>IF($B$7="Student Enrollment",VLOOKUP(H181,'All Title I'!$K$8:$L$97,2,FALSE),IF($B$7="Poverty Rate",VLOOKUP(I181,'All Title I'!$P$8:$Q$97,2,FALSE),""))</f>
        <v/>
      </c>
      <c r="K181" t="str">
        <f>IFERROR(IF($B$7="Student Enrollment",VLOOKUP(J181,'All Title I'!$A$8:$G$97,3,FALSE),IF($B$7="Poverty Rate",VLOOKUP(J181,'All Title I'!$A$8:$G$97,7,FALSE),"")),"")</f>
        <v/>
      </c>
    </row>
    <row r="182" spans="1:11" ht="15" x14ac:dyDescent="0.25">
      <c r="A182" s="82" t="str">
        <f>IFERROR(IF($K182&gt;$E$7,IF(VLOOKUP($J182,'All Title I'!$A$8:$G$97,1,FALSE)="","",VLOOKUP($J182,'All Title I'!$A$8:$G$97,1,FALSE)),""),"")</f>
        <v/>
      </c>
      <c r="B182" s="83" t="str">
        <f>IFERROR(IF($K182&gt;$E$7,IF(VLOOKUP($J182,'All Title I'!$A$8:$G$97,2,FALSE)="","",VLOOKUP($J182,'All Title I'!$A$8:$G$97,2,FALSE)),""),"")</f>
        <v/>
      </c>
      <c r="C182" s="82" t="str">
        <f>IFERROR(IF($K182&gt;$E$7,IF(VLOOKUP($J182,'All Title I'!$A$8:$G$97,3,FALSE)="","",VLOOKUP($J182,'All Title I'!$A$8:$G$97,3,FALSE)),""),"")</f>
        <v/>
      </c>
      <c r="D182" s="84" t="str">
        <f>IFERROR(IF($K182&gt;$E$7,IF(VLOOKUP($J182,'All Title I'!$A$8:$G$97,4,FALSE)="","",VLOOKUP($J182,'All Title I'!$A$8:$G$97,4,FALSE)),""),"")</f>
        <v/>
      </c>
      <c r="E182" s="66" t="str">
        <f>IFERROR(IF($K182&gt;$E$7,IF(VLOOKUP($J182,'All Title I'!$A$8:$G$97,5,FALSE)="","",VLOOKUP($J182,'All Title I'!$A$8:$G$97,5,FALSE)),""),"")</f>
        <v/>
      </c>
      <c r="F182" s="67" t="str">
        <f t="shared" si="12"/>
        <v/>
      </c>
      <c r="G182" s="67" t="str">
        <f>IFERROR(IF($K182&gt;$E$7,IF(VLOOKUP($J182,'All Title I'!$A$8:$G$97,7,FALSE)="","",VLOOKUP($J182,'All Title I'!$A$8:$G$97,7,FALSE)),""),"")</f>
        <v/>
      </c>
      <c r="H182" t="str">
        <f>IFERROR(IF(H181-1&gt;='All Title I'!$K$6,H181-1,""),"")</f>
        <v/>
      </c>
      <c r="I182" t="str">
        <f>IFERROR(IF(I181-1&gt;='All Title I'!$P$6,I181-1,""),"")</f>
        <v/>
      </c>
      <c r="J182" t="str">
        <f>IF($B$7="Student Enrollment",VLOOKUP(H182,'All Title I'!$K$8:$L$97,2,FALSE),IF($B$7="Poverty Rate",VLOOKUP(I182,'All Title I'!$P$8:$Q$97,2,FALSE),""))</f>
        <v/>
      </c>
      <c r="K182" t="str">
        <f>IFERROR(IF($B$7="Student Enrollment",VLOOKUP(J182,'All Title I'!$A$8:$G$97,3,FALSE),IF($B$7="Poverty Rate",VLOOKUP(J182,'All Title I'!$A$8:$G$97,7,FALSE),"")),"")</f>
        <v/>
      </c>
    </row>
    <row r="183" spans="1:11" ht="15" x14ac:dyDescent="0.25">
      <c r="A183" s="82" t="str">
        <f>IFERROR(IF($K183&gt;$E$7,IF(VLOOKUP($J183,'All Title I'!$A$8:$G$97,1,FALSE)="","",VLOOKUP($J183,'All Title I'!$A$8:$G$97,1,FALSE)),""),"")</f>
        <v/>
      </c>
      <c r="B183" s="83" t="str">
        <f>IFERROR(IF($K183&gt;$E$7,IF(VLOOKUP($J183,'All Title I'!$A$8:$G$97,2,FALSE)="","",VLOOKUP($J183,'All Title I'!$A$8:$G$97,2,FALSE)),""),"")</f>
        <v/>
      </c>
      <c r="C183" s="82" t="str">
        <f>IFERROR(IF($K183&gt;$E$7,IF(VLOOKUP($J183,'All Title I'!$A$8:$G$97,3,FALSE)="","",VLOOKUP($J183,'All Title I'!$A$8:$G$97,3,FALSE)),""),"")</f>
        <v/>
      </c>
      <c r="D183" s="84" t="str">
        <f>IFERROR(IF($K183&gt;$E$7,IF(VLOOKUP($J183,'All Title I'!$A$8:$G$97,4,FALSE)="","",VLOOKUP($J183,'All Title I'!$A$8:$G$97,4,FALSE)),""),"")</f>
        <v/>
      </c>
      <c r="E183" s="66" t="str">
        <f>IFERROR(IF($K183&gt;$E$7,IF(VLOOKUP($J183,'All Title I'!$A$8:$G$97,5,FALSE)="","",VLOOKUP($J183,'All Title I'!$A$8:$G$97,5,FALSE)),""),"")</f>
        <v/>
      </c>
      <c r="F183" s="67" t="str">
        <f t="shared" ref="F183" si="13">IF(ISNUMBER(C183),IF(C183&gt;100,IF(AND(E183&gt;=$C$201,E183&lt;=$C$202),"YES","NO"),"N/A"),"")</f>
        <v/>
      </c>
      <c r="G183" s="67" t="str">
        <f>IFERROR(IF($K183&gt;$E$7,IF(VLOOKUP($J183,'All Title I'!$A$8:$G$97,7,FALSE)="","",VLOOKUP($J183,'All Title I'!$A$8:$G$97,7,FALSE)),""),"")</f>
        <v/>
      </c>
      <c r="H183" t="str">
        <f>IFERROR(IF(H182-1&gt;='All Title I'!$K$6,H182-1,""),"")</f>
        <v/>
      </c>
      <c r="I183" t="str">
        <f>IFERROR(IF(I182-1&gt;='All Title I'!$P$6,I182-1,""),"")</f>
        <v/>
      </c>
      <c r="J183" t="str">
        <f>IF($B$7="Student Enrollment",VLOOKUP(H183,'All Title I'!$K$8:$L$97,2,FALSE),IF($B$7="Poverty Rate",VLOOKUP(I183,'All Title I'!$P$8:$Q$97,2,FALSE),""))</f>
        <v/>
      </c>
      <c r="K183" t="str">
        <f>IFERROR(IF($B$7="Student Enrollment",VLOOKUP(J183,'All Title I'!$A$8:$G$97,3,FALSE),IF($B$7="Poverty Rate",VLOOKUP(J183,'All Title I'!$A$8:$G$97,7,FALSE),"")),"")</f>
        <v/>
      </c>
    </row>
    <row r="184" spans="1:11" ht="15" x14ac:dyDescent="0.25">
      <c r="A184" s="82" t="str">
        <f>IFERROR(IF($K184&gt;$E$7,IF(VLOOKUP($J184,'All Title I'!$A$8:$G$97,1,FALSE)="","",VLOOKUP($J184,'All Title I'!$A$8:$G$97,1,FALSE)),""),"")</f>
        <v/>
      </c>
      <c r="B184" s="83" t="str">
        <f>IFERROR(IF($K184&gt;$E$7,IF(VLOOKUP($J184,'All Title I'!$A$8:$G$97,2,FALSE)="","",VLOOKUP($J184,'All Title I'!$A$8:$G$97,2,FALSE)),""),"")</f>
        <v/>
      </c>
      <c r="C184" s="82" t="str">
        <f>IFERROR(IF($K184&gt;$E$7,IF(VLOOKUP($J184,'All Title I'!$A$8:$G$97,3,FALSE)="","",VLOOKUP($J184,'All Title I'!$A$8:$G$97,3,FALSE)),""),"")</f>
        <v/>
      </c>
      <c r="D184" s="84" t="str">
        <f>IFERROR(IF($K184&gt;$E$7,IF(VLOOKUP($J184,'All Title I'!$A$8:$G$97,4,FALSE)="","",VLOOKUP($J184,'All Title I'!$A$8:$G$97,4,FALSE)),""),"")</f>
        <v/>
      </c>
      <c r="E184" s="66" t="str">
        <f>IFERROR(IF($K184&gt;$E$7,IF(VLOOKUP($J184,'All Title I'!$A$8:$G$97,5,FALSE)="","",VLOOKUP($J184,'All Title I'!$A$8:$G$97,5,FALSE)),""),"")</f>
        <v/>
      </c>
      <c r="F184" s="67" t="str">
        <f t="shared" ref="F184:F198" si="14">IF(ISNUMBER(C184),IF(C184&gt;100,IF(AND(E184&gt;=$C$201,E184&lt;=$C$202),"YES","NO"),"N/A"),"")</f>
        <v/>
      </c>
      <c r="G184" s="67" t="str">
        <f>IFERROR(IF($K184&gt;$E$7,IF(VLOOKUP($J184,'All Title I'!$A$8:$G$97,7,FALSE)="","",VLOOKUP($J184,'All Title I'!$A$8:$G$97,7,FALSE)),""),"")</f>
        <v/>
      </c>
      <c r="H184" t="str">
        <f>IFERROR(IF(H183-1&gt;='All Title I'!$K$6,H183-1,""),"")</f>
        <v/>
      </c>
      <c r="I184" t="str">
        <f>IFERROR(IF(I183-1&gt;='All Title I'!$P$6,I183-1,""),"")</f>
        <v/>
      </c>
      <c r="J184" t="str">
        <f>IF($B$7="Student Enrollment",VLOOKUP(H184,'All Title I'!$K$8:$L$97,2,FALSE),IF($B$7="Poverty Rate",VLOOKUP(I184,'All Title I'!$P$8:$Q$97,2,FALSE),""))</f>
        <v/>
      </c>
      <c r="K184" t="str">
        <f>IFERROR(IF($B$7="Student Enrollment",VLOOKUP(J184,'All Title I'!$A$8:$G$97,3,FALSE),IF($B$7="Poverty Rate",VLOOKUP(J184,'All Title I'!$A$8:$G$97,7,FALSE),"")),"")</f>
        <v/>
      </c>
    </row>
    <row r="185" spans="1:11" ht="15" x14ac:dyDescent="0.25">
      <c r="A185" s="82" t="str">
        <f>IFERROR(IF($K185&gt;$E$7,IF(VLOOKUP($J185,'All Title I'!$A$8:$G$97,1,FALSE)="","",VLOOKUP($J185,'All Title I'!$A$8:$G$97,1,FALSE)),""),"")</f>
        <v/>
      </c>
      <c r="B185" s="83" t="str">
        <f>IFERROR(IF($K185&gt;$E$7,IF(VLOOKUP($J185,'All Title I'!$A$8:$G$97,2,FALSE)="","",VLOOKUP($J185,'All Title I'!$A$8:$G$97,2,FALSE)),""),"")</f>
        <v/>
      </c>
      <c r="C185" s="82" t="str">
        <f>IFERROR(IF($K185&gt;$E$7,IF(VLOOKUP($J185,'All Title I'!$A$8:$G$97,3,FALSE)="","",VLOOKUP($J185,'All Title I'!$A$8:$G$97,3,FALSE)),""),"")</f>
        <v/>
      </c>
      <c r="D185" s="84" t="str">
        <f>IFERROR(IF($K185&gt;$E$7,IF(VLOOKUP($J185,'All Title I'!$A$8:$G$97,4,FALSE)="","",VLOOKUP($J185,'All Title I'!$A$8:$G$97,4,FALSE)),""),"")</f>
        <v/>
      </c>
      <c r="E185" s="66" t="str">
        <f>IFERROR(IF($K185&gt;$E$7,IF(VLOOKUP($J185,'All Title I'!$A$8:$G$97,5,FALSE)="","",VLOOKUP($J185,'All Title I'!$A$8:$G$97,5,FALSE)),""),"")</f>
        <v/>
      </c>
      <c r="F185" s="67" t="str">
        <f t="shared" si="14"/>
        <v/>
      </c>
      <c r="G185" s="67" t="str">
        <f>IFERROR(IF($K185&gt;$E$7,IF(VLOOKUP($J185,'All Title I'!$A$8:$G$97,7,FALSE)="","",VLOOKUP($J185,'All Title I'!$A$8:$G$97,7,FALSE)),""),"")</f>
        <v/>
      </c>
      <c r="H185" t="str">
        <f>IFERROR(IF(H184-1&gt;='All Title I'!$K$6,H184-1,""),"")</f>
        <v/>
      </c>
      <c r="I185" t="str">
        <f>IFERROR(IF(I184-1&gt;='All Title I'!$P$6,I184-1,""),"")</f>
        <v/>
      </c>
      <c r="J185" t="str">
        <f>IF($B$7="Student Enrollment",VLOOKUP(H185,'All Title I'!$K$8:$L$97,2,FALSE),IF($B$7="Poverty Rate",VLOOKUP(I185,'All Title I'!$P$8:$Q$97,2,FALSE),""))</f>
        <v/>
      </c>
      <c r="K185" t="str">
        <f>IFERROR(IF($B$7="Student Enrollment",VLOOKUP(J185,'All Title I'!$A$8:$G$97,3,FALSE),IF($B$7="Poverty Rate",VLOOKUP(J185,'All Title I'!$A$8:$G$97,7,FALSE),"")),"")</f>
        <v/>
      </c>
    </row>
    <row r="186" spans="1:11" ht="15" x14ac:dyDescent="0.25">
      <c r="A186" s="82" t="str">
        <f>IFERROR(IF($K186&gt;$E$7,IF(VLOOKUP($J186,'All Title I'!$A$8:$G$97,1,FALSE)="","",VLOOKUP($J186,'All Title I'!$A$8:$G$97,1,FALSE)),""),"")</f>
        <v/>
      </c>
      <c r="B186" s="83" t="str">
        <f>IFERROR(IF($K186&gt;$E$7,IF(VLOOKUP($J186,'All Title I'!$A$8:$G$97,2,FALSE)="","",VLOOKUP($J186,'All Title I'!$A$8:$G$97,2,FALSE)),""),"")</f>
        <v/>
      </c>
      <c r="C186" s="82" t="str">
        <f>IFERROR(IF($K186&gt;$E$7,IF(VLOOKUP($J186,'All Title I'!$A$8:$G$97,3,FALSE)="","",VLOOKUP($J186,'All Title I'!$A$8:$G$97,3,FALSE)),""),"")</f>
        <v/>
      </c>
      <c r="D186" s="84" t="str">
        <f>IFERROR(IF($K186&gt;$E$7,IF(VLOOKUP($J186,'All Title I'!$A$8:$G$97,4,FALSE)="","",VLOOKUP($J186,'All Title I'!$A$8:$G$97,4,FALSE)),""),"")</f>
        <v/>
      </c>
      <c r="E186" s="66" t="str">
        <f>IFERROR(IF($K186&gt;$E$7,IF(VLOOKUP($J186,'All Title I'!$A$8:$G$97,5,FALSE)="","",VLOOKUP($J186,'All Title I'!$A$8:$G$97,5,FALSE)),""),"")</f>
        <v/>
      </c>
      <c r="F186" s="67" t="str">
        <f t="shared" si="14"/>
        <v/>
      </c>
      <c r="G186" s="67" t="str">
        <f>IFERROR(IF($K186&gt;$E$7,IF(VLOOKUP($J186,'All Title I'!$A$8:$G$97,7,FALSE)="","",VLOOKUP($J186,'All Title I'!$A$8:$G$97,7,FALSE)),""),"")</f>
        <v/>
      </c>
      <c r="H186" t="str">
        <f>IFERROR(IF(H185-1&gt;='All Title I'!$K$6,H185-1,""),"")</f>
        <v/>
      </c>
      <c r="I186" t="str">
        <f>IFERROR(IF(I185-1&gt;='All Title I'!$P$6,I185-1,""),"")</f>
        <v/>
      </c>
      <c r="J186" t="str">
        <f>IF($B$7="Student Enrollment",VLOOKUP(H186,'All Title I'!$K$8:$L$97,2,FALSE),IF($B$7="Poverty Rate",VLOOKUP(I186,'All Title I'!$P$8:$Q$97,2,FALSE),""))</f>
        <v/>
      </c>
      <c r="K186" t="str">
        <f>IFERROR(IF($B$7="Student Enrollment",VLOOKUP(J186,'All Title I'!$A$8:$G$97,3,FALSE),IF($B$7="Poverty Rate",VLOOKUP(J186,'All Title I'!$A$8:$G$97,7,FALSE),"")),"")</f>
        <v/>
      </c>
    </row>
    <row r="187" spans="1:11" ht="15" x14ac:dyDescent="0.25">
      <c r="A187" s="82" t="str">
        <f>IFERROR(IF($K187&gt;$E$7,IF(VLOOKUP($J187,'All Title I'!$A$8:$G$97,1,FALSE)="","",VLOOKUP($J187,'All Title I'!$A$8:$G$97,1,FALSE)),""),"")</f>
        <v/>
      </c>
      <c r="B187" s="83" t="str">
        <f>IFERROR(IF($K187&gt;$E$7,IF(VLOOKUP($J187,'All Title I'!$A$8:$G$97,2,FALSE)="","",VLOOKUP($J187,'All Title I'!$A$8:$G$97,2,FALSE)),""),"")</f>
        <v/>
      </c>
      <c r="C187" s="82" t="str">
        <f>IFERROR(IF($K187&gt;$E$7,IF(VLOOKUP($J187,'All Title I'!$A$8:$G$97,3,FALSE)="","",VLOOKUP($J187,'All Title I'!$A$8:$G$97,3,FALSE)),""),"")</f>
        <v/>
      </c>
      <c r="D187" s="84" t="str">
        <f>IFERROR(IF($K187&gt;$E$7,IF(VLOOKUP($J187,'All Title I'!$A$8:$G$97,4,FALSE)="","",VLOOKUP($J187,'All Title I'!$A$8:$G$97,4,FALSE)),""),"")</f>
        <v/>
      </c>
      <c r="E187" s="66" t="str">
        <f>IFERROR(IF($K187&gt;$E$7,IF(VLOOKUP($J187,'All Title I'!$A$8:$G$97,5,FALSE)="","",VLOOKUP($J187,'All Title I'!$A$8:$G$97,5,FALSE)),""),"")</f>
        <v/>
      </c>
      <c r="F187" s="67" t="str">
        <f t="shared" si="14"/>
        <v/>
      </c>
      <c r="G187" s="67" t="str">
        <f>IFERROR(IF($K187&gt;$E$7,IF(VLOOKUP($J187,'All Title I'!$A$8:$G$97,7,FALSE)="","",VLOOKUP($J187,'All Title I'!$A$8:$G$97,7,FALSE)),""),"")</f>
        <v/>
      </c>
      <c r="H187" t="str">
        <f>IFERROR(IF(H186-1&gt;='All Title I'!$K$6,H186-1,""),"")</f>
        <v/>
      </c>
      <c r="I187" t="str">
        <f>IFERROR(IF(I186-1&gt;='All Title I'!$P$6,I186-1,""),"")</f>
        <v/>
      </c>
      <c r="J187" t="str">
        <f>IF($B$7="Student Enrollment",VLOOKUP(H187,'All Title I'!$K$8:$L$97,2,FALSE),IF($B$7="Poverty Rate",VLOOKUP(I187,'All Title I'!$P$8:$Q$97,2,FALSE),""))</f>
        <v/>
      </c>
      <c r="K187" t="str">
        <f>IFERROR(IF($B$7="Student Enrollment",VLOOKUP(J187,'All Title I'!$A$8:$G$97,3,FALSE),IF($B$7="Poverty Rate",VLOOKUP(J187,'All Title I'!$A$8:$G$97,7,FALSE),"")),"")</f>
        <v/>
      </c>
    </row>
    <row r="188" spans="1:11" ht="15" x14ac:dyDescent="0.25">
      <c r="A188" s="82" t="str">
        <f>IFERROR(IF($K188&gt;$E$7,IF(VLOOKUP($J188,'All Title I'!$A$8:$G$97,1,FALSE)="","",VLOOKUP($J188,'All Title I'!$A$8:$G$97,1,FALSE)),""),"")</f>
        <v/>
      </c>
      <c r="B188" s="83" t="str">
        <f>IFERROR(IF($K188&gt;$E$7,IF(VLOOKUP($J188,'All Title I'!$A$8:$G$97,2,FALSE)="","",VLOOKUP($J188,'All Title I'!$A$8:$G$97,2,FALSE)),""),"")</f>
        <v/>
      </c>
      <c r="C188" s="82" t="str">
        <f>IFERROR(IF($K188&gt;$E$7,IF(VLOOKUP($J188,'All Title I'!$A$8:$G$97,3,FALSE)="","",VLOOKUP($J188,'All Title I'!$A$8:$G$97,3,FALSE)),""),"")</f>
        <v/>
      </c>
      <c r="D188" s="84" t="str">
        <f>IFERROR(IF($K188&gt;$E$7,IF(VLOOKUP($J188,'All Title I'!$A$8:$G$97,4,FALSE)="","",VLOOKUP($J188,'All Title I'!$A$8:$G$97,4,FALSE)),""),"")</f>
        <v/>
      </c>
      <c r="E188" s="66" t="str">
        <f>IFERROR(IF($K188&gt;$E$7,IF(VLOOKUP($J188,'All Title I'!$A$8:$G$97,5,FALSE)="","",VLOOKUP($J188,'All Title I'!$A$8:$G$97,5,FALSE)),""),"")</f>
        <v/>
      </c>
      <c r="F188" s="67" t="str">
        <f t="shared" si="14"/>
        <v/>
      </c>
      <c r="G188" s="67" t="str">
        <f>IFERROR(IF($K188&gt;$E$7,IF(VLOOKUP($J188,'All Title I'!$A$8:$G$97,7,FALSE)="","",VLOOKUP($J188,'All Title I'!$A$8:$G$97,7,FALSE)),""),"")</f>
        <v/>
      </c>
      <c r="H188" t="str">
        <f>IFERROR(IF(H187-1&gt;='All Title I'!$K$6,H187-1,""),"")</f>
        <v/>
      </c>
      <c r="I188" t="str">
        <f>IFERROR(IF(I187-1&gt;='All Title I'!$P$6,I187-1,""),"")</f>
        <v/>
      </c>
      <c r="J188" t="str">
        <f>IF($B$7="Student Enrollment",VLOOKUP(H188,'All Title I'!$K$8:$L$97,2,FALSE),IF($B$7="Poverty Rate",VLOOKUP(I188,'All Title I'!$P$8:$Q$97,2,FALSE),""))</f>
        <v/>
      </c>
      <c r="K188" t="str">
        <f>IFERROR(IF($B$7="Student Enrollment",VLOOKUP(J188,'All Title I'!$A$8:$G$97,3,FALSE),IF($B$7="Poverty Rate",VLOOKUP(J188,'All Title I'!$A$8:$G$97,7,FALSE),"")),"")</f>
        <v/>
      </c>
    </row>
    <row r="189" spans="1:11" ht="15" x14ac:dyDescent="0.25">
      <c r="A189" s="82" t="str">
        <f>IFERROR(IF($K189&gt;$E$7,IF(VLOOKUP($J189,'All Title I'!$A$8:$G$97,1,FALSE)="","",VLOOKUP($J189,'All Title I'!$A$8:$G$97,1,FALSE)),""),"")</f>
        <v/>
      </c>
      <c r="B189" s="83" t="str">
        <f>IFERROR(IF($K189&gt;$E$7,IF(VLOOKUP($J189,'All Title I'!$A$8:$G$97,2,FALSE)="","",VLOOKUP($J189,'All Title I'!$A$8:$G$97,2,FALSE)),""),"")</f>
        <v/>
      </c>
      <c r="C189" s="82" t="str">
        <f>IFERROR(IF($K189&gt;$E$7,IF(VLOOKUP($J189,'All Title I'!$A$8:$G$97,3,FALSE)="","",VLOOKUP($J189,'All Title I'!$A$8:$G$97,3,FALSE)),""),"")</f>
        <v/>
      </c>
      <c r="D189" s="84" t="str">
        <f>IFERROR(IF($K189&gt;$E$7,IF(VLOOKUP($J189,'All Title I'!$A$8:$G$97,4,FALSE)="","",VLOOKUP($J189,'All Title I'!$A$8:$G$97,4,FALSE)),""),"")</f>
        <v/>
      </c>
      <c r="E189" s="66" t="str">
        <f>IFERROR(IF($K189&gt;$E$7,IF(VLOOKUP($J189,'All Title I'!$A$8:$G$97,5,FALSE)="","",VLOOKUP($J189,'All Title I'!$A$8:$G$97,5,FALSE)),""),"")</f>
        <v/>
      </c>
      <c r="F189" s="67" t="str">
        <f t="shared" si="14"/>
        <v/>
      </c>
      <c r="G189" s="67" t="str">
        <f>IFERROR(IF($K189&gt;$E$7,IF(VLOOKUP($J189,'All Title I'!$A$8:$G$97,7,FALSE)="","",VLOOKUP($J189,'All Title I'!$A$8:$G$97,7,FALSE)),""),"")</f>
        <v/>
      </c>
      <c r="H189" t="str">
        <f>IFERROR(IF(H188-1&gt;='All Title I'!$K$6,H188-1,""),"")</f>
        <v/>
      </c>
      <c r="I189" t="str">
        <f>IFERROR(IF(I188-1&gt;='All Title I'!$P$6,I188-1,""),"")</f>
        <v/>
      </c>
      <c r="J189" t="str">
        <f>IF($B$7="Student Enrollment",VLOOKUP(H189,'All Title I'!$K$8:$L$97,2,FALSE),IF($B$7="Poverty Rate",VLOOKUP(I189,'All Title I'!$P$8:$Q$97,2,FALSE),""))</f>
        <v/>
      </c>
      <c r="K189" t="str">
        <f>IFERROR(IF($B$7="Student Enrollment",VLOOKUP(J189,'All Title I'!$A$8:$G$97,3,FALSE),IF($B$7="Poverty Rate",VLOOKUP(J189,'All Title I'!$A$8:$G$97,7,FALSE),"")),"")</f>
        <v/>
      </c>
    </row>
    <row r="190" spans="1:11" ht="15" x14ac:dyDescent="0.25">
      <c r="A190" s="82" t="str">
        <f>IFERROR(IF($K190&gt;$E$7,IF(VLOOKUP($J190,'All Title I'!$A$8:$G$97,1,FALSE)="","",VLOOKUP($J190,'All Title I'!$A$8:$G$97,1,FALSE)),""),"")</f>
        <v/>
      </c>
      <c r="B190" s="83" t="str">
        <f>IFERROR(IF($K190&gt;$E$7,IF(VLOOKUP($J190,'All Title I'!$A$8:$G$97,2,FALSE)="","",VLOOKUP($J190,'All Title I'!$A$8:$G$97,2,FALSE)),""),"")</f>
        <v/>
      </c>
      <c r="C190" s="82" t="str">
        <f>IFERROR(IF($K190&gt;$E$7,IF(VLOOKUP($J190,'All Title I'!$A$8:$G$97,3,FALSE)="","",VLOOKUP($J190,'All Title I'!$A$8:$G$97,3,FALSE)),""),"")</f>
        <v/>
      </c>
      <c r="D190" s="84" t="str">
        <f>IFERROR(IF($K190&gt;$E$7,IF(VLOOKUP($J190,'All Title I'!$A$8:$G$97,4,FALSE)="","",VLOOKUP($J190,'All Title I'!$A$8:$G$97,4,FALSE)),""),"")</f>
        <v/>
      </c>
      <c r="E190" s="66" t="str">
        <f>IFERROR(IF($K190&gt;$E$7,IF(VLOOKUP($J190,'All Title I'!$A$8:$G$97,5,FALSE)="","",VLOOKUP($J190,'All Title I'!$A$8:$G$97,5,FALSE)),""),"")</f>
        <v/>
      </c>
      <c r="F190" s="67" t="str">
        <f t="shared" si="14"/>
        <v/>
      </c>
      <c r="G190" s="67" t="str">
        <f>IFERROR(IF($K190&gt;$E$7,IF(VLOOKUP($J190,'All Title I'!$A$8:$G$97,7,FALSE)="","",VLOOKUP($J190,'All Title I'!$A$8:$G$97,7,FALSE)),""),"")</f>
        <v/>
      </c>
      <c r="H190" t="str">
        <f>IFERROR(IF(H189-1&gt;='All Title I'!$K$6,H189-1,""),"")</f>
        <v/>
      </c>
      <c r="I190" t="str">
        <f>IFERROR(IF(I189-1&gt;='All Title I'!$P$6,I189-1,""),"")</f>
        <v/>
      </c>
      <c r="J190" t="str">
        <f>IF($B$7="Student Enrollment",VLOOKUP(H190,'All Title I'!$K$8:$L$97,2,FALSE),IF($B$7="Poverty Rate",VLOOKUP(I190,'All Title I'!$P$8:$Q$97,2,FALSE),""))</f>
        <v/>
      </c>
      <c r="K190" t="str">
        <f>IFERROR(IF($B$7="Student Enrollment",VLOOKUP(J190,'All Title I'!$A$8:$G$97,3,FALSE),IF($B$7="Poverty Rate",VLOOKUP(J190,'All Title I'!$A$8:$G$97,7,FALSE),"")),"")</f>
        <v/>
      </c>
    </row>
    <row r="191" spans="1:11" ht="15" x14ac:dyDescent="0.25">
      <c r="A191" s="82" t="str">
        <f>IFERROR(IF($K191&gt;$E$7,IF(VLOOKUP($J191,'All Title I'!$A$8:$G$97,1,FALSE)="","",VLOOKUP($J191,'All Title I'!$A$8:$G$97,1,FALSE)),""),"")</f>
        <v/>
      </c>
      <c r="B191" s="83" t="str">
        <f>IFERROR(IF($K191&gt;$E$7,IF(VLOOKUP($J191,'All Title I'!$A$8:$G$97,2,FALSE)="","",VLOOKUP($J191,'All Title I'!$A$8:$G$97,2,FALSE)),""),"")</f>
        <v/>
      </c>
      <c r="C191" s="82" t="str">
        <f>IFERROR(IF($K191&gt;$E$7,IF(VLOOKUP($J191,'All Title I'!$A$8:$G$97,3,FALSE)="","",VLOOKUP($J191,'All Title I'!$A$8:$G$97,3,FALSE)),""),"")</f>
        <v/>
      </c>
      <c r="D191" s="84" t="str">
        <f>IFERROR(IF($K191&gt;$E$7,IF(VLOOKUP($J191,'All Title I'!$A$8:$G$97,4,FALSE)="","",VLOOKUP($J191,'All Title I'!$A$8:$G$97,4,FALSE)),""),"")</f>
        <v/>
      </c>
      <c r="E191" s="66" t="str">
        <f>IFERROR(IF($K191&gt;$E$7,IF(VLOOKUP($J191,'All Title I'!$A$8:$G$97,5,FALSE)="","",VLOOKUP($J191,'All Title I'!$A$8:$G$97,5,FALSE)),""),"")</f>
        <v/>
      </c>
      <c r="F191" s="67" t="str">
        <f t="shared" si="14"/>
        <v/>
      </c>
      <c r="G191" s="67" t="str">
        <f>IFERROR(IF($K191&gt;$E$7,IF(VLOOKUP($J191,'All Title I'!$A$8:$G$97,7,FALSE)="","",VLOOKUP($J191,'All Title I'!$A$8:$G$97,7,FALSE)),""),"")</f>
        <v/>
      </c>
      <c r="H191" t="str">
        <f>IFERROR(IF(H190-1&gt;='All Title I'!$K$6,H190-1,""),"")</f>
        <v/>
      </c>
      <c r="I191" t="str">
        <f>IFERROR(IF(I190-1&gt;='All Title I'!$P$6,I190-1,""),"")</f>
        <v/>
      </c>
      <c r="J191" t="str">
        <f>IF($B$7="Student Enrollment",VLOOKUP(H191,'All Title I'!$K$8:$L$97,2,FALSE),IF($B$7="Poverty Rate",VLOOKUP(I191,'All Title I'!$P$8:$Q$97,2,FALSE),""))</f>
        <v/>
      </c>
      <c r="K191" t="str">
        <f>IFERROR(IF($B$7="Student Enrollment",VLOOKUP(J191,'All Title I'!$A$8:$G$97,3,FALSE),IF($B$7="Poverty Rate",VLOOKUP(J191,'All Title I'!$A$8:$G$97,7,FALSE),"")),"")</f>
        <v/>
      </c>
    </row>
    <row r="192" spans="1:11" ht="15" x14ac:dyDescent="0.25">
      <c r="A192" s="82" t="str">
        <f>IFERROR(IF($K192&gt;$E$7,IF(VLOOKUP($J192,'All Title I'!$A$8:$G$97,1,FALSE)="","",VLOOKUP($J192,'All Title I'!$A$8:$G$97,1,FALSE)),""),"")</f>
        <v/>
      </c>
      <c r="B192" s="83" t="str">
        <f>IFERROR(IF($K192&gt;$E$7,IF(VLOOKUP($J192,'All Title I'!$A$8:$G$97,2,FALSE)="","",VLOOKUP($J192,'All Title I'!$A$8:$G$97,2,FALSE)),""),"")</f>
        <v/>
      </c>
      <c r="C192" s="82" t="str">
        <f>IFERROR(IF($K192&gt;$E$7,IF(VLOOKUP($J192,'All Title I'!$A$8:$G$97,3,FALSE)="","",VLOOKUP($J192,'All Title I'!$A$8:$G$97,3,FALSE)),""),"")</f>
        <v/>
      </c>
      <c r="D192" s="84" t="str">
        <f>IFERROR(IF($K192&gt;$E$7,IF(VLOOKUP($J192,'All Title I'!$A$8:$G$97,4,FALSE)="","",VLOOKUP($J192,'All Title I'!$A$8:$G$97,4,FALSE)),""),"")</f>
        <v/>
      </c>
      <c r="E192" s="66" t="str">
        <f>IFERROR(IF($K192&gt;$E$7,IF(VLOOKUP($J192,'All Title I'!$A$8:$G$97,5,FALSE)="","",VLOOKUP($J192,'All Title I'!$A$8:$G$97,5,FALSE)),""),"")</f>
        <v/>
      </c>
      <c r="F192" s="67" t="str">
        <f t="shared" si="14"/>
        <v/>
      </c>
      <c r="G192" s="67" t="str">
        <f>IFERROR(IF($K192&gt;$E$7,IF(VLOOKUP($J192,'All Title I'!$A$8:$G$97,7,FALSE)="","",VLOOKUP($J192,'All Title I'!$A$8:$G$97,7,FALSE)),""),"")</f>
        <v/>
      </c>
      <c r="H192" t="str">
        <f>IFERROR(IF(H191-1&gt;='All Title I'!$K$6,H191-1,""),"")</f>
        <v/>
      </c>
      <c r="I192" t="str">
        <f>IFERROR(IF(I191-1&gt;='All Title I'!$P$6,I191-1,""),"")</f>
        <v/>
      </c>
      <c r="J192" t="str">
        <f>IF($B$7="Student Enrollment",VLOOKUP(H192,'All Title I'!$K$8:$L$97,2,FALSE),IF($B$7="Poverty Rate",VLOOKUP(I192,'All Title I'!$P$8:$Q$97,2,FALSE),""))</f>
        <v/>
      </c>
      <c r="K192" t="str">
        <f>IFERROR(IF($B$7="Student Enrollment",VLOOKUP(J192,'All Title I'!$A$8:$G$97,3,FALSE),IF($B$7="Poverty Rate",VLOOKUP(J192,'All Title I'!$A$8:$G$97,7,FALSE),"")),"")</f>
        <v/>
      </c>
    </row>
    <row r="193" spans="1:11" ht="15" x14ac:dyDescent="0.25">
      <c r="A193" s="82" t="str">
        <f>IFERROR(IF($K193&gt;$E$7,IF(VLOOKUP($J193,'All Title I'!$A$8:$G$97,1,FALSE)="","",VLOOKUP($J193,'All Title I'!$A$8:$G$97,1,FALSE)),""),"")</f>
        <v/>
      </c>
      <c r="B193" s="83" t="str">
        <f>IFERROR(IF($K193&gt;$E$7,IF(VLOOKUP($J193,'All Title I'!$A$8:$G$97,2,FALSE)="","",VLOOKUP($J193,'All Title I'!$A$8:$G$97,2,FALSE)),""),"")</f>
        <v/>
      </c>
      <c r="C193" s="82" t="str">
        <f>IFERROR(IF($K193&gt;$E$7,IF(VLOOKUP($J193,'All Title I'!$A$8:$G$97,3,FALSE)="","",VLOOKUP($J193,'All Title I'!$A$8:$G$97,3,FALSE)),""),"")</f>
        <v/>
      </c>
      <c r="D193" s="84" t="str">
        <f>IFERROR(IF($K193&gt;$E$7,IF(VLOOKUP($J193,'All Title I'!$A$8:$G$97,4,FALSE)="","",VLOOKUP($J193,'All Title I'!$A$8:$G$97,4,FALSE)),""),"")</f>
        <v/>
      </c>
      <c r="E193" s="66" t="str">
        <f>IFERROR(IF($K193&gt;$E$7,IF(VLOOKUP($J193,'All Title I'!$A$8:$G$97,5,FALSE)="","",VLOOKUP($J193,'All Title I'!$A$8:$G$97,5,FALSE)),""),"")</f>
        <v/>
      </c>
      <c r="F193" s="67" t="str">
        <f t="shared" si="14"/>
        <v/>
      </c>
      <c r="G193" s="67" t="str">
        <f>IFERROR(IF($K193&gt;$E$7,IF(VLOOKUP($J193,'All Title I'!$A$8:$G$97,7,FALSE)="","",VLOOKUP($J193,'All Title I'!$A$8:$G$97,7,FALSE)),""),"")</f>
        <v/>
      </c>
      <c r="H193" t="str">
        <f>IFERROR(IF(H192-1&gt;='All Title I'!$K$6,H192-1,""),"")</f>
        <v/>
      </c>
      <c r="I193" t="str">
        <f>IFERROR(IF(I192-1&gt;='All Title I'!$P$6,I192-1,""),"")</f>
        <v/>
      </c>
      <c r="J193" t="str">
        <f>IF($B$7="Student Enrollment",VLOOKUP(H193,'All Title I'!$K$8:$L$97,2,FALSE),IF($B$7="Poverty Rate",VLOOKUP(I193,'All Title I'!$P$8:$Q$97,2,FALSE),""))</f>
        <v/>
      </c>
      <c r="K193" t="str">
        <f>IFERROR(IF($B$7="Student Enrollment",VLOOKUP(J193,'All Title I'!$A$8:$G$97,3,FALSE),IF($B$7="Poverty Rate",VLOOKUP(J193,'All Title I'!$A$8:$G$97,7,FALSE),"")),"")</f>
        <v/>
      </c>
    </row>
    <row r="194" spans="1:11" ht="15" x14ac:dyDescent="0.25">
      <c r="A194" s="82" t="str">
        <f>IFERROR(IF($K194&gt;$E$7,IF(VLOOKUP($J194,'All Title I'!$A$8:$G$97,1,FALSE)="","",VLOOKUP($J194,'All Title I'!$A$8:$G$97,1,FALSE)),""),"")</f>
        <v/>
      </c>
      <c r="B194" s="83" t="str">
        <f>IFERROR(IF($K194&gt;$E$7,IF(VLOOKUP($J194,'All Title I'!$A$8:$G$97,2,FALSE)="","",VLOOKUP($J194,'All Title I'!$A$8:$G$97,2,FALSE)),""),"")</f>
        <v/>
      </c>
      <c r="C194" s="82" t="str">
        <f>IFERROR(IF($K194&gt;$E$7,IF(VLOOKUP($J194,'All Title I'!$A$8:$G$97,3,FALSE)="","",VLOOKUP($J194,'All Title I'!$A$8:$G$97,3,FALSE)),""),"")</f>
        <v/>
      </c>
      <c r="D194" s="84" t="str">
        <f>IFERROR(IF($K194&gt;$E$7,IF(VLOOKUP($J194,'All Title I'!$A$8:$G$97,4,FALSE)="","",VLOOKUP($J194,'All Title I'!$A$8:$G$97,4,FALSE)),""),"")</f>
        <v/>
      </c>
      <c r="E194" s="66" t="str">
        <f>IFERROR(IF($K194&gt;$E$7,IF(VLOOKUP($J194,'All Title I'!$A$8:$G$97,5,FALSE)="","",VLOOKUP($J194,'All Title I'!$A$8:$G$97,5,FALSE)),""),"")</f>
        <v/>
      </c>
      <c r="F194" s="67" t="str">
        <f t="shared" si="14"/>
        <v/>
      </c>
      <c r="G194" s="67" t="str">
        <f>IFERROR(IF($K194&gt;$E$7,IF(VLOOKUP($J194,'All Title I'!$A$8:$G$97,7,FALSE)="","",VLOOKUP($J194,'All Title I'!$A$8:$G$97,7,FALSE)),""),"")</f>
        <v/>
      </c>
      <c r="H194" t="str">
        <f>IFERROR(IF(H193-1&gt;='All Title I'!$K$6,H193-1,""),"")</f>
        <v/>
      </c>
      <c r="I194" t="str">
        <f>IFERROR(IF(I193-1&gt;='All Title I'!$P$6,I193-1,""),"")</f>
        <v/>
      </c>
      <c r="J194" t="str">
        <f>IF($B$7="Student Enrollment",VLOOKUP(H194,'All Title I'!$K$8:$L$97,2,FALSE),IF($B$7="Poverty Rate",VLOOKUP(I194,'All Title I'!$P$8:$Q$97,2,FALSE),""))</f>
        <v/>
      </c>
      <c r="K194" t="str">
        <f>IFERROR(IF($B$7="Student Enrollment",VLOOKUP(J194,'All Title I'!$A$8:$G$97,3,FALSE),IF($B$7="Poverty Rate",VLOOKUP(J194,'All Title I'!$A$8:$G$97,7,FALSE),"")),"")</f>
        <v/>
      </c>
    </row>
    <row r="195" spans="1:11" ht="15" x14ac:dyDescent="0.25">
      <c r="A195" s="82" t="str">
        <f>IFERROR(IF($K195&gt;$E$7,IF(VLOOKUP($J195,'All Title I'!$A$8:$G$97,1,FALSE)="","",VLOOKUP($J195,'All Title I'!$A$8:$G$97,1,FALSE)),""),"")</f>
        <v/>
      </c>
      <c r="B195" s="83" t="str">
        <f>IFERROR(IF($K195&gt;$E$7,IF(VLOOKUP($J195,'All Title I'!$A$8:$G$97,2,FALSE)="","",VLOOKUP($J195,'All Title I'!$A$8:$G$97,2,FALSE)),""),"")</f>
        <v/>
      </c>
      <c r="C195" s="82" t="str">
        <f>IFERROR(IF($K195&gt;$E$7,IF(VLOOKUP($J195,'All Title I'!$A$8:$G$97,3,FALSE)="","",VLOOKUP($J195,'All Title I'!$A$8:$G$97,3,FALSE)),""),"")</f>
        <v/>
      </c>
      <c r="D195" s="84" t="str">
        <f>IFERROR(IF($K195&gt;$E$7,IF(VLOOKUP($J195,'All Title I'!$A$8:$G$97,4,FALSE)="","",VLOOKUP($J195,'All Title I'!$A$8:$G$97,4,FALSE)),""),"")</f>
        <v/>
      </c>
      <c r="E195" s="66" t="str">
        <f>IFERROR(IF($K195&gt;$E$7,IF(VLOOKUP($J195,'All Title I'!$A$8:$G$97,5,FALSE)="","",VLOOKUP($J195,'All Title I'!$A$8:$G$97,5,FALSE)),""),"")</f>
        <v/>
      </c>
      <c r="F195" s="67" t="str">
        <f t="shared" si="14"/>
        <v/>
      </c>
      <c r="G195" s="67" t="str">
        <f>IFERROR(IF($K195&gt;$E$7,IF(VLOOKUP($J195,'All Title I'!$A$8:$G$97,7,FALSE)="","",VLOOKUP($J195,'All Title I'!$A$8:$G$97,7,FALSE)),""),"")</f>
        <v/>
      </c>
      <c r="H195" t="str">
        <f>IFERROR(IF(H194-1&gt;='All Title I'!$K$6,H194-1,""),"")</f>
        <v/>
      </c>
      <c r="I195" t="str">
        <f>IFERROR(IF(I194-1&gt;='All Title I'!$P$6,I194-1,""),"")</f>
        <v/>
      </c>
      <c r="J195" t="str">
        <f>IF($B$7="Student Enrollment",VLOOKUP(H195,'All Title I'!$K$8:$L$97,2,FALSE),IF($B$7="Poverty Rate",VLOOKUP(I195,'All Title I'!$P$8:$Q$97,2,FALSE),""))</f>
        <v/>
      </c>
      <c r="K195" t="str">
        <f>IFERROR(IF($B$7="Student Enrollment",VLOOKUP(J195,'All Title I'!$A$8:$G$97,3,FALSE),IF($B$7="Poverty Rate",VLOOKUP(J195,'All Title I'!$A$8:$G$97,7,FALSE),"")),"")</f>
        <v/>
      </c>
    </row>
    <row r="196" spans="1:11" ht="15" x14ac:dyDescent="0.25">
      <c r="A196" s="82" t="str">
        <f>IFERROR(IF($K196&gt;$E$7,IF(VLOOKUP($J196,'All Title I'!$A$8:$G$97,1,FALSE)="","",VLOOKUP($J196,'All Title I'!$A$8:$G$97,1,FALSE)),""),"")</f>
        <v/>
      </c>
      <c r="B196" s="83" t="str">
        <f>IFERROR(IF($K196&gt;$E$7,IF(VLOOKUP($J196,'All Title I'!$A$8:$G$97,2,FALSE)="","",VLOOKUP($J196,'All Title I'!$A$8:$G$97,2,FALSE)),""),"")</f>
        <v/>
      </c>
      <c r="C196" s="82" t="str">
        <f>IFERROR(IF($K196&gt;$E$7,IF(VLOOKUP($J196,'All Title I'!$A$8:$G$97,3,FALSE)="","",VLOOKUP($J196,'All Title I'!$A$8:$G$97,3,FALSE)),""),"")</f>
        <v/>
      </c>
      <c r="D196" s="84" t="str">
        <f>IFERROR(IF($K196&gt;$E$7,IF(VLOOKUP($J196,'All Title I'!$A$8:$G$97,4,FALSE)="","",VLOOKUP($J196,'All Title I'!$A$8:$G$97,4,FALSE)),""),"")</f>
        <v/>
      </c>
      <c r="E196" s="66" t="str">
        <f>IFERROR(IF($K196&gt;$E$7,IF(VLOOKUP($J196,'All Title I'!$A$8:$G$97,5,FALSE)="","",VLOOKUP($J196,'All Title I'!$A$8:$G$97,5,FALSE)),""),"")</f>
        <v/>
      </c>
      <c r="F196" s="67" t="str">
        <f t="shared" si="14"/>
        <v/>
      </c>
      <c r="G196" s="67" t="str">
        <f>IFERROR(IF($K196&gt;$E$7,IF(VLOOKUP($J196,'All Title I'!$A$8:$G$97,7,FALSE)="","",VLOOKUP($J196,'All Title I'!$A$8:$G$97,7,FALSE)),""),"")</f>
        <v/>
      </c>
      <c r="H196" t="str">
        <f>IFERROR(IF(H195-1&gt;='All Title I'!$K$6,H195-1,""),"")</f>
        <v/>
      </c>
      <c r="I196" t="str">
        <f>IFERROR(IF(I195-1&gt;='All Title I'!$P$6,I195-1,""),"")</f>
        <v/>
      </c>
      <c r="J196" t="str">
        <f>IF($B$7="Student Enrollment",VLOOKUP(H196,'All Title I'!$K$8:$L$97,2,FALSE),IF($B$7="Poverty Rate",VLOOKUP(I196,'All Title I'!$P$8:$Q$97,2,FALSE),""))</f>
        <v/>
      </c>
      <c r="K196" t="str">
        <f>IFERROR(IF($B$7="Student Enrollment",VLOOKUP(J196,'All Title I'!$A$8:$G$97,3,FALSE),IF($B$7="Poverty Rate",VLOOKUP(J196,'All Title I'!$A$8:$G$97,7,FALSE),"")),"")</f>
        <v/>
      </c>
    </row>
    <row r="197" spans="1:11" ht="15" x14ac:dyDescent="0.25">
      <c r="A197" s="82" t="str">
        <f>IFERROR(IF($K197&gt;$E$7,IF(VLOOKUP($J197,'All Title I'!$A$8:$G$97,1,FALSE)="","",VLOOKUP($J197,'All Title I'!$A$8:$G$97,1,FALSE)),""),"")</f>
        <v/>
      </c>
      <c r="B197" s="83" t="str">
        <f>IFERROR(IF($K197&gt;$E$7,IF(VLOOKUP($J197,'All Title I'!$A$8:$G$97,2,FALSE)="","",VLOOKUP($J197,'All Title I'!$A$8:$G$97,2,FALSE)),""),"")</f>
        <v/>
      </c>
      <c r="C197" s="82" t="str">
        <f>IFERROR(IF($K197&gt;$E$7,IF(VLOOKUP($J197,'All Title I'!$A$8:$G$97,3,FALSE)="","",VLOOKUP($J197,'All Title I'!$A$8:$G$97,3,FALSE)),""),"")</f>
        <v/>
      </c>
      <c r="D197" s="84" t="str">
        <f>IFERROR(IF($K197&gt;$E$7,IF(VLOOKUP($J197,'All Title I'!$A$8:$G$97,4,FALSE)="","",VLOOKUP($J197,'All Title I'!$A$8:$G$97,4,FALSE)),""),"")</f>
        <v/>
      </c>
      <c r="E197" s="66" t="str">
        <f>IFERROR(IF($K197&gt;$E$7,IF(VLOOKUP($J197,'All Title I'!$A$8:$G$97,5,FALSE)="","",VLOOKUP($J197,'All Title I'!$A$8:$G$97,5,FALSE)),""),"")</f>
        <v/>
      </c>
      <c r="F197" s="67" t="str">
        <f t="shared" si="14"/>
        <v/>
      </c>
      <c r="G197" s="67" t="str">
        <f>IFERROR(IF($K197&gt;$E$7,IF(VLOOKUP($J197,'All Title I'!$A$8:$G$97,7,FALSE)="","",VLOOKUP($J197,'All Title I'!$A$8:$G$97,7,FALSE)),""),"")</f>
        <v/>
      </c>
      <c r="H197" t="str">
        <f>IFERROR(IF(H196-1&gt;='All Title I'!$K$6,H196-1,""),"")</f>
        <v/>
      </c>
      <c r="I197" t="str">
        <f>IFERROR(IF(I196-1&gt;='All Title I'!$P$6,I196-1,""),"")</f>
        <v/>
      </c>
      <c r="J197" t="str">
        <f>IF($B$7="Student Enrollment",VLOOKUP(H197,'All Title I'!$K$8:$L$97,2,FALSE),IF($B$7="Poverty Rate",VLOOKUP(I197,'All Title I'!$P$8:$Q$97,2,FALSE),""))</f>
        <v/>
      </c>
      <c r="K197" t="str">
        <f>IFERROR(IF($B$7="Student Enrollment",VLOOKUP(J197,'All Title I'!$A$8:$G$97,3,FALSE),IF($B$7="Poverty Rate",VLOOKUP(J197,'All Title I'!$A$8:$G$97,7,FALSE),"")),"")</f>
        <v/>
      </c>
    </row>
    <row r="198" spans="1:11" ht="15.75" thickBot="1" x14ac:dyDescent="0.3">
      <c r="A198" s="85" t="str">
        <f>IFERROR(IF($K198&gt;$E$7,IF(VLOOKUP($J198,'All Title I'!$A$8:$G$97,1,FALSE)="","",VLOOKUP($J198,'All Title I'!$A$8:$G$97,1,FALSE)),""),"")</f>
        <v/>
      </c>
      <c r="B198" s="86" t="str">
        <f>IFERROR(IF($K198&gt;$E$7,IF(VLOOKUP($J198,'All Title I'!$A$8:$G$97,2,FALSE)="","",VLOOKUP($J198,'All Title I'!$A$8:$G$97,2,FALSE)),""),"")</f>
        <v/>
      </c>
      <c r="C198" s="85" t="str">
        <f>IFERROR(IF($K198&gt;$E$7,IF(VLOOKUP($J198,'All Title I'!$A$8:$G$97,3,FALSE)="","",VLOOKUP($J198,'All Title I'!$A$8:$G$97,3,FALSE)),""),"")</f>
        <v/>
      </c>
      <c r="D198" s="87" t="str">
        <f>IFERROR(IF($K198&gt;$E$7,IF(VLOOKUP($J198,'All Title I'!$A$8:$G$97,4,FALSE)="","",VLOOKUP($J198,'All Title I'!$A$8:$G$97,4,FALSE)),""),"")</f>
        <v/>
      </c>
      <c r="E198" s="68" t="str">
        <f>IFERROR(IF($K198&gt;$E$7,IF(VLOOKUP($J198,'All Title I'!$A$8:$G$97,5,FALSE)="","",VLOOKUP($J198,'All Title I'!$A$8:$G$97,5,FALSE)),""),"")</f>
        <v/>
      </c>
      <c r="F198" s="69" t="str">
        <f t="shared" si="14"/>
        <v/>
      </c>
      <c r="G198" s="69" t="str">
        <f>IFERROR(IF($K198&gt;$E$7,IF(VLOOKUP($J198,'All Title I'!$A$8:$G$97,7,FALSE)="","",VLOOKUP($J198,'All Title I'!$A$8:$G$97,7,FALSE)),""),"")</f>
        <v/>
      </c>
      <c r="H198" t="str">
        <f>IFERROR(IF(H197-1&gt;='All Title I'!$K$6,H197-1,""),"")</f>
        <v/>
      </c>
      <c r="I198" t="str">
        <f>IFERROR(IF(I197-1&gt;='All Title I'!$P$6,I197-1,""),"")</f>
        <v/>
      </c>
      <c r="J198" t="str">
        <f>IF($B$7="Student Enrollment",VLOOKUP(H198,'All Title I'!$K$8:$L$97,2,FALSE),IF($B$7="Poverty Rate",VLOOKUP(I198,'All Title I'!$P$8:$Q$97,2,FALSE),""))</f>
        <v/>
      </c>
      <c r="K198" t="str">
        <f>IFERROR(IF($B$7="Student Enrollment",VLOOKUP(J198,'All Title I'!$A$8:$G$97,3,FALSE),IF($B$7="Poverty Rate",VLOOKUP(J198,'All Title I'!$A$8:$G$97,7,FALSE),"")),"")</f>
        <v/>
      </c>
    </row>
    <row r="199" spans="1:11" ht="15.75" thickBot="1" x14ac:dyDescent="0.3">
      <c r="A199" s="14"/>
      <c r="B199" s="15"/>
      <c r="C199" s="14" t="str">
        <f>IF(SUM(C109:C198)&gt;0,SUM(C109:C198),"")</f>
        <v/>
      </c>
      <c r="D199" s="16" t="str">
        <f>IF(SUM(D109:D198)&gt;0,SUM(D109:D198),"")</f>
        <v/>
      </c>
      <c r="E199" s="36" t="str">
        <f t="shared" ref="E199" si="15">IF(ISNUMBER(C199),C199/D199,"")</f>
        <v/>
      </c>
      <c r="F199" s="17"/>
      <c r="G199" s="17"/>
    </row>
    <row r="200" spans="1:11" ht="15.75" thickBot="1" x14ac:dyDescent="0.3">
      <c r="A200" s="30"/>
      <c r="B200" s="28"/>
      <c r="C200" s="28"/>
      <c r="D200" s="28"/>
      <c r="E200" s="28"/>
      <c r="F200" s="26"/>
      <c r="G200" s="29"/>
    </row>
    <row r="201" spans="1:11" ht="45" x14ac:dyDescent="0.25">
      <c r="A201" s="30"/>
      <c r="B201" s="18" t="s">
        <v>31</v>
      </c>
      <c r="C201" s="34" t="str">
        <f>IF(ISNUMBER($E$199),(0.9*$E$199),"")</f>
        <v/>
      </c>
      <c r="D201" s="28"/>
      <c r="E201" s="28"/>
      <c r="F201" s="28"/>
      <c r="G201" s="29"/>
    </row>
    <row r="202" spans="1:11" ht="45.75" thickBot="1" x14ac:dyDescent="0.3">
      <c r="A202" s="30"/>
      <c r="B202" s="19" t="s">
        <v>32</v>
      </c>
      <c r="C202" s="35" t="str">
        <f>IF(ISNUMBER($E$199),(1.1*$E$199),"")</f>
        <v/>
      </c>
      <c r="D202" s="28"/>
      <c r="E202" s="28"/>
      <c r="F202" s="28"/>
      <c r="G202" s="29"/>
    </row>
    <row r="203" spans="1:11" ht="15.75" thickBot="1" x14ac:dyDescent="0.3">
      <c r="A203" s="31"/>
      <c r="B203" s="32"/>
      <c r="C203" s="32"/>
      <c r="D203" s="32"/>
      <c r="E203" s="32"/>
      <c r="F203" s="32"/>
      <c r="G203" s="33"/>
    </row>
  </sheetData>
  <sheetProtection password="C4FA" sheet="1" objects="1" scenarios="1" selectLockedCells="1"/>
  <conditionalFormatting sqref="F12:G101">
    <cfRule type="cellIs" dxfId="15" priority="65" operator="equal">
      <formula>"NO"</formula>
    </cfRule>
    <cfRule type="cellIs" dxfId="14" priority="66" operator="equal">
      <formula>"YES"</formula>
    </cfRule>
  </conditionalFormatting>
  <conditionalFormatting sqref="F109:G198">
    <cfRule type="cellIs" dxfId="13" priority="1" operator="equal">
      <formula>"NO"</formula>
    </cfRule>
    <cfRule type="cellIs" dxfId="12" priority="2" operator="equal">
      <formula>"YES"</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Lists!$B$1:$B$2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9"/>
  <sheetViews>
    <sheetView zoomScaleNormal="100" workbookViewId="0">
      <selection activeCell="B7" sqref="B7"/>
    </sheetView>
  </sheetViews>
  <sheetFormatPr defaultColWidth="0" defaultRowHeight="0" customHeight="1" zeroHeight="1" x14ac:dyDescent="0.25"/>
  <cols>
    <col min="1" max="1" width="15.28515625" customWidth="1"/>
    <col min="2" max="2" width="50.42578125" customWidth="1"/>
    <col min="3" max="3" width="13.85546875" customWidth="1"/>
    <col min="4" max="4" width="12.7109375" customWidth="1"/>
    <col min="5" max="5" width="11.5703125" customWidth="1"/>
    <col min="6" max="6" width="15.7109375" customWidth="1"/>
    <col min="7" max="7" width="16.42578125" customWidth="1"/>
    <col min="8" max="16384" width="9.140625" hidden="1"/>
  </cols>
  <sheetData>
    <row r="1" spans="1:11" ht="15.75" thickBot="1" x14ac:dyDescent="0.3">
      <c r="A1" s="25"/>
      <c r="B1" s="26"/>
      <c r="C1" s="26"/>
      <c r="D1" s="26"/>
      <c r="E1" s="26"/>
      <c r="F1" s="56"/>
      <c r="G1" s="93"/>
    </row>
    <row r="2" spans="1:11" ht="60" customHeight="1" x14ac:dyDescent="0.25">
      <c r="A2" s="2"/>
      <c r="B2" s="3"/>
      <c r="C2" s="3"/>
      <c r="D2" s="3"/>
      <c r="E2" s="3"/>
      <c r="F2" s="3"/>
      <c r="G2" s="4"/>
    </row>
    <row r="3" spans="1:11" s="11" customFormat="1" ht="30" x14ac:dyDescent="0.25">
      <c r="A3" s="12" t="s">
        <v>3</v>
      </c>
      <c r="B3" s="76" t="str">
        <f>IF('Not All Title I'!B3="","",'Not All Title I'!B3)</f>
        <v/>
      </c>
      <c r="C3" s="13" t="s">
        <v>4</v>
      </c>
      <c r="D3" s="77" t="str">
        <f>IF('Not All Title I'!D3="","",'Not All Title I'!D3)</f>
        <v/>
      </c>
      <c r="E3" s="13" t="s">
        <v>5</v>
      </c>
      <c r="F3" s="76" t="str">
        <f>IF('Not All Title I'!F3="","",'Not All Title I'!F3)</f>
        <v/>
      </c>
      <c r="G3" s="57"/>
    </row>
    <row r="4" spans="1:11" ht="15.75" thickBot="1" x14ac:dyDescent="0.3">
      <c r="A4" s="8"/>
      <c r="B4" s="9"/>
      <c r="C4" s="9"/>
      <c r="D4" s="9"/>
      <c r="E4" s="9"/>
      <c r="F4" s="9"/>
      <c r="G4" s="10"/>
    </row>
    <row r="5" spans="1:11" ht="15.75" thickBot="1" x14ac:dyDescent="0.3">
      <c r="A5" s="25"/>
      <c r="B5" s="26"/>
      <c r="C5" s="26"/>
      <c r="D5" s="26"/>
      <c r="E5" s="26"/>
      <c r="F5" s="26"/>
      <c r="G5" s="27"/>
    </row>
    <row r="6" spans="1:11" ht="15" x14ac:dyDescent="0.25">
      <c r="A6" s="2"/>
      <c r="B6" s="3"/>
      <c r="C6" s="3"/>
      <c r="D6" s="3"/>
      <c r="E6" s="3"/>
      <c r="F6" s="3"/>
      <c r="G6" s="4"/>
    </row>
    <row r="7" spans="1:11" s="11" customFormat="1" ht="45" x14ac:dyDescent="0.25">
      <c r="A7" s="12" t="s">
        <v>33</v>
      </c>
      <c r="B7" s="37"/>
      <c r="C7" s="13"/>
      <c r="D7" s="13" t="s">
        <v>35</v>
      </c>
      <c r="E7" s="37"/>
      <c r="F7" s="78"/>
      <c r="G7" s="57"/>
    </row>
    <row r="8" spans="1:11" ht="15.75" thickBot="1" x14ac:dyDescent="0.3">
      <c r="A8" s="8"/>
      <c r="B8" s="9"/>
      <c r="C8" s="9"/>
      <c r="D8" s="9"/>
      <c r="E8" s="9"/>
      <c r="F8" s="9"/>
      <c r="G8" s="10"/>
    </row>
    <row r="9" spans="1:11" ht="15.75" thickBot="1" x14ac:dyDescent="0.3">
      <c r="A9" s="25"/>
      <c r="B9" s="26"/>
      <c r="C9" s="26"/>
      <c r="D9" s="26"/>
      <c r="E9" s="26"/>
      <c r="F9" s="26"/>
      <c r="G9" s="27"/>
    </row>
    <row r="10" spans="1:11" ht="21.75" thickBot="1" x14ac:dyDescent="0.4">
      <c r="A10" s="47" t="s">
        <v>27</v>
      </c>
      <c r="B10" s="58"/>
      <c r="C10" s="28"/>
      <c r="D10" s="28"/>
      <c r="E10" s="28"/>
      <c r="F10" s="32"/>
      <c r="G10" s="29"/>
    </row>
    <row r="11" spans="1:11" ht="64.5" thickBot="1" x14ac:dyDescent="0.3">
      <c r="A11" s="51" t="s">
        <v>10</v>
      </c>
      <c r="B11" s="52" t="s">
        <v>11</v>
      </c>
      <c r="C11" s="59" t="s">
        <v>12</v>
      </c>
      <c r="D11" s="60" t="s">
        <v>13</v>
      </c>
      <c r="E11" s="53" t="s">
        <v>14</v>
      </c>
      <c r="F11" s="54" t="s">
        <v>15</v>
      </c>
      <c r="G11" s="55" t="s">
        <v>25</v>
      </c>
    </row>
    <row r="12" spans="1:11" ht="15" x14ac:dyDescent="0.25">
      <c r="A12" s="79" t="str">
        <f>IFERROR(IF($K12&lt;=$E$7,IF(VLOOKUP($J12,'Not All Title I'!$A$8:$G$97,1,FALSE)="","",VLOOKUP($J12,'Not All Title I'!$A$8:$G$97,1,FALSE)),""),"")</f>
        <v/>
      </c>
      <c r="B12" s="80" t="str">
        <f>IFERROR(IF($K12&lt;=$E$7,IF(VLOOKUP($J12,'Not All Title I'!$A$8:$G$97,2,FALSE)="","",VLOOKUP($J12,'Not All Title I'!$A$8:$G$97,2,FALSE)),""),"")</f>
        <v/>
      </c>
      <c r="C12" s="79" t="str">
        <f>IFERROR(IF($K12&lt;=$E$7,IF(VLOOKUP($J12,'Not All Title I'!$A$8:$G$97,3,FALSE)="","",VLOOKUP($J12,'Not All Title I'!$A$8:$G$97,3,FALSE)),""),"")</f>
        <v/>
      </c>
      <c r="D12" s="81" t="str">
        <f>IFERROR(IF($K12&lt;=$E$7,IF(VLOOKUP($J12,'Not All Title I'!$A$8:$G$97,4,FALSE)="","",VLOOKUP($J12,'Not All Title I'!$A$8:$G$97,4,FALSE)),""),"")</f>
        <v/>
      </c>
      <c r="E12" s="64" t="str">
        <f>IFERROR(IF($K12&lt;=$E$7,IF(VLOOKUP($J12,'Not All Title I'!$A$8:$G$97,5,FALSE)="","",VLOOKUP($J12,'Not All Title I'!$A$8:$G$97,5,FALSE)),""),"")</f>
        <v/>
      </c>
      <c r="F12" s="65" t="str">
        <f>IF(ISNUMBER(C12),IF(C12&gt;100,IF(E12&lt;=$C$104,"YES","NO"),"N/A"),"")</f>
        <v/>
      </c>
      <c r="G12" s="65" t="str">
        <f>IFERROR(IF($K12&lt;=$E$7,IF(VLOOKUP($J12,'Not All Title I'!$A$8:$G$97,7,FALSE)="","",VLOOKUP($J12,'Not All Title I'!$A$8:$G$97,7,FALSE)),""),"")</f>
        <v/>
      </c>
      <c r="H12">
        <f>IFERROR('Not All Title I'!$K$6,"")</f>
        <v>0</v>
      </c>
      <c r="I12">
        <f>IFERROR('Not All Title I'!$P$6,"")</f>
        <v>0</v>
      </c>
      <c r="J12" t="str">
        <f>IF($B$7="Student Enrollment",VLOOKUP(H12,'Not All Title I'!$K$8:$L$97,2,FALSE),IF($B$7="Poverty Rate",VLOOKUP(I12,'Not All Title I'!$P$8:$P$97,2,FALSE),""))</f>
        <v/>
      </c>
      <c r="K12" t="str">
        <f>IFERROR(IF($B$7="Student Enrollment",VLOOKUP(J12,'Not All Title I'!$A$8:$G$97,3,FALSE),IF($B$7="Poverty Rate",VLOOKUP(J12,'Not All Title I'!$A$8:$G$97,7,FALSE),"")),"")</f>
        <v/>
      </c>
    </row>
    <row r="13" spans="1:11" ht="15" x14ac:dyDescent="0.25">
      <c r="A13" s="82" t="str">
        <f>IFERROR(IF($K13&lt;=$E$7,IF(VLOOKUP($J13,'Not All Title I'!$A$8:$G$97,1,FALSE)="","",VLOOKUP($J13,'Not All Title I'!$A$8:$G$97,1,FALSE)),""),"")</f>
        <v/>
      </c>
      <c r="B13" s="83" t="str">
        <f>IFERROR(IF($K13&lt;=$E$7,IF(VLOOKUP($J13,'Not All Title I'!$A$8:$G$97,2,FALSE)="","",VLOOKUP($J13,'Not All Title I'!$A$8:$G$97,2,FALSE)),""),"")</f>
        <v/>
      </c>
      <c r="C13" s="82" t="str">
        <f>IFERROR(IF($K13&lt;=$E$7,IF(VLOOKUP($J13,'Not All Title I'!$A$8:$G$97,3,FALSE)="","",VLOOKUP($J13,'Not All Title I'!$A$8:$G$97,3,FALSE)),""),"")</f>
        <v/>
      </c>
      <c r="D13" s="84" t="str">
        <f>IFERROR(IF($K13&lt;=$E$7,IF(VLOOKUP($J13,'Not All Title I'!$A$8:$G$97,4,FALSE)="","",VLOOKUP($J13,'Not All Title I'!$A$8:$G$97,4,FALSE)),""),"")</f>
        <v/>
      </c>
      <c r="E13" s="66" t="str">
        <f>IFERROR(IF($K13&lt;=$E$7,IF(VLOOKUP($J13,'Not All Title I'!$A$8:$G$97,5,FALSE)="","",VLOOKUP($J13,'Not All Title I'!$A$8:$G$97,5,FALSE)),""),"")</f>
        <v/>
      </c>
      <c r="F13" s="67" t="str">
        <f t="shared" ref="F13:F101" si="0">IF(ISNUMBER(C13),IF(C13&gt;100,IF(E13&lt;=$C$104,"YES","NO"),"N/A"),"")</f>
        <v/>
      </c>
      <c r="G13" s="67" t="str">
        <f>IFERROR(IF($K13&lt;=$E$7,IF(VLOOKUP($J13,'Not All Title I'!$A$8:$G$97,7,FALSE)="","",VLOOKUP($J13,'Not All Title I'!$A$8:$G$97,7,FALSE)),""),"")</f>
        <v/>
      </c>
      <c r="H13" t="str">
        <f>IFERROR(IF(H12+1&lt;='Not All Title I'!$K$7,H12+1,""),"")</f>
        <v/>
      </c>
      <c r="I13" t="str">
        <f>IFERROR(IF(I12+1&lt;='Not All Title I'!$P$7,I12+1,""),"")</f>
        <v/>
      </c>
      <c r="J13" t="str">
        <f>IF($B$7="Student Enrollment",VLOOKUP(H13,'Not All Title I'!$K$8:$L$97,2,FALSE),IF($B$7="Poverty Rate",VLOOKUP(I13,'Not All Title I'!$P$8:$P$97,2,FALSE),""))</f>
        <v/>
      </c>
      <c r="K13" t="str">
        <f>IFERROR(IF($B$7="Student Enrollment",VLOOKUP(J13,'Not All Title I'!$A$8:$G$97,3,FALSE),IF($B$7="Poverty Rate",VLOOKUP(J13,'Not All Title I'!$A$8:$G$97,7,FALSE),"")),"")</f>
        <v/>
      </c>
    </row>
    <row r="14" spans="1:11" ht="15" x14ac:dyDescent="0.25">
      <c r="A14" s="82" t="str">
        <f>IFERROR(IF($K14&lt;=$E$7,IF(VLOOKUP($J14,'Not All Title I'!$A$8:$G$97,1,FALSE)="","",VLOOKUP($J14,'Not All Title I'!$A$8:$G$97,1,FALSE)),""),"")</f>
        <v/>
      </c>
      <c r="B14" s="83" t="str">
        <f>IFERROR(IF($K14&lt;=$E$7,IF(VLOOKUP($J14,'Not All Title I'!$A$8:$G$97,2,FALSE)="","",VLOOKUP($J14,'Not All Title I'!$A$8:$G$97,2,FALSE)),""),"")</f>
        <v/>
      </c>
      <c r="C14" s="82" t="str">
        <f>IFERROR(IF($K14&lt;=$E$7,IF(VLOOKUP($J14,'Not All Title I'!$A$8:$G$97,3,FALSE)="","",VLOOKUP($J14,'Not All Title I'!$A$8:$G$97,3,FALSE)),""),"")</f>
        <v/>
      </c>
      <c r="D14" s="84" t="str">
        <f>IFERROR(IF($K14&lt;=$E$7,IF(VLOOKUP($J14,'Not All Title I'!$A$8:$G$97,4,FALSE)="","",VLOOKUP($J14,'Not All Title I'!$A$8:$G$97,4,FALSE)),""),"")</f>
        <v/>
      </c>
      <c r="E14" s="66" t="str">
        <f>IFERROR(IF($K14&lt;=$E$7,IF(VLOOKUP($J14,'Not All Title I'!$A$8:$G$97,5,FALSE)="","",VLOOKUP($J14,'Not All Title I'!$A$8:$G$97,5,FALSE)),""),"")</f>
        <v/>
      </c>
      <c r="F14" s="67" t="str">
        <f t="shared" si="0"/>
        <v/>
      </c>
      <c r="G14" s="67" t="str">
        <f>IFERROR(IF($K14&lt;=$E$7,IF(VLOOKUP($J14,'Not All Title I'!$A$8:$G$97,7,FALSE)="","",VLOOKUP($J14,'Not All Title I'!$A$8:$G$97,7,FALSE)),""),"")</f>
        <v/>
      </c>
      <c r="H14" t="str">
        <f>IFERROR(IF(H13+1&lt;='Not All Title I'!$K$7,H13+1,""),"")</f>
        <v/>
      </c>
      <c r="I14" t="str">
        <f>IFERROR(IF(I13+1&lt;='Not All Title I'!$P$7,I13+1,""),"")</f>
        <v/>
      </c>
      <c r="J14" t="str">
        <f>IF($B$7="Student Enrollment",VLOOKUP(H14,'Not All Title I'!$K$8:$L$97,2,FALSE),IF($B$7="Poverty Rate",VLOOKUP(I14,'Not All Title I'!$P$8:$P$97,2,FALSE),""))</f>
        <v/>
      </c>
      <c r="K14" t="str">
        <f>IFERROR(IF($B$7="Student Enrollment",VLOOKUP(J14,'Not All Title I'!$A$8:$G$97,3,FALSE),IF($B$7="Poverty Rate",VLOOKUP(J14,'Not All Title I'!$A$8:$G$97,7,FALSE),"")),"")</f>
        <v/>
      </c>
    </row>
    <row r="15" spans="1:11" ht="15" x14ac:dyDescent="0.25">
      <c r="A15" s="82" t="str">
        <f>IFERROR(IF($K15&lt;=$E$7,IF(VLOOKUP($J15,'Not All Title I'!$A$8:$G$97,1,FALSE)="","",VLOOKUP($J15,'Not All Title I'!$A$8:$G$97,1,FALSE)),""),"")</f>
        <v/>
      </c>
      <c r="B15" s="83" t="str">
        <f>IFERROR(IF($K15&lt;=$E$7,IF(VLOOKUP($J15,'Not All Title I'!$A$8:$G$97,2,FALSE)="","",VLOOKUP($J15,'Not All Title I'!$A$8:$G$97,2,FALSE)),""),"")</f>
        <v/>
      </c>
      <c r="C15" s="82" t="str">
        <f>IFERROR(IF($K15&lt;=$E$7,IF(VLOOKUP($J15,'Not All Title I'!$A$8:$G$97,3,FALSE)="","",VLOOKUP($J15,'Not All Title I'!$A$8:$G$97,3,FALSE)),""),"")</f>
        <v/>
      </c>
      <c r="D15" s="84" t="str">
        <f>IFERROR(IF($K15&lt;=$E$7,IF(VLOOKUP($J15,'Not All Title I'!$A$8:$G$97,4,FALSE)="","",VLOOKUP($J15,'Not All Title I'!$A$8:$G$97,4,FALSE)),""),"")</f>
        <v/>
      </c>
      <c r="E15" s="66" t="str">
        <f>IFERROR(IF($K15&lt;=$E$7,IF(VLOOKUP($J15,'Not All Title I'!$A$8:$G$97,5,FALSE)="","",VLOOKUP($J15,'Not All Title I'!$A$8:$G$97,5,FALSE)),""),"")</f>
        <v/>
      </c>
      <c r="F15" s="67" t="str">
        <f t="shared" si="0"/>
        <v/>
      </c>
      <c r="G15" s="67" t="str">
        <f>IFERROR(IF($K15&lt;=$E$7,IF(VLOOKUP($J15,'Not All Title I'!$A$8:$G$97,7,FALSE)="","",VLOOKUP($J15,'Not All Title I'!$A$8:$G$97,7,FALSE)),""),"")</f>
        <v/>
      </c>
      <c r="H15" t="str">
        <f>IFERROR(IF(H14+1&lt;='Not All Title I'!$K$7,H14+1,""),"")</f>
        <v/>
      </c>
      <c r="I15" t="str">
        <f>IFERROR(IF(I14+1&lt;='Not All Title I'!$P$7,I14+1,""),"")</f>
        <v/>
      </c>
      <c r="J15" t="str">
        <f>IF($B$7="Student Enrollment",VLOOKUP(H15,'Not All Title I'!$K$8:$L$97,2,FALSE),IF($B$7="Poverty Rate",VLOOKUP(I15,'Not All Title I'!$P$8:$P$97,2,FALSE),""))</f>
        <v/>
      </c>
      <c r="K15" t="str">
        <f>IFERROR(IF($B$7="Student Enrollment",VLOOKUP(J15,'Not All Title I'!$A$8:$G$97,3,FALSE),IF($B$7="Poverty Rate",VLOOKUP(J15,'Not All Title I'!$A$8:$G$97,7,FALSE),"")),"")</f>
        <v/>
      </c>
    </row>
    <row r="16" spans="1:11" ht="15" x14ac:dyDescent="0.25">
      <c r="A16" s="82" t="str">
        <f>IFERROR(IF($K16&lt;=$E$7,IF(VLOOKUP($J16,'Not All Title I'!$A$8:$G$97,1,FALSE)="","",VLOOKUP($J16,'Not All Title I'!$A$8:$G$97,1,FALSE)),""),"")</f>
        <v/>
      </c>
      <c r="B16" s="83" t="str">
        <f>IFERROR(IF($K16&lt;=$E$7,IF(VLOOKUP($J16,'Not All Title I'!$A$8:$G$97,2,FALSE)="","",VLOOKUP($J16,'Not All Title I'!$A$8:$G$97,2,FALSE)),""),"")</f>
        <v/>
      </c>
      <c r="C16" s="82" t="str">
        <f>IFERROR(IF($K16&lt;=$E$7,IF(VLOOKUP($J16,'Not All Title I'!$A$8:$G$97,3,FALSE)="","",VLOOKUP($J16,'Not All Title I'!$A$8:$G$97,3,FALSE)),""),"")</f>
        <v/>
      </c>
      <c r="D16" s="84" t="str">
        <f>IFERROR(IF($K16&lt;=$E$7,IF(VLOOKUP($J16,'Not All Title I'!$A$8:$G$97,4,FALSE)="","",VLOOKUP($J16,'Not All Title I'!$A$8:$G$97,4,FALSE)),""),"")</f>
        <v/>
      </c>
      <c r="E16" s="66" t="str">
        <f>IFERROR(IF($K16&lt;=$E$7,IF(VLOOKUP($J16,'Not All Title I'!$A$8:$G$97,5,FALSE)="","",VLOOKUP($J16,'Not All Title I'!$A$8:$G$97,5,FALSE)),""),"")</f>
        <v/>
      </c>
      <c r="F16" s="67" t="str">
        <f t="shared" si="0"/>
        <v/>
      </c>
      <c r="G16" s="67" t="str">
        <f>IFERROR(IF($K16&lt;=$E$7,IF(VLOOKUP($J16,'Not All Title I'!$A$8:$G$97,7,FALSE)="","",VLOOKUP($J16,'Not All Title I'!$A$8:$G$97,7,FALSE)),""),"")</f>
        <v/>
      </c>
      <c r="H16" t="str">
        <f>IFERROR(IF(H15+1&lt;='Not All Title I'!$K$7,H15+1,""),"")</f>
        <v/>
      </c>
      <c r="I16" t="str">
        <f>IFERROR(IF(I15+1&lt;='Not All Title I'!$P$7,I15+1,""),"")</f>
        <v/>
      </c>
      <c r="J16" t="str">
        <f>IF($B$7="Student Enrollment",VLOOKUP(H16,'Not All Title I'!$K$8:$L$97,2,FALSE),IF($B$7="Poverty Rate",VLOOKUP(I16,'Not All Title I'!$P$8:$P$97,2,FALSE),""))</f>
        <v/>
      </c>
      <c r="K16" t="str">
        <f>IFERROR(IF($B$7="Student Enrollment",VLOOKUP(J16,'Not All Title I'!$A$8:$G$97,3,FALSE),IF($B$7="Poverty Rate",VLOOKUP(J16,'Not All Title I'!$A$8:$G$97,7,FALSE),"")),"")</f>
        <v/>
      </c>
    </row>
    <row r="17" spans="1:11" ht="15" x14ac:dyDescent="0.25">
      <c r="A17" s="82" t="str">
        <f>IFERROR(IF($K17&lt;=$E$7,IF(VLOOKUP($J17,'Not All Title I'!$A$8:$G$97,1,FALSE)="","",VLOOKUP($J17,'Not All Title I'!$A$8:$G$97,1,FALSE)),""),"")</f>
        <v/>
      </c>
      <c r="B17" s="83" t="str">
        <f>IFERROR(IF($K17&lt;=$E$7,IF(VLOOKUP($J17,'Not All Title I'!$A$8:$G$97,2,FALSE)="","",VLOOKUP($J17,'Not All Title I'!$A$8:$G$97,2,FALSE)),""),"")</f>
        <v/>
      </c>
      <c r="C17" s="82" t="str">
        <f>IFERROR(IF($K17&lt;=$E$7,IF(VLOOKUP($J17,'Not All Title I'!$A$8:$G$97,3,FALSE)="","",VLOOKUP($J17,'Not All Title I'!$A$8:$G$97,3,FALSE)),""),"")</f>
        <v/>
      </c>
      <c r="D17" s="84" t="str">
        <f>IFERROR(IF($K17&lt;=$E$7,IF(VLOOKUP($J17,'Not All Title I'!$A$8:$G$97,4,FALSE)="","",VLOOKUP($J17,'Not All Title I'!$A$8:$G$97,4,FALSE)),""),"")</f>
        <v/>
      </c>
      <c r="E17" s="66" t="str">
        <f>IFERROR(IF($K17&lt;=$E$7,IF(VLOOKUP($J17,'Not All Title I'!$A$8:$G$97,5,FALSE)="","",VLOOKUP($J17,'Not All Title I'!$A$8:$G$97,5,FALSE)),""),"")</f>
        <v/>
      </c>
      <c r="F17" s="67" t="str">
        <f t="shared" si="0"/>
        <v/>
      </c>
      <c r="G17" s="67" t="str">
        <f>IFERROR(IF($K17&lt;=$E$7,IF(VLOOKUP($J17,'Not All Title I'!$A$8:$G$97,7,FALSE)="","",VLOOKUP($J17,'Not All Title I'!$A$8:$G$97,7,FALSE)),""),"")</f>
        <v/>
      </c>
      <c r="H17" t="str">
        <f>IFERROR(IF(H16+1&lt;='Not All Title I'!$K$7,H16+1,""),"")</f>
        <v/>
      </c>
      <c r="I17" t="str">
        <f>IFERROR(IF(I16+1&lt;='Not All Title I'!$P$7,I16+1,""),"")</f>
        <v/>
      </c>
      <c r="J17" t="str">
        <f>IF($B$7="Student Enrollment",VLOOKUP(H17,'Not All Title I'!$K$8:$L$97,2,FALSE),IF($B$7="Poverty Rate",VLOOKUP(I17,'Not All Title I'!$P$8:$P$97,2,FALSE),""))</f>
        <v/>
      </c>
      <c r="K17" t="str">
        <f>IFERROR(IF($B$7="Student Enrollment",VLOOKUP(J17,'Not All Title I'!$A$8:$G$97,3,FALSE),IF($B$7="Poverty Rate",VLOOKUP(J17,'Not All Title I'!$A$8:$G$97,7,FALSE),"")),"")</f>
        <v/>
      </c>
    </row>
    <row r="18" spans="1:11" ht="15" x14ac:dyDescent="0.25">
      <c r="A18" s="82" t="str">
        <f>IFERROR(IF($K18&lt;=$E$7,IF(VLOOKUP($J18,'Not All Title I'!$A$8:$G$97,1,FALSE)="","",VLOOKUP($J18,'Not All Title I'!$A$8:$G$97,1,FALSE)),""),"")</f>
        <v/>
      </c>
      <c r="B18" s="83" t="str">
        <f>IFERROR(IF($K18&lt;=$E$7,IF(VLOOKUP($J18,'Not All Title I'!$A$8:$G$97,2,FALSE)="","",VLOOKUP($J18,'Not All Title I'!$A$8:$G$97,2,FALSE)),""),"")</f>
        <v/>
      </c>
      <c r="C18" s="82" t="str">
        <f>IFERROR(IF($K18&lt;=$E$7,IF(VLOOKUP($J18,'Not All Title I'!$A$8:$G$97,3,FALSE)="","",VLOOKUP($J18,'Not All Title I'!$A$8:$G$97,3,FALSE)),""),"")</f>
        <v/>
      </c>
      <c r="D18" s="84" t="str">
        <f>IFERROR(IF($K18&lt;=$E$7,IF(VLOOKUP($J18,'Not All Title I'!$A$8:$G$97,4,FALSE)="","",VLOOKUP($J18,'Not All Title I'!$A$8:$G$97,4,FALSE)),""),"")</f>
        <v/>
      </c>
      <c r="E18" s="66" t="str">
        <f>IFERROR(IF($K18&lt;=$E$7,IF(VLOOKUP($J18,'Not All Title I'!$A$8:$G$97,5,FALSE)="","",VLOOKUP($J18,'Not All Title I'!$A$8:$G$97,5,FALSE)),""),"")</f>
        <v/>
      </c>
      <c r="F18" s="67" t="str">
        <f t="shared" si="0"/>
        <v/>
      </c>
      <c r="G18" s="67" t="str">
        <f>IFERROR(IF($K18&lt;=$E$7,IF(VLOOKUP($J18,'Not All Title I'!$A$8:$G$97,7,FALSE)="","",VLOOKUP($J18,'Not All Title I'!$A$8:$G$97,7,FALSE)),""),"")</f>
        <v/>
      </c>
      <c r="H18" t="str">
        <f>IFERROR(IF(H17+1&lt;='Not All Title I'!$K$7,H17+1,""),"")</f>
        <v/>
      </c>
      <c r="I18" t="str">
        <f>IFERROR(IF(I17+1&lt;='Not All Title I'!$P$7,I17+1,""),"")</f>
        <v/>
      </c>
      <c r="J18" t="str">
        <f>IF($B$7="Student Enrollment",VLOOKUP(H18,'Not All Title I'!$K$8:$L$97,2,FALSE),IF($B$7="Poverty Rate",VLOOKUP(I18,'Not All Title I'!$P$8:$P$97,2,FALSE),""))</f>
        <v/>
      </c>
      <c r="K18" t="str">
        <f>IFERROR(IF($B$7="Student Enrollment",VLOOKUP(J18,'Not All Title I'!$A$8:$G$97,3,FALSE),IF($B$7="Poverty Rate",VLOOKUP(J18,'Not All Title I'!$A$8:$G$97,7,FALSE),"")),"")</f>
        <v/>
      </c>
    </row>
    <row r="19" spans="1:11" ht="15" x14ac:dyDescent="0.25">
      <c r="A19" s="82" t="str">
        <f>IFERROR(IF($K19&lt;=$E$7,IF(VLOOKUP($J19,'Not All Title I'!$A$8:$G$97,1,FALSE)="","",VLOOKUP($J19,'Not All Title I'!$A$8:$G$97,1,FALSE)),""),"")</f>
        <v/>
      </c>
      <c r="B19" s="83" t="str">
        <f>IFERROR(IF($K19&lt;=$E$7,IF(VLOOKUP($J19,'Not All Title I'!$A$8:$G$97,2,FALSE)="","",VLOOKUP($J19,'Not All Title I'!$A$8:$G$97,2,FALSE)),""),"")</f>
        <v/>
      </c>
      <c r="C19" s="82" t="str">
        <f>IFERROR(IF($K19&lt;=$E$7,IF(VLOOKUP($J19,'Not All Title I'!$A$8:$G$97,3,FALSE)="","",VLOOKUP($J19,'Not All Title I'!$A$8:$G$97,3,FALSE)),""),"")</f>
        <v/>
      </c>
      <c r="D19" s="84" t="str">
        <f>IFERROR(IF($K19&lt;=$E$7,IF(VLOOKUP($J19,'Not All Title I'!$A$8:$G$97,4,FALSE)="","",VLOOKUP($J19,'Not All Title I'!$A$8:$G$97,4,FALSE)),""),"")</f>
        <v/>
      </c>
      <c r="E19" s="66" t="str">
        <f>IFERROR(IF($K19&lt;=$E$7,IF(VLOOKUP($J19,'Not All Title I'!$A$8:$G$97,5,FALSE)="","",VLOOKUP($J19,'Not All Title I'!$A$8:$G$97,5,FALSE)),""),"")</f>
        <v/>
      </c>
      <c r="F19" s="67" t="str">
        <f t="shared" si="0"/>
        <v/>
      </c>
      <c r="G19" s="67" t="str">
        <f>IFERROR(IF($K19&lt;=$E$7,IF(VLOOKUP($J19,'Not All Title I'!$A$8:$G$97,7,FALSE)="","",VLOOKUP($J19,'Not All Title I'!$A$8:$G$97,7,FALSE)),""),"")</f>
        <v/>
      </c>
      <c r="H19" t="str">
        <f>IFERROR(IF(H18+1&lt;='Not All Title I'!$K$7,H18+1,""),"")</f>
        <v/>
      </c>
      <c r="I19" t="str">
        <f>IFERROR(IF(I18+1&lt;='Not All Title I'!$P$7,I18+1,""),"")</f>
        <v/>
      </c>
      <c r="J19" t="str">
        <f>IF($B$7="Student Enrollment",VLOOKUP(H19,'Not All Title I'!$K$8:$L$97,2,FALSE),IF($B$7="Poverty Rate",VLOOKUP(I19,'Not All Title I'!$P$8:$P$97,2,FALSE),""))</f>
        <v/>
      </c>
      <c r="K19" t="str">
        <f>IFERROR(IF($B$7="Student Enrollment",VLOOKUP(J19,'Not All Title I'!$A$8:$G$97,3,FALSE),IF($B$7="Poverty Rate",VLOOKUP(J19,'Not All Title I'!$A$8:$G$97,7,FALSE),"")),"")</f>
        <v/>
      </c>
    </row>
    <row r="20" spans="1:11" ht="15" x14ac:dyDescent="0.25">
      <c r="A20" s="82" t="str">
        <f>IFERROR(IF($K20&lt;=$E$7,IF(VLOOKUP($J20,'Not All Title I'!$A$8:$G$97,1,FALSE)="","",VLOOKUP($J20,'Not All Title I'!$A$8:$G$97,1,FALSE)),""),"")</f>
        <v/>
      </c>
      <c r="B20" s="83" t="str">
        <f>IFERROR(IF($K20&lt;=$E$7,IF(VLOOKUP($J20,'Not All Title I'!$A$8:$G$97,2,FALSE)="","",VLOOKUP($J20,'Not All Title I'!$A$8:$G$97,2,FALSE)),""),"")</f>
        <v/>
      </c>
      <c r="C20" s="82" t="str">
        <f>IFERROR(IF($K20&lt;=$E$7,IF(VLOOKUP($J20,'Not All Title I'!$A$8:$G$97,3,FALSE)="","",VLOOKUP($J20,'Not All Title I'!$A$8:$G$97,3,FALSE)),""),"")</f>
        <v/>
      </c>
      <c r="D20" s="84" t="str">
        <f>IFERROR(IF($K20&lt;=$E$7,IF(VLOOKUP($J20,'Not All Title I'!$A$8:$G$97,4,FALSE)="","",VLOOKUP($J20,'Not All Title I'!$A$8:$G$97,4,FALSE)),""),"")</f>
        <v/>
      </c>
      <c r="E20" s="66" t="str">
        <f>IFERROR(IF($K20&lt;=$E$7,IF(VLOOKUP($J20,'Not All Title I'!$A$8:$G$97,5,FALSE)="","",VLOOKUP($J20,'Not All Title I'!$A$8:$G$97,5,FALSE)),""),"")</f>
        <v/>
      </c>
      <c r="F20" s="67" t="str">
        <f t="shared" si="0"/>
        <v/>
      </c>
      <c r="G20" s="67" t="str">
        <f>IFERROR(IF($K20&lt;=$E$7,IF(VLOOKUP($J20,'Not All Title I'!$A$8:$G$97,7,FALSE)="","",VLOOKUP($J20,'Not All Title I'!$A$8:$G$97,7,FALSE)),""),"")</f>
        <v/>
      </c>
      <c r="H20" t="str">
        <f>IFERROR(IF(H19+1&lt;='Not All Title I'!$K$7,H19+1,""),"")</f>
        <v/>
      </c>
      <c r="I20" t="str">
        <f>IFERROR(IF(I19+1&lt;='Not All Title I'!$P$7,I19+1,""),"")</f>
        <v/>
      </c>
      <c r="J20" t="str">
        <f>IF($B$7="Student Enrollment",VLOOKUP(H20,'Not All Title I'!$K$8:$L$97,2,FALSE),IF($B$7="Poverty Rate",VLOOKUP(I20,'Not All Title I'!$P$8:$P$97,2,FALSE),""))</f>
        <v/>
      </c>
      <c r="K20" t="str">
        <f>IFERROR(IF($B$7="Student Enrollment",VLOOKUP(J20,'Not All Title I'!$A$8:$G$97,3,FALSE),IF($B$7="Poverty Rate",VLOOKUP(J20,'Not All Title I'!$A$8:$G$97,7,FALSE),"")),"")</f>
        <v/>
      </c>
    </row>
    <row r="21" spans="1:11" ht="15" x14ac:dyDescent="0.25">
      <c r="A21" s="82" t="str">
        <f>IFERROR(IF($K21&lt;=$E$7,IF(VLOOKUP($J21,'Not All Title I'!$A$8:$G$97,1,FALSE)="","",VLOOKUP($J21,'Not All Title I'!$A$8:$G$97,1,FALSE)),""),"")</f>
        <v/>
      </c>
      <c r="B21" s="83" t="str">
        <f>IFERROR(IF($K21&lt;=$E$7,IF(VLOOKUP($J21,'Not All Title I'!$A$8:$G$97,2,FALSE)="","",VLOOKUP($J21,'Not All Title I'!$A$8:$G$97,2,FALSE)),""),"")</f>
        <v/>
      </c>
      <c r="C21" s="82" t="str">
        <f>IFERROR(IF($K21&lt;=$E$7,IF(VLOOKUP($J21,'Not All Title I'!$A$8:$G$97,3,FALSE)="","",VLOOKUP($J21,'Not All Title I'!$A$8:$G$97,3,FALSE)),""),"")</f>
        <v/>
      </c>
      <c r="D21" s="84" t="str">
        <f>IFERROR(IF($K21&lt;=$E$7,IF(VLOOKUP($J21,'Not All Title I'!$A$8:$G$97,4,FALSE)="","",VLOOKUP($J21,'Not All Title I'!$A$8:$G$97,4,FALSE)),""),"")</f>
        <v/>
      </c>
      <c r="E21" s="66" t="str">
        <f>IFERROR(IF($K21&lt;=$E$7,IF(VLOOKUP($J21,'Not All Title I'!$A$8:$G$97,5,FALSE)="","",VLOOKUP($J21,'Not All Title I'!$A$8:$G$97,5,FALSE)),""),"")</f>
        <v/>
      </c>
      <c r="F21" s="67" t="str">
        <f t="shared" si="0"/>
        <v/>
      </c>
      <c r="G21" s="67" t="str">
        <f>IFERROR(IF($K21&lt;=$E$7,IF(VLOOKUP($J21,'Not All Title I'!$A$8:$G$97,7,FALSE)="","",VLOOKUP($J21,'Not All Title I'!$A$8:$G$97,7,FALSE)),""),"")</f>
        <v/>
      </c>
      <c r="H21" t="str">
        <f>IFERROR(IF(H20+1&lt;='Not All Title I'!$K$7,H20+1,""),"")</f>
        <v/>
      </c>
      <c r="I21" t="str">
        <f>IFERROR(IF(I20+1&lt;='Not All Title I'!$P$7,I20+1,""),"")</f>
        <v/>
      </c>
      <c r="J21" t="str">
        <f>IF($B$7="Student Enrollment",VLOOKUP(H21,'Not All Title I'!$K$8:$L$97,2,FALSE),IF($B$7="Poverty Rate",VLOOKUP(I21,'Not All Title I'!$P$8:$P$97,2,FALSE),""))</f>
        <v/>
      </c>
      <c r="K21" t="str">
        <f>IFERROR(IF($B$7="Student Enrollment",VLOOKUP(J21,'Not All Title I'!$A$8:$G$97,3,FALSE),IF($B$7="Poverty Rate",VLOOKUP(J21,'Not All Title I'!$A$8:$G$97,7,FALSE),"")),"")</f>
        <v/>
      </c>
    </row>
    <row r="22" spans="1:11" ht="15" x14ac:dyDescent="0.25">
      <c r="A22" s="82" t="str">
        <f>IFERROR(IF($K22&lt;=$E$7,IF(VLOOKUP($J22,'Not All Title I'!$A$8:$G$97,1,FALSE)="","",VLOOKUP($J22,'Not All Title I'!$A$8:$G$97,1,FALSE)),""),"")</f>
        <v/>
      </c>
      <c r="B22" s="83" t="str">
        <f>IFERROR(IF($K22&lt;=$E$7,IF(VLOOKUP($J22,'Not All Title I'!$A$8:$G$97,2,FALSE)="","",VLOOKUP($J22,'Not All Title I'!$A$8:$G$97,2,FALSE)),""),"")</f>
        <v/>
      </c>
      <c r="C22" s="82" t="str">
        <f>IFERROR(IF($K22&lt;=$E$7,IF(VLOOKUP($J22,'Not All Title I'!$A$8:$G$97,3,FALSE)="","",VLOOKUP($J22,'Not All Title I'!$A$8:$G$97,3,FALSE)),""),"")</f>
        <v/>
      </c>
      <c r="D22" s="84" t="str">
        <f>IFERROR(IF($K22&lt;=$E$7,IF(VLOOKUP($J22,'Not All Title I'!$A$8:$G$97,4,FALSE)="","",VLOOKUP($J22,'Not All Title I'!$A$8:$G$97,4,FALSE)),""),"")</f>
        <v/>
      </c>
      <c r="E22" s="66" t="str">
        <f>IFERROR(IF($K22&lt;=$E$7,IF(VLOOKUP($J22,'Not All Title I'!$A$8:$G$97,5,FALSE)="","",VLOOKUP($J22,'Not All Title I'!$A$8:$G$97,5,FALSE)),""),"")</f>
        <v/>
      </c>
      <c r="F22" s="67" t="str">
        <f t="shared" si="0"/>
        <v/>
      </c>
      <c r="G22" s="67" t="str">
        <f>IFERROR(IF($K22&lt;=$E$7,IF(VLOOKUP($J22,'Not All Title I'!$A$8:$G$97,7,FALSE)="","",VLOOKUP($J22,'Not All Title I'!$A$8:$G$97,7,FALSE)),""),"")</f>
        <v/>
      </c>
      <c r="H22" t="str">
        <f>IFERROR(IF(H21+1&lt;='Not All Title I'!$K$7,H21+1,""),"")</f>
        <v/>
      </c>
      <c r="I22" t="str">
        <f>IFERROR(IF(I21+1&lt;='Not All Title I'!$P$7,I21+1,""),"")</f>
        <v/>
      </c>
      <c r="J22" t="str">
        <f>IF($B$7="Student Enrollment",VLOOKUP(H22,'Not All Title I'!$K$8:$L$97,2,FALSE),IF($B$7="Poverty Rate",VLOOKUP(I22,'Not All Title I'!$P$8:$P$97,2,FALSE),""))</f>
        <v/>
      </c>
      <c r="K22" t="str">
        <f>IFERROR(IF($B$7="Student Enrollment",VLOOKUP(J22,'Not All Title I'!$A$8:$G$97,3,FALSE),IF($B$7="Poverty Rate",VLOOKUP(J22,'Not All Title I'!$A$8:$G$97,7,FALSE),"")),"")</f>
        <v/>
      </c>
    </row>
    <row r="23" spans="1:11" ht="15" x14ac:dyDescent="0.25">
      <c r="A23" s="82" t="str">
        <f>IFERROR(IF($K23&lt;=$E$7,IF(VLOOKUP($J23,'Not All Title I'!$A$8:$G$97,1,FALSE)="","",VLOOKUP($J23,'Not All Title I'!$A$8:$G$97,1,FALSE)),""),"")</f>
        <v/>
      </c>
      <c r="B23" s="83" t="str">
        <f>IFERROR(IF($K23&lt;=$E$7,IF(VLOOKUP($J23,'Not All Title I'!$A$8:$G$97,2,FALSE)="","",VLOOKUP($J23,'Not All Title I'!$A$8:$G$97,2,FALSE)),""),"")</f>
        <v/>
      </c>
      <c r="C23" s="82" t="str">
        <f>IFERROR(IF($K23&lt;=$E$7,IF(VLOOKUP($J23,'Not All Title I'!$A$8:$G$97,3,FALSE)="","",VLOOKUP($J23,'Not All Title I'!$A$8:$G$97,3,FALSE)),""),"")</f>
        <v/>
      </c>
      <c r="D23" s="84" t="str">
        <f>IFERROR(IF($K23&lt;=$E$7,IF(VLOOKUP($J23,'Not All Title I'!$A$8:$G$97,4,FALSE)="","",VLOOKUP($J23,'Not All Title I'!$A$8:$G$97,4,FALSE)),""),"")</f>
        <v/>
      </c>
      <c r="E23" s="66" t="str">
        <f>IFERROR(IF($K23&lt;=$E$7,IF(VLOOKUP($J23,'Not All Title I'!$A$8:$G$97,5,FALSE)="","",VLOOKUP($J23,'Not All Title I'!$A$8:$G$97,5,FALSE)),""),"")</f>
        <v/>
      </c>
      <c r="F23" s="67" t="str">
        <f t="shared" si="0"/>
        <v/>
      </c>
      <c r="G23" s="67" t="str">
        <f>IFERROR(IF($K23&lt;=$E$7,IF(VLOOKUP($J23,'Not All Title I'!$A$8:$G$97,7,FALSE)="","",VLOOKUP($J23,'Not All Title I'!$A$8:$G$97,7,FALSE)),""),"")</f>
        <v/>
      </c>
      <c r="H23" t="str">
        <f>IFERROR(IF(H22+1&lt;='Not All Title I'!$K$7,H22+1,""),"")</f>
        <v/>
      </c>
      <c r="I23" t="str">
        <f>IFERROR(IF(I22+1&lt;='Not All Title I'!$P$7,I22+1,""),"")</f>
        <v/>
      </c>
      <c r="J23" t="str">
        <f>IF($B$7="Student Enrollment",VLOOKUP(H23,'Not All Title I'!$K$8:$L$97,2,FALSE),IF($B$7="Poverty Rate",VLOOKUP(I23,'Not All Title I'!$P$8:$P$97,2,FALSE),""))</f>
        <v/>
      </c>
      <c r="K23" t="str">
        <f>IFERROR(IF($B$7="Student Enrollment",VLOOKUP(J23,'Not All Title I'!$A$8:$G$97,3,FALSE),IF($B$7="Poverty Rate",VLOOKUP(J23,'Not All Title I'!$A$8:$G$97,7,FALSE),"")),"")</f>
        <v/>
      </c>
    </row>
    <row r="24" spans="1:11" ht="15" x14ac:dyDescent="0.25">
      <c r="A24" s="82" t="str">
        <f>IFERROR(IF($K24&lt;=$E$7,IF(VLOOKUP($J24,'Not All Title I'!$A$8:$G$97,1,FALSE)="","",VLOOKUP($J24,'Not All Title I'!$A$8:$G$97,1,FALSE)),""),"")</f>
        <v/>
      </c>
      <c r="B24" s="83" t="str">
        <f>IFERROR(IF($K24&lt;=$E$7,IF(VLOOKUP($J24,'Not All Title I'!$A$8:$G$97,2,FALSE)="","",VLOOKUP($J24,'Not All Title I'!$A$8:$G$97,2,FALSE)),""),"")</f>
        <v/>
      </c>
      <c r="C24" s="82" t="str">
        <f>IFERROR(IF($K24&lt;=$E$7,IF(VLOOKUP($J24,'Not All Title I'!$A$8:$G$97,3,FALSE)="","",VLOOKUP($J24,'Not All Title I'!$A$8:$G$97,3,FALSE)),""),"")</f>
        <v/>
      </c>
      <c r="D24" s="84" t="str">
        <f>IFERROR(IF($K24&lt;=$E$7,IF(VLOOKUP($J24,'Not All Title I'!$A$8:$G$97,4,FALSE)="","",VLOOKUP($J24,'Not All Title I'!$A$8:$G$97,4,FALSE)),""),"")</f>
        <v/>
      </c>
      <c r="E24" s="66" t="str">
        <f>IFERROR(IF($K24&lt;=$E$7,IF(VLOOKUP($J24,'Not All Title I'!$A$8:$G$97,5,FALSE)="","",VLOOKUP($J24,'Not All Title I'!$A$8:$G$97,5,FALSE)),""),"")</f>
        <v/>
      </c>
      <c r="F24" s="67" t="str">
        <f t="shared" si="0"/>
        <v/>
      </c>
      <c r="G24" s="67" t="str">
        <f>IFERROR(IF($K24&lt;=$E$7,IF(VLOOKUP($J24,'Not All Title I'!$A$8:$G$97,7,FALSE)="","",VLOOKUP($J24,'Not All Title I'!$A$8:$G$97,7,FALSE)),""),"")</f>
        <v/>
      </c>
      <c r="H24" t="str">
        <f>IFERROR(IF(H23+1&lt;='Not All Title I'!$K$7,H23+1,""),"")</f>
        <v/>
      </c>
      <c r="I24" t="str">
        <f>IFERROR(IF(I23+1&lt;='Not All Title I'!$P$7,I23+1,""),"")</f>
        <v/>
      </c>
      <c r="J24" t="str">
        <f>IF($B$7="Student Enrollment",VLOOKUP(H24,'Not All Title I'!$K$8:$L$97,2,FALSE),IF($B$7="Poverty Rate",VLOOKUP(I24,'Not All Title I'!$P$8:$P$97,2,FALSE),""))</f>
        <v/>
      </c>
      <c r="K24" t="str">
        <f>IFERROR(IF($B$7="Student Enrollment",VLOOKUP(J24,'Not All Title I'!$A$8:$G$97,3,FALSE),IF($B$7="Poverty Rate",VLOOKUP(J24,'Not All Title I'!$A$8:$G$97,7,FALSE),"")),"")</f>
        <v/>
      </c>
    </row>
    <row r="25" spans="1:11" ht="15" x14ac:dyDescent="0.25">
      <c r="A25" s="82" t="str">
        <f>IFERROR(IF($K25&lt;=$E$7,IF(VLOOKUP($J25,'Not All Title I'!$A$8:$G$97,1,FALSE)="","",VLOOKUP($J25,'Not All Title I'!$A$8:$G$97,1,FALSE)),""),"")</f>
        <v/>
      </c>
      <c r="B25" s="83" t="str">
        <f>IFERROR(IF($K25&lt;=$E$7,IF(VLOOKUP($J25,'Not All Title I'!$A$8:$G$97,2,FALSE)="","",VLOOKUP($J25,'Not All Title I'!$A$8:$G$97,2,FALSE)),""),"")</f>
        <v/>
      </c>
      <c r="C25" s="82" t="str">
        <f>IFERROR(IF($K25&lt;=$E$7,IF(VLOOKUP($J25,'Not All Title I'!$A$8:$G$97,3,FALSE)="","",VLOOKUP($J25,'Not All Title I'!$A$8:$G$97,3,FALSE)),""),"")</f>
        <v/>
      </c>
      <c r="D25" s="84" t="str">
        <f>IFERROR(IF($K25&lt;=$E$7,IF(VLOOKUP($J25,'Not All Title I'!$A$8:$G$97,4,FALSE)="","",VLOOKUP($J25,'Not All Title I'!$A$8:$G$97,4,FALSE)),""),"")</f>
        <v/>
      </c>
      <c r="E25" s="66" t="str">
        <f>IFERROR(IF($K25&lt;=$E$7,IF(VLOOKUP($J25,'Not All Title I'!$A$8:$G$97,5,FALSE)="","",VLOOKUP($J25,'Not All Title I'!$A$8:$G$97,5,FALSE)),""),"")</f>
        <v/>
      </c>
      <c r="F25" s="67" t="str">
        <f t="shared" si="0"/>
        <v/>
      </c>
      <c r="G25" s="67" t="str">
        <f>IFERROR(IF($K25&lt;=$E$7,IF(VLOOKUP($J25,'Not All Title I'!$A$8:$G$97,7,FALSE)="","",VLOOKUP($J25,'Not All Title I'!$A$8:$G$97,7,FALSE)),""),"")</f>
        <v/>
      </c>
      <c r="H25" t="str">
        <f>IFERROR(IF(H24+1&lt;='Not All Title I'!$K$7,H24+1,""),"")</f>
        <v/>
      </c>
      <c r="I25" t="str">
        <f>IFERROR(IF(I24+1&lt;='Not All Title I'!$P$7,I24+1,""),"")</f>
        <v/>
      </c>
      <c r="J25" t="str">
        <f>IF($B$7="Student Enrollment",VLOOKUP(H25,'Not All Title I'!$K$8:$L$97,2,FALSE),IF($B$7="Poverty Rate",VLOOKUP(I25,'Not All Title I'!$P$8:$P$97,2,FALSE),""))</f>
        <v/>
      </c>
      <c r="K25" t="str">
        <f>IFERROR(IF($B$7="Student Enrollment",VLOOKUP(J25,'Not All Title I'!$A$8:$G$97,3,FALSE),IF($B$7="Poverty Rate",VLOOKUP(J25,'Not All Title I'!$A$8:$G$97,7,FALSE),"")),"")</f>
        <v/>
      </c>
    </row>
    <row r="26" spans="1:11" ht="15" x14ac:dyDescent="0.25">
      <c r="A26" s="82" t="str">
        <f>IFERROR(IF($K26&lt;=$E$7,IF(VLOOKUP($J26,'Not All Title I'!$A$8:$G$97,1,FALSE)="","",VLOOKUP($J26,'Not All Title I'!$A$8:$G$97,1,FALSE)),""),"")</f>
        <v/>
      </c>
      <c r="B26" s="83" t="str">
        <f>IFERROR(IF($K26&lt;=$E$7,IF(VLOOKUP($J26,'Not All Title I'!$A$8:$G$97,2,FALSE)="","",VLOOKUP($J26,'Not All Title I'!$A$8:$G$97,2,FALSE)),""),"")</f>
        <v/>
      </c>
      <c r="C26" s="82" t="str">
        <f>IFERROR(IF($K26&lt;=$E$7,IF(VLOOKUP($J26,'Not All Title I'!$A$8:$G$97,3,FALSE)="","",VLOOKUP($J26,'Not All Title I'!$A$8:$G$97,3,FALSE)),""),"")</f>
        <v/>
      </c>
      <c r="D26" s="84" t="str">
        <f>IFERROR(IF($K26&lt;=$E$7,IF(VLOOKUP($J26,'Not All Title I'!$A$8:$G$97,4,FALSE)="","",VLOOKUP($J26,'Not All Title I'!$A$8:$G$97,4,FALSE)),""),"")</f>
        <v/>
      </c>
      <c r="E26" s="66" t="str">
        <f>IFERROR(IF($K26&lt;=$E$7,IF(VLOOKUP($J26,'Not All Title I'!$A$8:$G$97,5,FALSE)="","",VLOOKUP($J26,'Not All Title I'!$A$8:$G$97,5,FALSE)),""),"")</f>
        <v/>
      </c>
      <c r="F26" s="67" t="str">
        <f t="shared" si="0"/>
        <v/>
      </c>
      <c r="G26" s="67" t="str">
        <f>IFERROR(IF($K26&lt;=$E$7,IF(VLOOKUP($J26,'Not All Title I'!$A$8:$G$97,7,FALSE)="","",VLOOKUP($J26,'Not All Title I'!$A$8:$G$97,7,FALSE)),""),"")</f>
        <v/>
      </c>
      <c r="H26" t="str">
        <f>IFERROR(IF(H25+1&lt;='Not All Title I'!$K$7,H25+1,""),"")</f>
        <v/>
      </c>
      <c r="I26" t="str">
        <f>IFERROR(IF(I25+1&lt;='Not All Title I'!$P$7,I25+1,""),"")</f>
        <v/>
      </c>
      <c r="J26" t="str">
        <f>IF($B$7="Student Enrollment",VLOOKUP(H26,'Not All Title I'!$K$8:$L$97,2,FALSE),IF($B$7="Poverty Rate",VLOOKUP(I26,'Not All Title I'!$P$8:$P$97,2,FALSE),""))</f>
        <v/>
      </c>
      <c r="K26" t="str">
        <f>IFERROR(IF($B$7="Student Enrollment",VLOOKUP(J26,'Not All Title I'!$A$8:$G$97,3,FALSE),IF($B$7="Poverty Rate",VLOOKUP(J26,'Not All Title I'!$A$8:$G$97,7,FALSE),"")),"")</f>
        <v/>
      </c>
    </row>
    <row r="27" spans="1:11" ht="15" x14ac:dyDescent="0.25">
      <c r="A27" s="82" t="str">
        <f>IFERROR(IF($K27&lt;=$E$7,IF(VLOOKUP($J27,'Not All Title I'!$A$8:$G$97,1,FALSE)="","",VLOOKUP($J27,'Not All Title I'!$A$8:$G$97,1,FALSE)),""),"")</f>
        <v/>
      </c>
      <c r="B27" s="83" t="str">
        <f>IFERROR(IF($K27&lt;=$E$7,IF(VLOOKUP($J27,'Not All Title I'!$A$8:$G$97,2,FALSE)="","",VLOOKUP($J27,'Not All Title I'!$A$8:$G$97,2,FALSE)),""),"")</f>
        <v/>
      </c>
      <c r="C27" s="82" t="str">
        <f>IFERROR(IF($K27&lt;=$E$7,IF(VLOOKUP($J27,'Not All Title I'!$A$8:$G$97,3,FALSE)="","",VLOOKUP($J27,'Not All Title I'!$A$8:$G$97,3,FALSE)),""),"")</f>
        <v/>
      </c>
      <c r="D27" s="84" t="str">
        <f>IFERROR(IF($K27&lt;=$E$7,IF(VLOOKUP($J27,'Not All Title I'!$A$8:$G$97,4,FALSE)="","",VLOOKUP($J27,'Not All Title I'!$A$8:$G$97,4,FALSE)),""),"")</f>
        <v/>
      </c>
      <c r="E27" s="66" t="str">
        <f>IFERROR(IF($K27&lt;=$E$7,IF(VLOOKUP($J27,'Not All Title I'!$A$8:$G$97,5,FALSE)="","",VLOOKUP($J27,'Not All Title I'!$A$8:$G$97,5,FALSE)),""),"")</f>
        <v/>
      </c>
      <c r="F27" s="67" t="str">
        <f t="shared" ref="F27:F36" si="1">IF(ISNUMBER(C27),IF(C27&gt;100,IF(E27&lt;=$C$104,"YES","NO"),"N/A"),"")</f>
        <v/>
      </c>
      <c r="G27" s="67" t="str">
        <f>IFERROR(IF($K27&lt;=$E$7,IF(VLOOKUP($J27,'Not All Title I'!$A$8:$G$97,7,FALSE)="","",VLOOKUP($J27,'Not All Title I'!$A$8:$G$97,7,FALSE)),""),"")</f>
        <v/>
      </c>
      <c r="H27" t="str">
        <f>IFERROR(IF(H26+1&lt;='Not All Title I'!$K$7,H26+1,""),"")</f>
        <v/>
      </c>
      <c r="I27" t="str">
        <f>IFERROR(IF(I26+1&lt;='Not All Title I'!$P$7,I26+1,""),"")</f>
        <v/>
      </c>
      <c r="J27" t="str">
        <f>IF($B$7="Student Enrollment",VLOOKUP(H27,'Not All Title I'!$K$8:$L$97,2,FALSE),IF($B$7="Poverty Rate",VLOOKUP(I27,'Not All Title I'!$P$8:$P$97,2,FALSE),""))</f>
        <v/>
      </c>
      <c r="K27" t="str">
        <f>IFERROR(IF($B$7="Student Enrollment",VLOOKUP(J27,'Not All Title I'!$A$8:$G$97,3,FALSE),IF($B$7="Poverty Rate",VLOOKUP(J27,'Not All Title I'!$A$8:$G$97,7,FALSE),"")),"")</f>
        <v/>
      </c>
    </row>
    <row r="28" spans="1:11" ht="15" x14ac:dyDescent="0.25">
      <c r="A28" s="82" t="str">
        <f>IFERROR(IF($K28&lt;=$E$7,IF(VLOOKUP($J28,'Not All Title I'!$A$8:$G$97,1,FALSE)="","",VLOOKUP($J28,'Not All Title I'!$A$8:$G$97,1,FALSE)),""),"")</f>
        <v/>
      </c>
      <c r="B28" s="83" t="str">
        <f>IFERROR(IF($K28&lt;=$E$7,IF(VLOOKUP($J28,'Not All Title I'!$A$8:$G$97,2,FALSE)="","",VLOOKUP($J28,'Not All Title I'!$A$8:$G$97,2,FALSE)),""),"")</f>
        <v/>
      </c>
      <c r="C28" s="82" t="str">
        <f>IFERROR(IF($K28&lt;=$E$7,IF(VLOOKUP($J28,'Not All Title I'!$A$8:$G$97,3,FALSE)="","",VLOOKUP($J28,'Not All Title I'!$A$8:$G$97,3,FALSE)),""),"")</f>
        <v/>
      </c>
      <c r="D28" s="84" t="str">
        <f>IFERROR(IF($K28&lt;=$E$7,IF(VLOOKUP($J28,'Not All Title I'!$A$8:$G$97,4,FALSE)="","",VLOOKUP($J28,'Not All Title I'!$A$8:$G$97,4,FALSE)),""),"")</f>
        <v/>
      </c>
      <c r="E28" s="66" t="str">
        <f>IFERROR(IF($K28&lt;=$E$7,IF(VLOOKUP($J28,'Not All Title I'!$A$8:$G$97,5,FALSE)="","",VLOOKUP($J28,'Not All Title I'!$A$8:$G$97,5,FALSE)),""),"")</f>
        <v/>
      </c>
      <c r="F28" s="67" t="str">
        <f t="shared" si="1"/>
        <v/>
      </c>
      <c r="G28" s="67" t="str">
        <f>IFERROR(IF($K28&lt;=$E$7,IF(VLOOKUP($J28,'Not All Title I'!$A$8:$G$97,7,FALSE)="","",VLOOKUP($J28,'Not All Title I'!$A$8:$G$97,7,FALSE)),""),"")</f>
        <v/>
      </c>
      <c r="H28" t="str">
        <f>IFERROR(IF(H27+1&lt;='Not All Title I'!$K$7,H27+1,""),"")</f>
        <v/>
      </c>
      <c r="I28" t="str">
        <f>IFERROR(IF(I27+1&lt;='Not All Title I'!$P$7,I27+1,""),"")</f>
        <v/>
      </c>
      <c r="J28" t="str">
        <f>IF($B$7="Student Enrollment",VLOOKUP(H28,'Not All Title I'!$K$8:$L$97,2,FALSE),IF($B$7="Poverty Rate",VLOOKUP(I28,'Not All Title I'!$P$8:$P$97,2,FALSE),""))</f>
        <v/>
      </c>
      <c r="K28" t="str">
        <f>IFERROR(IF($B$7="Student Enrollment",VLOOKUP(J28,'Not All Title I'!$A$8:$G$97,3,FALSE),IF($B$7="Poverty Rate",VLOOKUP(J28,'Not All Title I'!$A$8:$G$97,7,FALSE),"")),"")</f>
        <v/>
      </c>
    </row>
    <row r="29" spans="1:11" ht="15" x14ac:dyDescent="0.25">
      <c r="A29" s="82" t="str">
        <f>IFERROR(IF($K29&lt;=$E$7,IF(VLOOKUP($J29,'Not All Title I'!$A$8:$G$97,1,FALSE)="","",VLOOKUP($J29,'Not All Title I'!$A$8:$G$97,1,FALSE)),""),"")</f>
        <v/>
      </c>
      <c r="B29" s="83" t="str">
        <f>IFERROR(IF($K29&lt;=$E$7,IF(VLOOKUP($J29,'Not All Title I'!$A$8:$G$97,2,FALSE)="","",VLOOKUP($J29,'Not All Title I'!$A$8:$G$97,2,FALSE)),""),"")</f>
        <v/>
      </c>
      <c r="C29" s="82" t="str">
        <f>IFERROR(IF($K29&lt;=$E$7,IF(VLOOKUP($J29,'Not All Title I'!$A$8:$G$97,3,FALSE)="","",VLOOKUP($J29,'Not All Title I'!$A$8:$G$97,3,FALSE)),""),"")</f>
        <v/>
      </c>
      <c r="D29" s="84" t="str">
        <f>IFERROR(IF($K29&lt;=$E$7,IF(VLOOKUP($J29,'Not All Title I'!$A$8:$G$97,4,FALSE)="","",VLOOKUP($J29,'Not All Title I'!$A$8:$G$97,4,FALSE)),""),"")</f>
        <v/>
      </c>
      <c r="E29" s="66" t="str">
        <f>IFERROR(IF($K29&lt;=$E$7,IF(VLOOKUP($J29,'Not All Title I'!$A$8:$G$97,5,FALSE)="","",VLOOKUP($J29,'Not All Title I'!$A$8:$G$97,5,FALSE)),""),"")</f>
        <v/>
      </c>
      <c r="F29" s="67" t="str">
        <f t="shared" si="1"/>
        <v/>
      </c>
      <c r="G29" s="67" t="str">
        <f>IFERROR(IF($K29&lt;=$E$7,IF(VLOOKUP($J29,'Not All Title I'!$A$8:$G$97,7,FALSE)="","",VLOOKUP($J29,'Not All Title I'!$A$8:$G$97,7,FALSE)),""),"")</f>
        <v/>
      </c>
      <c r="H29" t="str">
        <f>IFERROR(IF(H28+1&lt;='Not All Title I'!$K$7,H28+1,""),"")</f>
        <v/>
      </c>
      <c r="I29" t="str">
        <f>IFERROR(IF(I28+1&lt;='Not All Title I'!$P$7,I28+1,""),"")</f>
        <v/>
      </c>
      <c r="J29" t="str">
        <f>IF($B$7="Student Enrollment",VLOOKUP(H29,'Not All Title I'!$K$8:$L$97,2,FALSE),IF($B$7="Poverty Rate",VLOOKUP(I29,'Not All Title I'!$P$8:$P$97,2,FALSE),""))</f>
        <v/>
      </c>
      <c r="K29" t="str">
        <f>IFERROR(IF($B$7="Student Enrollment",VLOOKUP(J29,'Not All Title I'!$A$8:$G$97,3,FALSE),IF($B$7="Poverty Rate",VLOOKUP(J29,'Not All Title I'!$A$8:$G$97,7,FALSE),"")),"")</f>
        <v/>
      </c>
    </row>
    <row r="30" spans="1:11" ht="15" x14ac:dyDescent="0.25">
      <c r="A30" s="82" t="str">
        <f>IFERROR(IF($K30&lt;=$E$7,IF(VLOOKUP($J30,'Not All Title I'!$A$8:$G$97,1,FALSE)="","",VLOOKUP($J30,'Not All Title I'!$A$8:$G$97,1,FALSE)),""),"")</f>
        <v/>
      </c>
      <c r="B30" s="83" t="str">
        <f>IFERROR(IF($K30&lt;=$E$7,IF(VLOOKUP($J30,'Not All Title I'!$A$8:$G$97,2,FALSE)="","",VLOOKUP($J30,'Not All Title I'!$A$8:$G$97,2,FALSE)),""),"")</f>
        <v/>
      </c>
      <c r="C30" s="82" t="str">
        <f>IFERROR(IF($K30&lt;=$E$7,IF(VLOOKUP($J30,'Not All Title I'!$A$8:$G$97,3,FALSE)="","",VLOOKUP($J30,'Not All Title I'!$A$8:$G$97,3,FALSE)),""),"")</f>
        <v/>
      </c>
      <c r="D30" s="84" t="str">
        <f>IFERROR(IF($K30&lt;=$E$7,IF(VLOOKUP($J30,'Not All Title I'!$A$8:$G$97,4,FALSE)="","",VLOOKUP($J30,'Not All Title I'!$A$8:$G$97,4,FALSE)),""),"")</f>
        <v/>
      </c>
      <c r="E30" s="66" t="str">
        <f>IFERROR(IF($K30&lt;=$E$7,IF(VLOOKUP($J30,'Not All Title I'!$A$8:$G$97,5,FALSE)="","",VLOOKUP($J30,'Not All Title I'!$A$8:$G$97,5,FALSE)),""),"")</f>
        <v/>
      </c>
      <c r="F30" s="67" t="str">
        <f t="shared" si="1"/>
        <v/>
      </c>
      <c r="G30" s="67" t="str">
        <f>IFERROR(IF($K30&lt;=$E$7,IF(VLOOKUP($J30,'Not All Title I'!$A$8:$G$97,7,FALSE)="","",VLOOKUP($J30,'Not All Title I'!$A$8:$G$97,7,FALSE)),""),"")</f>
        <v/>
      </c>
      <c r="H30" t="str">
        <f>IFERROR(IF(H29+1&lt;='Not All Title I'!$K$7,H29+1,""),"")</f>
        <v/>
      </c>
      <c r="I30" t="str">
        <f>IFERROR(IF(I29+1&lt;='Not All Title I'!$P$7,I29+1,""),"")</f>
        <v/>
      </c>
      <c r="J30" t="str">
        <f>IF($B$7="Student Enrollment",VLOOKUP(H30,'Not All Title I'!$K$8:$L$97,2,FALSE),IF($B$7="Poverty Rate",VLOOKUP(I30,'Not All Title I'!$P$8:$P$97,2,FALSE),""))</f>
        <v/>
      </c>
      <c r="K30" t="str">
        <f>IFERROR(IF($B$7="Student Enrollment",VLOOKUP(J30,'Not All Title I'!$A$8:$G$97,3,FALSE),IF($B$7="Poverty Rate",VLOOKUP(J30,'Not All Title I'!$A$8:$G$97,7,FALSE),"")),"")</f>
        <v/>
      </c>
    </row>
    <row r="31" spans="1:11" ht="15" x14ac:dyDescent="0.25">
      <c r="A31" s="82" t="str">
        <f>IFERROR(IF($K31&lt;=$E$7,IF(VLOOKUP($J31,'Not All Title I'!$A$8:$G$97,1,FALSE)="","",VLOOKUP($J31,'Not All Title I'!$A$8:$G$97,1,FALSE)),""),"")</f>
        <v/>
      </c>
      <c r="B31" s="83" t="str">
        <f>IFERROR(IF($K31&lt;=$E$7,IF(VLOOKUP($J31,'Not All Title I'!$A$8:$G$97,2,FALSE)="","",VLOOKUP($J31,'Not All Title I'!$A$8:$G$97,2,FALSE)),""),"")</f>
        <v/>
      </c>
      <c r="C31" s="82" t="str">
        <f>IFERROR(IF($K31&lt;=$E$7,IF(VLOOKUP($J31,'Not All Title I'!$A$8:$G$97,3,FALSE)="","",VLOOKUP($J31,'Not All Title I'!$A$8:$G$97,3,FALSE)),""),"")</f>
        <v/>
      </c>
      <c r="D31" s="84" t="str">
        <f>IFERROR(IF($K31&lt;=$E$7,IF(VLOOKUP($J31,'Not All Title I'!$A$8:$G$97,4,FALSE)="","",VLOOKUP($J31,'Not All Title I'!$A$8:$G$97,4,FALSE)),""),"")</f>
        <v/>
      </c>
      <c r="E31" s="66" t="str">
        <f>IFERROR(IF($K31&lt;=$E$7,IF(VLOOKUP($J31,'Not All Title I'!$A$8:$G$97,5,FALSE)="","",VLOOKUP($J31,'Not All Title I'!$A$8:$G$97,5,FALSE)),""),"")</f>
        <v/>
      </c>
      <c r="F31" s="67" t="str">
        <f t="shared" si="1"/>
        <v/>
      </c>
      <c r="G31" s="67" t="str">
        <f>IFERROR(IF($K31&lt;=$E$7,IF(VLOOKUP($J31,'Not All Title I'!$A$8:$G$97,7,FALSE)="","",VLOOKUP($J31,'Not All Title I'!$A$8:$G$97,7,FALSE)),""),"")</f>
        <v/>
      </c>
      <c r="H31" t="str">
        <f>IFERROR(IF(H30+1&lt;='Not All Title I'!$K$7,H30+1,""),"")</f>
        <v/>
      </c>
      <c r="I31" t="str">
        <f>IFERROR(IF(I30+1&lt;='Not All Title I'!$P$7,I30+1,""),"")</f>
        <v/>
      </c>
      <c r="J31" t="str">
        <f>IF($B$7="Student Enrollment",VLOOKUP(H31,'Not All Title I'!$K$8:$L$97,2,FALSE),IF($B$7="Poverty Rate",VLOOKUP(I31,'Not All Title I'!$P$8:$P$97,2,FALSE),""))</f>
        <v/>
      </c>
      <c r="K31" t="str">
        <f>IFERROR(IF($B$7="Student Enrollment",VLOOKUP(J31,'Not All Title I'!$A$8:$G$97,3,FALSE),IF($B$7="Poverty Rate",VLOOKUP(J31,'Not All Title I'!$A$8:$G$97,7,FALSE),"")),"")</f>
        <v/>
      </c>
    </row>
    <row r="32" spans="1:11" ht="15" x14ac:dyDescent="0.25">
      <c r="A32" s="82" t="str">
        <f>IFERROR(IF($K32&lt;=$E$7,IF(VLOOKUP($J32,'Not All Title I'!$A$8:$G$97,1,FALSE)="","",VLOOKUP($J32,'Not All Title I'!$A$8:$G$97,1,FALSE)),""),"")</f>
        <v/>
      </c>
      <c r="B32" s="83" t="str">
        <f>IFERROR(IF($K32&lt;=$E$7,IF(VLOOKUP($J32,'Not All Title I'!$A$8:$G$97,2,FALSE)="","",VLOOKUP($J32,'Not All Title I'!$A$8:$G$97,2,FALSE)),""),"")</f>
        <v/>
      </c>
      <c r="C32" s="82" t="str">
        <f>IFERROR(IF($K32&lt;=$E$7,IF(VLOOKUP($J32,'Not All Title I'!$A$8:$G$97,3,FALSE)="","",VLOOKUP($J32,'Not All Title I'!$A$8:$G$97,3,FALSE)),""),"")</f>
        <v/>
      </c>
      <c r="D32" s="84" t="str">
        <f>IFERROR(IF($K32&lt;=$E$7,IF(VLOOKUP($J32,'Not All Title I'!$A$8:$G$97,4,FALSE)="","",VLOOKUP($J32,'Not All Title I'!$A$8:$G$97,4,FALSE)),""),"")</f>
        <v/>
      </c>
      <c r="E32" s="66" t="str">
        <f>IFERROR(IF($K32&lt;=$E$7,IF(VLOOKUP($J32,'Not All Title I'!$A$8:$G$97,5,FALSE)="","",VLOOKUP($J32,'Not All Title I'!$A$8:$G$97,5,FALSE)),""),"")</f>
        <v/>
      </c>
      <c r="F32" s="67" t="str">
        <f t="shared" si="1"/>
        <v/>
      </c>
      <c r="G32" s="67" t="str">
        <f>IFERROR(IF($K32&lt;=$E$7,IF(VLOOKUP($J32,'Not All Title I'!$A$8:$G$97,7,FALSE)="","",VLOOKUP($J32,'Not All Title I'!$A$8:$G$97,7,FALSE)),""),"")</f>
        <v/>
      </c>
      <c r="H32" t="str">
        <f>IFERROR(IF(H31+1&lt;='Not All Title I'!$K$7,H31+1,""),"")</f>
        <v/>
      </c>
      <c r="I32" t="str">
        <f>IFERROR(IF(I31+1&lt;='Not All Title I'!$P$7,I31+1,""),"")</f>
        <v/>
      </c>
      <c r="J32" t="str">
        <f>IF($B$7="Student Enrollment",VLOOKUP(H32,'Not All Title I'!$K$8:$L$97,2,FALSE),IF($B$7="Poverty Rate",VLOOKUP(I32,'Not All Title I'!$P$8:$P$97,2,FALSE),""))</f>
        <v/>
      </c>
      <c r="K32" t="str">
        <f>IFERROR(IF($B$7="Student Enrollment",VLOOKUP(J32,'Not All Title I'!$A$8:$G$97,3,FALSE),IF($B$7="Poverty Rate",VLOOKUP(J32,'Not All Title I'!$A$8:$G$97,7,FALSE),"")),"")</f>
        <v/>
      </c>
    </row>
    <row r="33" spans="1:11" ht="15" x14ac:dyDescent="0.25">
      <c r="A33" s="82" t="str">
        <f>IFERROR(IF($K33&lt;=$E$7,IF(VLOOKUP($J33,'Not All Title I'!$A$8:$G$97,1,FALSE)="","",VLOOKUP($J33,'Not All Title I'!$A$8:$G$97,1,FALSE)),""),"")</f>
        <v/>
      </c>
      <c r="B33" s="83" t="str">
        <f>IFERROR(IF($K33&lt;=$E$7,IF(VLOOKUP($J33,'Not All Title I'!$A$8:$G$97,2,FALSE)="","",VLOOKUP($J33,'Not All Title I'!$A$8:$G$97,2,FALSE)),""),"")</f>
        <v/>
      </c>
      <c r="C33" s="82" t="str">
        <f>IFERROR(IF($K33&lt;=$E$7,IF(VLOOKUP($J33,'Not All Title I'!$A$8:$G$97,3,FALSE)="","",VLOOKUP($J33,'Not All Title I'!$A$8:$G$97,3,FALSE)),""),"")</f>
        <v/>
      </c>
      <c r="D33" s="84" t="str">
        <f>IFERROR(IF($K33&lt;=$E$7,IF(VLOOKUP($J33,'Not All Title I'!$A$8:$G$97,4,FALSE)="","",VLOOKUP($J33,'Not All Title I'!$A$8:$G$97,4,FALSE)),""),"")</f>
        <v/>
      </c>
      <c r="E33" s="66" t="str">
        <f>IFERROR(IF($K33&lt;=$E$7,IF(VLOOKUP($J33,'Not All Title I'!$A$8:$G$97,5,FALSE)="","",VLOOKUP($J33,'Not All Title I'!$A$8:$G$97,5,FALSE)),""),"")</f>
        <v/>
      </c>
      <c r="F33" s="67" t="str">
        <f t="shared" si="1"/>
        <v/>
      </c>
      <c r="G33" s="67" t="str">
        <f>IFERROR(IF($K33&lt;=$E$7,IF(VLOOKUP($J33,'Not All Title I'!$A$8:$G$97,7,FALSE)="","",VLOOKUP($J33,'Not All Title I'!$A$8:$G$97,7,FALSE)),""),"")</f>
        <v/>
      </c>
      <c r="H33" t="str">
        <f>IFERROR(IF(H32+1&lt;='Not All Title I'!$K$7,H32+1,""),"")</f>
        <v/>
      </c>
      <c r="I33" t="str">
        <f>IFERROR(IF(I32+1&lt;='Not All Title I'!$P$7,I32+1,""),"")</f>
        <v/>
      </c>
      <c r="J33" t="str">
        <f>IF($B$7="Student Enrollment",VLOOKUP(H33,'Not All Title I'!$K$8:$L$97,2,FALSE),IF($B$7="Poverty Rate",VLOOKUP(I33,'Not All Title I'!$P$8:$P$97,2,FALSE),""))</f>
        <v/>
      </c>
      <c r="K33" t="str">
        <f>IFERROR(IF($B$7="Student Enrollment",VLOOKUP(J33,'Not All Title I'!$A$8:$G$97,3,FALSE),IF($B$7="Poverty Rate",VLOOKUP(J33,'Not All Title I'!$A$8:$G$97,7,FALSE),"")),"")</f>
        <v/>
      </c>
    </row>
    <row r="34" spans="1:11" ht="15" x14ac:dyDescent="0.25">
      <c r="A34" s="82" t="str">
        <f>IFERROR(IF($K34&lt;=$E$7,IF(VLOOKUP($J34,'Not All Title I'!$A$8:$G$97,1,FALSE)="","",VLOOKUP($J34,'Not All Title I'!$A$8:$G$97,1,FALSE)),""),"")</f>
        <v/>
      </c>
      <c r="B34" s="83" t="str">
        <f>IFERROR(IF($K34&lt;=$E$7,IF(VLOOKUP($J34,'Not All Title I'!$A$8:$G$97,2,FALSE)="","",VLOOKUP($J34,'Not All Title I'!$A$8:$G$97,2,FALSE)),""),"")</f>
        <v/>
      </c>
      <c r="C34" s="82" t="str">
        <f>IFERROR(IF($K34&lt;=$E$7,IF(VLOOKUP($J34,'Not All Title I'!$A$8:$G$97,3,FALSE)="","",VLOOKUP($J34,'Not All Title I'!$A$8:$G$97,3,FALSE)),""),"")</f>
        <v/>
      </c>
      <c r="D34" s="84" t="str">
        <f>IFERROR(IF($K34&lt;=$E$7,IF(VLOOKUP($J34,'Not All Title I'!$A$8:$G$97,4,FALSE)="","",VLOOKUP($J34,'Not All Title I'!$A$8:$G$97,4,FALSE)),""),"")</f>
        <v/>
      </c>
      <c r="E34" s="66" t="str">
        <f>IFERROR(IF($K34&lt;=$E$7,IF(VLOOKUP($J34,'Not All Title I'!$A$8:$G$97,5,FALSE)="","",VLOOKUP($J34,'Not All Title I'!$A$8:$G$97,5,FALSE)),""),"")</f>
        <v/>
      </c>
      <c r="F34" s="67" t="str">
        <f t="shared" si="1"/>
        <v/>
      </c>
      <c r="G34" s="67" t="str">
        <f>IFERROR(IF($K34&lt;=$E$7,IF(VLOOKUP($J34,'Not All Title I'!$A$8:$G$97,7,FALSE)="","",VLOOKUP($J34,'Not All Title I'!$A$8:$G$97,7,FALSE)),""),"")</f>
        <v/>
      </c>
      <c r="H34" t="str">
        <f>IFERROR(IF(H33+1&lt;='Not All Title I'!$K$7,H33+1,""),"")</f>
        <v/>
      </c>
      <c r="I34" t="str">
        <f>IFERROR(IF(I33+1&lt;='Not All Title I'!$P$7,I33+1,""),"")</f>
        <v/>
      </c>
      <c r="J34" t="str">
        <f>IF($B$7="Student Enrollment",VLOOKUP(H34,'Not All Title I'!$K$8:$L$97,2,FALSE),IF($B$7="Poverty Rate",VLOOKUP(I34,'Not All Title I'!$P$8:$P$97,2,FALSE),""))</f>
        <v/>
      </c>
      <c r="K34" t="str">
        <f>IFERROR(IF($B$7="Student Enrollment",VLOOKUP(J34,'Not All Title I'!$A$8:$G$97,3,FALSE),IF($B$7="Poverty Rate",VLOOKUP(J34,'Not All Title I'!$A$8:$G$97,7,FALSE),"")),"")</f>
        <v/>
      </c>
    </row>
    <row r="35" spans="1:11" ht="15" x14ac:dyDescent="0.25">
      <c r="A35" s="82" t="str">
        <f>IFERROR(IF($K35&lt;=$E$7,IF(VLOOKUP($J35,'Not All Title I'!$A$8:$G$97,1,FALSE)="","",VLOOKUP($J35,'Not All Title I'!$A$8:$G$97,1,FALSE)),""),"")</f>
        <v/>
      </c>
      <c r="B35" s="83" t="str">
        <f>IFERROR(IF($K35&lt;=$E$7,IF(VLOOKUP($J35,'Not All Title I'!$A$8:$G$97,2,FALSE)="","",VLOOKUP($J35,'Not All Title I'!$A$8:$G$97,2,FALSE)),""),"")</f>
        <v/>
      </c>
      <c r="C35" s="82" t="str">
        <f>IFERROR(IF($K35&lt;=$E$7,IF(VLOOKUP($J35,'Not All Title I'!$A$8:$G$97,3,FALSE)="","",VLOOKUP($J35,'Not All Title I'!$A$8:$G$97,3,FALSE)),""),"")</f>
        <v/>
      </c>
      <c r="D35" s="84" t="str">
        <f>IFERROR(IF($K35&lt;=$E$7,IF(VLOOKUP($J35,'Not All Title I'!$A$8:$G$97,4,FALSE)="","",VLOOKUP($J35,'Not All Title I'!$A$8:$G$97,4,FALSE)),""),"")</f>
        <v/>
      </c>
      <c r="E35" s="66" t="str">
        <f>IFERROR(IF($K35&lt;=$E$7,IF(VLOOKUP($J35,'Not All Title I'!$A$8:$G$97,5,FALSE)="","",VLOOKUP($J35,'Not All Title I'!$A$8:$G$97,5,FALSE)),""),"")</f>
        <v/>
      </c>
      <c r="F35" s="67" t="str">
        <f t="shared" si="1"/>
        <v/>
      </c>
      <c r="G35" s="67" t="str">
        <f>IFERROR(IF($K35&lt;=$E$7,IF(VLOOKUP($J35,'Not All Title I'!$A$8:$G$97,7,FALSE)="","",VLOOKUP($J35,'Not All Title I'!$A$8:$G$97,7,FALSE)),""),"")</f>
        <v/>
      </c>
      <c r="H35" t="str">
        <f>IFERROR(IF(H34+1&lt;='Not All Title I'!$K$7,H34+1,""),"")</f>
        <v/>
      </c>
      <c r="I35" t="str">
        <f>IFERROR(IF(I34+1&lt;='Not All Title I'!$P$7,I34+1,""),"")</f>
        <v/>
      </c>
      <c r="J35" t="str">
        <f>IF($B$7="Student Enrollment",VLOOKUP(H35,'Not All Title I'!$K$8:$L$97,2,FALSE),IF($B$7="Poverty Rate",VLOOKUP(I35,'Not All Title I'!$P$8:$P$97,2,FALSE),""))</f>
        <v/>
      </c>
      <c r="K35" t="str">
        <f>IFERROR(IF($B$7="Student Enrollment",VLOOKUP(J35,'Not All Title I'!$A$8:$G$97,3,FALSE),IF($B$7="Poverty Rate",VLOOKUP(J35,'Not All Title I'!$A$8:$G$97,7,FALSE),"")),"")</f>
        <v/>
      </c>
    </row>
    <row r="36" spans="1:11" ht="15" x14ac:dyDescent="0.25">
      <c r="A36" s="82" t="str">
        <f>IFERROR(IF($K36&lt;=$E$7,IF(VLOOKUP($J36,'Not All Title I'!$A$8:$G$97,1,FALSE)="","",VLOOKUP($J36,'Not All Title I'!$A$8:$G$97,1,FALSE)),""),"")</f>
        <v/>
      </c>
      <c r="B36" s="83" t="str">
        <f>IFERROR(IF($K36&lt;=$E$7,IF(VLOOKUP($J36,'Not All Title I'!$A$8:$G$97,2,FALSE)="","",VLOOKUP($J36,'Not All Title I'!$A$8:$G$97,2,FALSE)),""),"")</f>
        <v/>
      </c>
      <c r="C36" s="82" t="str">
        <f>IFERROR(IF($K36&lt;=$E$7,IF(VLOOKUP($J36,'Not All Title I'!$A$8:$G$97,3,FALSE)="","",VLOOKUP($J36,'Not All Title I'!$A$8:$G$97,3,FALSE)),""),"")</f>
        <v/>
      </c>
      <c r="D36" s="84" t="str">
        <f>IFERROR(IF($K36&lt;=$E$7,IF(VLOOKUP($J36,'Not All Title I'!$A$8:$G$97,4,FALSE)="","",VLOOKUP($J36,'Not All Title I'!$A$8:$G$97,4,FALSE)),""),"")</f>
        <v/>
      </c>
      <c r="E36" s="66" t="str">
        <f>IFERROR(IF($K36&lt;=$E$7,IF(VLOOKUP($J36,'Not All Title I'!$A$8:$G$97,5,FALSE)="","",VLOOKUP($J36,'Not All Title I'!$A$8:$G$97,5,FALSE)),""),"")</f>
        <v/>
      </c>
      <c r="F36" s="67" t="str">
        <f t="shared" si="1"/>
        <v/>
      </c>
      <c r="G36" s="67" t="str">
        <f>IFERROR(IF($K36&lt;=$E$7,IF(VLOOKUP($J36,'Not All Title I'!$A$8:$G$97,7,FALSE)="","",VLOOKUP($J36,'Not All Title I'!$A$8:$G$97,7,FALSE)),""),"")</f>
        <v/>
      </c>
      <c r="H36" t="str">
        <f>IFERROR(IF(H35+1&lt;='Not All Title I'!$K$7,H35+1,""),"")</f>
        <v/>
      </c>
      <c r="I36" t="str">
        <f>IFERROR(IF(I35+1&lt;='Not All Title I'!$P$7,I35+1,""),"")</f>
        <v/>
      </c>
      <c r="J36" t="str">
        <f>IF($B$7="Student Enrollment",VLOOKUP(H36,'Not All Title I'!$K$8:$L$97,2,FALSE),IF($B$7="Poverty Rate",VLOOKUP(I36,'Not All Title I'!$P$8:$P$97,2,FALSE),""))</f>
        <v/>
      </c>
      <c r="K36" t="str">
        <f>IFERROR(IF($B$7="Student Enrollment",VLOOKUP(J36,'Not All Title I'!$A$8:$G$97,3,FALSE),IF($B$7="Poverty Rate",VLOOKUP(J36,'Not All Title I'!$A$8:$G$97,7,FALSE),"")),"")</f>
        <v/>
      </c>
    </row>
    <row r="37" spans="1:11" ht="15" x14ac:dyDescent="0.25">
      <c r="A37" s="82" t="str">
        <f>IFERROR(IF($K37&lt;=$E$7,IF(VLOOKUP($J37,'Not All Title I'!$A$8:$G$97,1,FALSE)="","",VLOOKUP($J37,'Not All Title I'!$A$8:$G$97,1,FALSE)),""),"")</f>
        <v/>
      </c>
      <c r="B37" s="83" t="str">
        <f>IFERROR(IF($K37&lt;=$E$7,IF(VLOOKUP($J37,'Not All Title I'!$A$8:$G$97,2,FALSE)="","",VLOOKUP($J37,'Not All Title I'!$A$8:$G$97,2,FALSE)),""),"")</f>
        <v/>
      </c>
      <c r="C37" s="82" t="str">
        <f>IFERROR(IF($K37&lt;=$E$7,IF(VLOOKUP($J37,'Not All Title I'!$A$8:$G$97,3,FALSE)="","",VLOOKUP($J37,'Not All Title I'!$A$8:$G$97,3,FALSE)),""),"")</f>
        <v/>
      </c>
      <c r="D37" s="84" t="str">
        <f>IFERROR(IF($K37&lt;=$E$7,IF(VLOOKUP($J37,'Not All Title I'!$A$8:$G$97,4,FALSE)="","",VLOOKUP($J37,'Not All Title I'!$A$8:$G$97,4,FALSE)),""),"")</f>
        <v/>
      </c>
      <c r="E37" s="66" t="str">
        <f>IFERROR(IF($K37&lt;=$E$7,IF(VLOOKUP($J37,'Not All Title I'!$A$8:$G$97,5,FALSE)="","",VLOOKUP($J37,'Not All Title I'!$A$8:$G$97,5,FALSE)),""),"")</f>
        <v/>
      </c>
      <c r="F37" s="67" t="str">
        <f t="shared" si="0"/>
        <v/>
      </c>
      <c r="G37" s="67" t="str">
        <f>IFERROR(IF($K37&lt;=$E$7,IF(VLOOKUP($J37,'Not All Title I'!$A$8:$G$97,7,FALSE)="","",VLOOKUP($J37,'Not All Title I'!$A$8:$G$97,7,FALSE)),""),"")</f>
        <v/>
      </c>
      <c r="H37" t="str">
        <f>IFERROR(IF(H36+1&lt;='Not All Title I'!$K$7,H36+1,""),"")</f>
        <v/>
      </c>
      <c r="I37" t="str">
        <f>IFERROR(IF(I36+1&lt;='Not All Title I'!$P$7,I36+1,""),"")</f>
        <v/>
      </c>
      <c r="J37" t="str">
        <f>IF($B$7="Student Enrollment",VLOOKUP(H37,'Not All Title I'!$K$8:$L$97,2,FALSE),IF($B$7="Poverty Rate",VLOOKUP(I37,'Not All Title I'!$P$8:$P$97,2,FALSE),""))</f>
        <v/>
      </c>
      <c r="K37" t="str">
        <f>IFERROR(IF($B$7="Student Enrollment",VLOOKUP(J37,'Not All Title I'!$A$8:$G$97,3,FALSE),IF($B$7="Poverty Rate",VLOOKUP(J37,'Not All Title I'!$A$8:$G$97,7,FALSE),"")),"")</f>
        <v/>
      </c>
    </row>
    <row r="38" spans="1:11" ht="15" x14ac:dyDescent="0.25">
      <c r="A38" s="82" t="str">
        <f>IFERROR(IF($K38&lt;=$E$7,IF(VLOOKUP($J38,'Not All Title I'!$A$8:$G$97,1,FALSE)="","",VLOOKUP($J38,'Not All Title I'!$A$8:$G$97,1,FALSE)),""),"")</f>
        <v/>
      </c>
      <c r="B38" s="83" t="str">
        <f>IFERROR(IF($K38&lt;=$E$7,IF(VLOOKUP($J38,'Not All Title I'!$A$8:$G$97,2,FALSE)="","",VLOOKUP($J38,'Not All Title I'!$A$8:$G$97,2,FALSE)),""),"")</f>
        <v/>
      </c>
      <c r="C38" s="82" t="str">
        <f>IFERROR(IF($K38&lt;=$E$7,IF(VLOOKUP($J38,'Not All Title I'!$A$8:$G$97,3,FALSE)="","",VLOOKUP($J38,'Not All Title I'!$A$8:$G$97,3,FALSE)),""),"")</f>
        <v/>
      </c>
      <c r="D38" s="84" t="str">
        <f>IFERROR(IF($K38&lt;=$E$7,IF(VLOOKUP($J38,'Not All Title I'!$A$8:$G$97,4,FALSE)="","",VLOOKUP($J38,'Not All Title I'!$A$8:$G$97,4,FALSE)),""),"")</f>
        <v/>
      </c>
      <c r="E38" s="66" t="str">
        <f>IFERROR(IF($K38&lt;=$E$7,IF(VLOOKUP($J38,'Not All Title I'!$A$8:$G$97,5,FALSE)="","",VLOOKUP($J38,'Not All Title I'!$A$8:$G$97,5,FALSE)),""),"")</f>
        <v/>
      </c>
      <c r="F38" s="67" t="str">
        <f t="shared" si="0"/>
        <v/>
      </c>
      <c r="G38" s="67" t="str">
        <f>IFERROR(IF($K38&lt;=$E$7,IF(VLOOKUP($J38,'Not All Title I'!$A$8:$G$97,7,FALSE)="","",VLOOKUP($J38,'Not All Title I'!$A$8:$G$97,7,FALSE)),""),"")</f>
        <v/>
      </c>
      <c r="H38" t="str">
        <f>IFERROR(IF(H37+1&lt;='Not All Title I'!$K$7,H37+1,""),"")</f>
        <v/>
      </c>
      <c r="I38" t="str">
        <f>IFERROR(IF(I37+1&lt;='Not All Title I'!$P$7,I37+1,""),"")</f>
        <v/>
      </c>
      <c r="J38" t="str">
        <f>IF($B$7="Student Enrollment",VLOOKUP(H38,'Not All Title I'!$K$8:$L$97,2,FALSE),IF($B$7="Poverty Rate",VLOOKUP(I38,'Not All Title I'!$P$8:$P$97,2,FALSE),""))</f>
        <v/>
      </c>
      <c r="K38" t="str">
        <f>IFERROR(IF($B$7="Student Enrollment",VLOOKUP(J38,'Not All Title I'!$A$8:$G$97,3,FALSE),IF($B$7="Poverty Rate",VLOOKUP(J38,'Not All Title I'!$A$8:$G$97,7,FALSE),"")),"")</f>
        <v/>
      </c>
    </row>
    <row r="39" spans="1:11" ht="15" x14ac:dyDescent="0.25">
      <c r="A39" s="82" t="str">
        <f>IFERROR(IF($K39&lt;=$E$7,IF(VLOOKUP($J39,'Not All Title I'!$A$8:$G$97,1,FALSE)="","",VLOOKUP($J39,'Not All Title I'!$A$8:$G$97,1,FALSE)),""),"")</f>
        <v/>
      </c>
      <c r="B39" s="83" t="str">
        <f>IFERROR(IF($K39&lt;=$E$7,IF(VLOOKUP($J39,'Not All Title I'!$A$8:$G$97,2,FALSE)="","",VLOOKUP($J39,'Not All Title I'!$A$8:$G$97,2,FALSE)),""),"")</f>
        <v/>
      </c>
      <c r="C39" s="82" t="str">
        <f>IFERROR(IF($K39&lt;=$E$7,IF(VLOOKUP($J39,'Not All Title I'!$A$8:$G$97,3,FALSE)="","",VLOOKUP($J39,'Not All Title I'!$A$8:$G$97,3,FALSE)),""),"")</f>
        <v/>
      </c>
      <c r="D39" s="84" t="str">
        <f>IFERROR(IF($K39&lt;=$E$7,IF(VLOOKUP($J39,'Not All Title I'!$A$8:$G$97,4,FALSE)="","",VLOOKUP($J39,'Not All Title I'!$A$8:$G$97,4,FALSE)),""),"")</f>
        <v/>
      </c>
      <c r="E39" s="66" t="str">
        <f>IFERROR(IF($K39&lt;=$E$7,IF(VLOOKUP($J39,'Not All Title I'!$A$8:$G$97,5,FALSE)="","",VLOOKUP($J39,'Not All Title I'!$A$8:$G$97,5,FALSE)),""),"")</f>
        <v/>
      </c>
      <c r="F39" s="67" t="str">
        <f t="shared" si="0"/>
        <v/>
      </c>
      <c r="G39" s="67" t="str">
        <f>IFERROR(IF($K39&lt;=$E$7,IF(VLOOKUP($J39,'Not All Title I'!$A$8:$G$97,7,FALSE)="","",VLOOKUP($J39,'Not All Title I'!$A$8:$G$97,7,FALSE)),""),"")</f>
        <v/>
      </c>
      <c r="H39" t="str">
        <f>IFERROR(IF(H38+1&lt;='Not All Title I'!$K$7,H38+1,""),"")</f>
        <v/>
      </c>
      <c r="I39" t="str">
        <f>IFERROR(IF(I38+1&lt;='Not All Title I'!$P$7,I38+1,""),"")</f>
        <v/>
      </c>
      <c r="J39" t="str">
        <f>IF($B$7="Student Enrollment",VLOOKUP(H39,'Not All Title I'!$K$8:$L$97,2,FALSE),IF($B$7="Poverty Rate",VLOOKUP(I39,'Not All Title I'!$P$8:$P$97,2,FALSE),""))</f>
        <v/>
      </c>
      <c r="K39" t="str">
        <f>IFERROR(IF($B$7="Student Enrollment",VLOOKUP(J39,'Not All Title I'!$A$8:$G$97,3,FALSE),IF($B$7="Poverty Rate",VLOOKUP(J39,'Not All Title I'!$A$8:$G$97,7,FALSE),"")),"")</f>
        <v/>
      </c>
    </row>
    <row r="40" spans="1:11" ht="15" x14ac:dyDescent="0.25">
      <c r="A40" s="82" t="str">
        <f>IFERROR(IF($K40&lt;=$E$7,IF(VLOOKUP($J40,'Not All Title I'!$A$8:$G$97,1,FALSE)="","",VLOOKUP($J40,'Not All Title I'!$A$8:$G$97,1,FALSE)),""),"")</f>
        <v/>
      </c>
      <c r="B40" s="83" t="str">
        <f>IFERROR(IF($K40&lt;=$E$7,IF(VLOOKUP($J40,'Not All Title I'!$A$8:$G$97,2,FALSE)="","",VLOOKUP($J40,'Not All Title I'!$A$8:$G$97,2,FALSE)),""),"")</f>
        <v/>
      </c>
      <c r="C40" s="82" t="str">
        <f>IFERROR(IF($K40&lt;=$E$7,IF(VLOOKUP($J40,'Not All Title I'!$A$8:$G$97,3,FALSE)="","",VLOOKUP($J40,'Not All Title I'!$A$8:$G$97,3,FALSE)),""),"")</f>
        <v/>
      </c>
      <c r="D40" s="84" t="str">
        <f>IFERROR(IF($K40&lt;=$E$7,IF(VLOOKUP($J40,'Not All Title I'!$A$8:$G$97,4,FALSE)="","",VLOOKUP($J40,'Not All Title I'!$A$8:$G$97,4,FALSE)),""),"")</f>
        <v/>
      </c>
      <c r="E40" s="66" t="str">
        <f>IFERROR(IF($K40&lt;=$E$7,IF(VLOOKUP($J40,'Not All Title I'!$A$8:$G$97,5,FALSE)="","",VLOOKUP($J40,'Not All Title I'!$A$8:$G$97,5,FALSE)),""),"")</f>
        <v/>
      </c>
      <c r="F40" s="67" t="str">
        <f t="shared" si="0"/>
        <v/>
      </c>
      <c r="G40" s="67" t="str">
        <f>IFERROR(IF($K40&lt;=$E$7,IF(VLOOKUP($J40,'Not All Title I'!$A$8:$G$97,7,FALSE)="","",VLOOKUP($J40,'Not All Title I'!$A$8:$G$97,7,FALSE)),""),"")</f>
        <v/>
      </c>
      <c r="H40" t="str">
        <f>IFERROR(IF(H39+1&lt;='Not All Title I'!$K$7,H39+1,""),"")</f>
        <v/>
      </c>
      <c r="I40" t="str">
        <f>IFERROR(IF(I39+1&lt;='Not All Title I'!$P$7,I39+1,""),"")</f>
        <v/>
      </c>
      <c r="J40" t="str">
        <f>IF($B$7="Student Enrollment",VLOOKUP(H40,'Not All Title I'!$K$8:$L$97,2,FALSE),IF($B$7="Poverty Rate",VLOOKUP(I40,'Not All Title I'!$P$8:$P$97,2,FALSE),""))</f>
        <v/>
      </c>
      <c r="K40" t="str">
        <f>IFERROR(IF($B$7="Student Enrollment",VLOOKUP(J40,'Not All Title I'!$A$8:$G$97,3,FALSE),IF($B$7="Poverty Rate",VLOOKUP(J40,'Not All Title I'!$A$8:$G$97,7,FALSE),"")),"")</f>
        <v/>
      </c>
    </row>
    <row r="41" spans="1:11" ht="15" x14ac:dyDescent="0.25">
      <c r="A41" s="82" t="str">
        <f>IFERROR(IF($K41&lt;=$E$7,IF(VLOOKUP($J41,'Not All Title I'!$A$8:$G$97,1,FALSE)="","",VLOOKUP($J41,'Not All Title I'!$A$8:$G$97,1,FALSE)),""),"")</f>
        <v/>
      </c>
      <c r="B41" s="83" t="str">
        <f>IFERROR(IF($K41&lt;=$E$7,IF(VLOOKUP($J41,'Not All Title I'!$A$8:$G$97,2,FALSE)="","",VLOOKUP($J41,'Not All Title I'!$A$8:$G$97,2,FALSE)),""),"")</f>
        <v/>
      </c>
      <c r="C41" s="82" t="str">
        <f>IFERROR(IF($K41&lt;=$E$7,IF(VLOOKUP($J41,'Not All Title I'!$A$8:$G$97,3,FALSE)="","",VLOOKUP($J41,'Not All Title I'!$A$8:$G$97,3,FALSE)),""),"")</f>
        <v/>
      </c>
      <c r="D41" s="84" t="str">
        <f>IFERROR(IF($K41&lt;=$E$7,IF(VLOOKUP($J41,'Not All Title I'!$A$8:$G$97,4,FALSE)="","",VLOOKUP($J41,'Not All Title I'!$A$8:$G$97,4,FALSE)),""),"")</f>
        <v/>
      </c>
      <c r="E41" s="66" t="str">
        <f>IFERROR(IF($K41&lt;=$E$7,IF(VLOOKUP($J41,'Not All Title I'!$A$8:$G$97,5,FALSE)="","",VLOOKUP($J41,'Not All Title I'!$A$8:$G$97,5,FALSE)),""),"")</f>
        <v/>
      </c>
      <c r="F41" s="67" t="str">
        <f t="shared" si="0"/>
        <v/>
      </c>
      <c r="G41" s="67" t="str">
        <f>IFERROR(IF($K41&lt;=$E$7,IF(VLOOKUP($J41,'Not All Title I'!$A$8:$G$97,7,FALSE)="","",VLOOKUP($J41,'Not All Title I'!$A$8:$G$97,7,FALSE)),""),"")</f>
        <v/>
      </c>
      <c r="H41" t="str">
        <f>IFERROR(IF(H40+1&lt;='Not All Title I'!$K$7,H40+1,""),"")</f>
        <v/>
      </c>
      <c r="I41" t="str">
        <f>IFERROR(IF(I40+1&lt;='Not All Title I'!$P$7,I40+1,""),"")</f>
        <v/>
      </c>
      <c r="J41" t="str">
        <f>IF($B$7="Student Enrollment",VLOOKUP(H41,'Not All Title I'!$K$8:$L$97,2,FALSE),IF($B$7="Poverty Rate",VLOOKUP(I41,'Not All Title I'!$P$8:$P$97,2,FALSE),""))</f>
        <v/>
      </c>
      <c r="K41" t="str">
        <f>IFERROR(IF($B$7="Student Enrollment",VLOOKUP(J41,'Not All Title I'!$A$8:$G$97,3,FALSE),IF($B$7="Poverty Rate",VLOOKUP(J41,'Not All Title I'!$A$8:$G$97,7,FALSE),"")),"")</f>
        <v/>
      </c>
    </row>
    <row r="42" spans="1:11" ht="15" x14ac:dyDescent="0.25">
      <c r="A42" s="82" t="str">
        <f>IFERROR(IF($K42&lt;=$E$7,IF(VLOOKUP($J42,'Not All Title I'!$A$8:$G$97,1,FALSE)="","",VLOOKUP($J42,'Not All Title I'!$A$8:$G$97,1,FALSE)),""),"")</f>
        <v/>
      </c>
      <c r="B42" s="83" t="str">
        <f>IFERROR(IF($K42&lt;=$E$7,IF(VLOOKUP($J42,'Not All Title I'!$A$8:$G$97,2,FALSE)="","",VLOOKUP($J42,'Not All Title I'!$A$8:$G$97,2,FALSE)),""),"")</f>
        <v/>
      </c>
      <c r="C42" s="82" t="str">
        <f>IFERROR(IF($K42&lt;=$E$7,IF(VLOOKUP($J42,'Not All Title I'!$A$8:$G$97,3,FALSE)="","",VLOOKUP($J42,'Not All Title I'!$A$8:$G$97,3,FALSE)),""),"")</f>
        <v/>
      </c>
      <c r="D42" s="84" t="str">
        <f>IFERROR(IF($K42&lt;=$E$7,IF(VLOOKUP($J42,'Not All Title I'!$A$8:$G$97,4,FALSE)="","",VLOOKUP($J42,'Not All Title I'!$A$8:$G$97,4,FALSE)),""),"")</f>
        <v/>
      </c>
      <c r="E42" s="66" t="str">
        <f>IFERROR(IF($K42&lt;=$E$7,IF(VLOOKUP($J42,'Not All Title I'!$A$8:$G$97,5,FALSE)="","",VLOOKUP($J42,'Not All Title I'!$A$8:$G$97,5,FALSE)),""),"")</f>
        <v/>
      </c>
      <c r="F42" s="67" t="str">
        <f t="shared" si="0"/>
        <v/>
      </c>
      <c r="G42" s="67" t="str">
        <f>IFERROR(IF($K42&lt;=$E$7,IF(VLOOKUP($J42,'Not All Title I'!$A$8:$G$97,7,FALSE)="","",VLOOKUP($J42,'Not All Title I'!$A$8:$G$97,7,FALSE)),""),"")</f>
        <v/>
      </c>
      <c r="H42" t="str">
        <f>IFERROR(IF(H41+1&lt;='Not All Title I'!$K$7,H41+1,""),"")</f>
        <v/>
      </c>
      <c r="I42" t="str">
        <f>IFERROR(IF(I41+1&lt;='Not All Title I'!$P$7,I41+1,""),"")</f>
        <v/>
      </c>
      <c r="J42" t="str">
        <f>IF($B$7="Student Enrollment",VLOOKUP(H42,'Not All Title I'!$K$8:$L$97,2,FALSE),IF($B$7="Poverty Rate",VLOOKUP(I42,'Not All Title I'!$P$8:$P$97,2,FALSE),""))</f>
        <v/>
      </c>
      <c r="K42" t="str">
        <f>IFERROR(IF($B$7="Student Enrollment",VLOOKUP(J42,'Not All Title I'!$A$8:$G$97,3,FALSE),IF($B$7="Poverty Rate",VLOOKUP(J42,'Not All Title I'!$A$8:$G$97,7,FALSE),"")),"")</f>
        <v/>
      </c>
    </row>
    <row r="43" spans="1:11" ht="15" x14ac:dyDescent="0.25">
      <c r="A43" s="82" t="str">
        <f>IFERROR(IF($K43&lt;=$E$7,IF(VLOOKUP($J43,'Not All Title I'!$A$8:$G$97,1,FALSE)="","",VLOOKUP($J43,'Not All Title I'!$A$8:$G$97,1,FALSE)),""),"")</f>
        <v/>
      </c>
      <c r="B43" s="83" t="str">
        <f>IFERROR(IF($K43&lt;=$E$7,IF(VLOOKUP($J43,'Not All Title I'!$A$8:$G$97,2,FALSE)="","",VLOOKUP($J43,'Not All Title I'!$A$8:$G$97,2,FALSE)),""),"")</f>
        <v/>
      </c>
      <c r="C43" s="82" t="str">
        <f>IFERROR(IF($K43&lt;=$E$7,IF(VLOOKUP($J43,'Not All Title I'!$A$8:$G$97,3,FALSE)="","",VLOOKUP($J43,'Not All Title I'!$A$8:$G$97,3,FALSE)),""),"")</f>
        <v/>
      </c>
      <c r="D43" s="84" t="str">
        <f>IFERROR(IF($K43&lt;=$E$7,IF(VLOOKUP($J43,'Not All Title I'!$A$8:$G$97,4,FALSE)="","",VLOOKUP($J43,'Not All Title I'!$A$8:$G$97,4,FALSE)),""),"")</f>
        <v/>
      </c>
      <c r="E43" s="66" t="str">
        <f>IFERROR(IF($K43&lt;=$E$7,IF(VLOOKUP($J43,'Not All Title I'!$A$8:$G$97,5,FALSE)="","",VLOOKUP($J43,'Not All Title I'!$A$8:$G$97,5,FALSE)),""),"")</f>
        <v/>
      </c>
      <c r="F43" s="67" t="str">
        <f t="shared" si="0"/>
        <v/>
      </c>
      <c r="G43" s="67" t="str">
        <f>IFERROR(IF($K43&lt;=$E$7,IF(VLOOKUP($J43,'Not All Title I'!$A$8:$G$97,7,FALSE)="","",VLOOKUP($J43,'Not All Title I'!$A$8:$G$97,7,FALSE)),""),"")</f>
        <v/>
      </c>
      <c r="H43" t="str">
        <f>IFERROR(IF(H42+1&lt;='Not All Title I'!$K$7,H42+1,""),"")</f>
        <v/>
      </c>
      <c r="I43" t="str">
        <f>IFERROR(IF(I42+1&lt;='Not All Title I'!$P$7,I42+1,""),"")</f>
        <v/>
      </c>
      <c r="J43" t="str">
        <f>IF($B$7="Student Enrollment",VLOOKUP(H43,'Not All Title I'!$K$8:$L$97,2,FALSE),IF($B$7="Poverty Rate",VLOOKUP(I43,'Not All Title I'!$P$8:$P$97,2,FALSE),""))</f>
        <v/>
      </c>
      <c r="K43" t="str">
        <f>IFERROR(IF($B$7="Student Enrollment",VLOOKUP(J43,'Not All Title I'!$A$8:$G$97,3,FALSE),IF($B$7="Poverty Rate",VLOOKUP(J43,'Not All Title I'!$A$8:$G$97,7,FALSE),"")),"")</f>
        <v/>
      </c>
    </row>
    <row r="44" spans="1:11" ht="15" x14ac:dyDescent="0.25">
      <c r="A44" s="82" t="str">
        <f>IFERROR(IF($K44&lt;=$E$7,IF(VLOOKUP($J44,'Not All Title I'!$A$8:$G$97,1,FALSE)="","",VLOOKUP($J44,'Not All Title I'!$A$8:$G$97,1,FALSE)),""),"")</f>
        <v/>
      </c>
      <c r="B44" s="83" t="str">
        <f>IFERROR(IF($K44&lt;=$E$7,IF(VLOOKUP($J44,'Not All Title I'!$A$8:$G$97,2,FALSE)="","",VLOOKUP($J44,'Not All Title I'!$A$8:$G$97,2,FALSE)),""),"")</f>
        <v/>
      </c>
      <c r="C44" s="82" t="str">
        <f>IFERROR(IF($K44&lt;=$E$7,IF(VLOOKUP($J44,'Not All Title I'!$A$8:$G$97,3,FALSE)="","",VLOOKUP($J44,'Not All Title I'!$A$8:$G$97,3,FALSE)),""),"")</f>
        <v/>
      </c>
      <c r="D44" s="84" t="str">
        <f>IFERROR(IF($K44&lt;=$E$7,IF(VLOOKUP($J44,'Not All Title I'!$A$8:$G$97,4,FALSE)="","",VLOOKUP($J44,'Not All Title I'!$A$8:$G$97,4,FALSE)),""),"")</f>
        <v/>
      </c>
      <c r="E44" s="66" t="str">
        <f>IFERROR(IF($K44&lt;=$E$7,IF(VLOOKUP($J44,'Not All Title I'!$A$8:$G$97,5,FALSE)="","",VLOOKUP($J44,'Not All Title I'!$A$8:$G$97,5,FALSE)),""),"")</f>
        <v/>
      </c>
      <c r="F44" s="67" t="str">
        <f t="shared" si="0"/>
        <v/>
      </c>
      <c r="G44" s="67" t="str">
        <f>IFERROR(IF($K44&lt;=$E$7,IF(VLOOKUP($J44,'Not All Title I'!$A$8:$G$97,7,FALSE)="","",VLOOKUP($J44,'Not All Title I'!$A$8:$G$97,7,FALSE)),""),"")</f>
        <v/>
      </c>
      <c r="H44" t="str">
        <f>IFERROR(IF(H43+1&lt;='Not All Title I'!$K$7,H43+1,""),"")</f>
        <v/>
      </c>
      <c r="I44" t="str">
        <f>IFERROR(IF(I43+1&lt;='Not All Title I'!$P$7,I43+1,""),"")</f>
        <v/>
      </c>
      <c r="J44" t="str">
        <f>IF($B$7="Student Enrollment",VLOOKUP(H44,'Not All Title I'!$K$8:$L$97,2,FALSE),IF($B$7="Poverty Rate",VLOOKUP(I44,'Not All Title I'!$P$8:$P$97,2,FALSE),""))</f>
        <v/>
      </c>
      <c r="K44" t="str">
        <f>IFERROR(IF($B$7="Student Enrollment",VLOOKUP(J44,'Not All Title I'!$A$8:$G$97,3,FALSE),IF($B$7="Poverty Rate",VLOOKUP(J44,'Not All Title I'!$A$8:$G$97,7,FALSE),"")),"")</f>
        <v/>
      </c>
    </row>
    <row r="45" spans="1:11" ht="15" x14ac:dyDescent="0.25">
      <c r="A45" s="82" t="str">
        <f>IFERROR(IF($K45&lt;=$E$7,IF(VLOOKUP($J45,'Not All Title I'!$A$8:$G$97,1,FALSE)="","",VLOOKUP($J45,'Not All Title I'!$A$8:$G$97,1,FALSE)),""),"")</f>
        <v/>
      </c>
      <c r="B45" s="83" t="str">
        <f>IFERROR(IF($K45&lt;=$E$7,IF(VLOOKUP($J45,'Not All Title I'!$A$8:$G$97,2,FALSE)="","",VLOOKUP($J45,'Not All Title I'!$A$8:$G$97,2,FALSE)),""),"")</f>
        <v/>
      </c>
      <c r="C45" s="82" t="str">
        <f>IFERROR(IF($K45&lt;=$E$7,IF(VLOOKUP($J45,'Not All Title I'!$A$8:$G$97,3,FALSE)="","",VLOOKUP($J45,'Not All Title I'!$A$8:$G$97,3,FALSE)),""),"")</f>
        <v/>
      </c>
      <c r="D45" s="84" t="str">
        <f>IFERROR(IF($K45&lt;=$E$7,IF(VLOOKUP($J45,'Not All Title I'!$A$8:$G$97,4,FALSE)="","",VLOOKUP($J45,'Not All Title I'!$A$8:$G$97,4,FALSE)),""),"")</f>
        <v/>
      </c>
      <c r="E45" s="66" t="str">
        <f>IFERROR(IF($K45&lt;=$E$7,IF(VLOOKUP($J45,'Not All Title I'!$A$8:$G$97,5,FALSE)="","",VLOOKUP($J45,'Not All Title I'!$A$8:$G$97,5,FALSE)),""),"")</f>
        <v/>
      </c>
      <c r="F45" s="67" t="str">
        <f t="shared" si="0"/>
        <v/>
      </c>
      <c r="G45" s="67" t="str">
        <f>IFERROR(IF($K45&lt;=$E$7,IF(VLOOKUP($J45,'Not All Title I'!$A$8:$G$97,7,FALSE)="","",VLOOKUP($J45,'Not All Title I'!$A$8:$G$97,7,FALSE)),""),"")</f>
        <v/>
      </c>
      <c r="H45" t="str">
        <f>IFERROR(IF(H44+1&lt;='Not All Title I'!$K$7,H44+1,""),"")</f>
        <v/>
      </c>
      <c r="I45" t="str">
        <f>IFERROR(IF(I44+1&lt;='Not All Title I'!$P$7,I44+1,""),"")</f>
        <v/>
      </c>
      <c r="J45" t="str">
        <f>IF($B$7="Student Enrollment",VLOOKUP(H45,'Not All Title I'!$K$8:$L$97,2,FALSE),IF($B$7="Poverty Rate",VLOOKUP(I45,'Not All Title I'!$P$8:$P$97,2,FALSE),""))</f>
        <v/>
      </c>
      <c r="K45" t="str">
        <f>IFERROR(IF($B$7="Student Enrollment",VLOOKUP(J45,'Not All Title I'!$A$8:$G$97,3,FALSE),IF($B$7="Poverty Rate",VLOOKUP(J45,'Not All Title I'!$A$8:$G$97,7,FALSE),"")),"")</f>
        <v/>
      </c>
    </row>
    <row r="46" spans="1:11" ht="15" x14ac:dyDescent="0.25">
      <c r="A46" s="82" t="str">
        <f>IFERROR(IF($K46&lt;=$E$7,IF(VLOOKUP($J46,'Not All Title I'!$A$8:$G$97,1,FALSE)="","",VLOOKUP($J46,'Not All Title I'!$A$8:$G$97,1,FALSE)),""),"")</f>
        <v/>
      </c>
      <c r="B46" s="83" t="str">
        <f>IFERROR(IF($K46&lt;=$E$7,IF(VLOOKUP($J46,'Not All Title I'!$A$8:$G$97,2,FALSE)="","",VLOOKUP($J46,'Not All Title I'!$A$8:$G$97,2,FALSE)),""),"")</f>
        <v/>
      </c>
      <c r="C46" s="82" t="str">
        <f>IFERROR(IF($K46&lt;=$E$7,IF(VLOOKUP($J46,'Not All Title I'!$A$8:$G$97,3,FALSE)="","",VLOOKUP($J46,'Not All Title I'!$A$8:$G$97,3,FALSE)),""),"")</f>
        <v/>
      </c>
      <c r="D46" s="84" t="str">
        <f>IFERROR(IF($K46&lt;=$E$7,IF(VLOOKUP($J46,'Not All Title I'!$A$8:$G$97,4,FALSE)="","",VLOOKUP($J46,'Not All Title I'!$A$8:$G$97,4,FALSE)),""),"")</f>
        <v/>
      </c>
      <c r="E46" s="66" t="str">
        <f>IFERROR(IF($K46&lt;=$E$7,IF(VLOOKUP($J46,'Not All Title I'!$A$8:$G$97,5,FALSE)="","",VLOOKUP($J46,'Not All Title I'!$A$8:$G$97,5,FALSE)),""),"")</f>
        <v/>
      </c>
      <c r="F46" s="67" t="str">
        <f t="shared" si="0"/>
        <v/>
      </c>
      <c r="G46" s="67" t="str">
        <f>IFERROR(IF($K46&lt;=$E$7,IF(VLOOKUP($J46,'Not All Title I'!$A$8:$G$97,7,FALSE)="","",VLOOKUP($J46,'Not All Title I'!$A$8:$G$97,7,FALSE)),""),"")</f>
        <v/>
      </c>
      <c r="H46" t="str">
        <f>IFERROR(IF(H45+1&lt;='Not All Title I'!$K$7,H45+1,""),"")</f>
        <v/>
      </c>
      <c r="I46" t="str">
        <f>IFERROR(IF(I45+1&lt;='Not All Title I'!$P$7,I45+1,""),"")</f>
        <v/>
      </c>
      <c r="J46" t="str">
        <f>IF($B$7="Student Enrollment",VLOOKUP(H46,'Not All Title I'!$K$8:$L$97,2,FALSE),IF($B$7="Poverty Rate",VLOOKUP(I46,'Not All Title I'!$P$8:$P$97,2,FALSE),""))</f>
        <v/>
      </c>
      <c r="K46" t="str">
        <f>IFERROR(IF($B$7="Student Enrollment",VLOOKUP(J46,'Not All Title I'!$A$8:$G$97,3,FALSE),IF($B$7="Poverty Rate",VLOOKUP(J46,'Not All Title I'!$A$8:$G$97,7,FALSE),"")),"")</f>
        <v/>
      </c>
    </row>
    <row r="47" spans="1:11" ht="15" x14ac:dyDescent="0.25">
      <c r="A47" s="82" t="str">
        <f>IFERROR(IF($K47&lt;=$E$7,IF(VLOOKUP($J47,'Not All Title I'!$A$8:$G$97,1,FALSE)="","",VLOOKUP($J47,'Not All Title I'!$A$8:$G$97,1,FALSE)),""),"")</f>
        <v/>
      </c>
      <c r="B47" s="83" t="str">
        <f>IFERROR(IF($K47&lt;=$E$7,IF(VLOOKUP($J47,'Not All Title I'!$A$8:$G$97,2,FALSE)="","",VLOOKUP($J47,'Not All Title I'!$A$8:$G$97,2,FALSE)),""),"")</f>
        <v/>
      </c>
      <c r="C47" s="82" t="str">
        <f>IFERROR(IF($K47&lt;=$E$7,IF(VLOOKUP($J47,'Not All Title I'!$A$8:$G$97,3,FALSE)="","",VLOOKUP($J47,'Not All Title I'!$A$8:$G$97,3,FALSE)),""),"")</f>
        <v/>
      </c>
      <c r="D47" s="84" t="str">
        <f>IFERROR(IF($K47&lt;=$E$7,IF(VLOOKUP($J47,'Not All Title I'!$A$8:$G$97,4,FALSE)="","",VLOOKUP($J47,'Not All Title I'!$A$8:$G$97,4,FALSE)),""),"")</f>
        <v/>
      </c>
      <c r="E47" s="66" t="str">
        <f>IFERROR(IF($K47&lt;=$E$7,IF(VLOOKUP($J47,'Not All Title I'!$A$8:$G$97,5,FALSE)="","",VLOOKUP($J47,'Not All Title I'!$A$8:$G$97,5,FALSE)),""),"")</f>
        <v/>
      </c>
      <c r="F47" s="67" t="str">
        <f t="shared" ref="F47:F56" si="2">IF(ISNUMBER(C47),IF(C47&gt;100,IF(E47&lt;=$C$104,"YES","NO"),"N/A"),"")</f>
        <v/>
      </c>
      <c r="G47" s="67" t="str">
        <f>IFERROR(IF($K47&lt;=$E$7,IF(VLOOKUP($J47,'Not All Title I'!$A$8:$G$97,7,FALSE)="","",VLOOKUP($J47,'Not All Title I'!$A$8:$G$97,7,FALSE)),""),"")</f>
        <v/>
      </c>
      <c r="H47" t="str">
        <f>IFERROR(IF(H46+1&lt;='Not All Title I'!$K$7,H46+1,""),"")</f>
        <v/>
      </c>
      <c r="I47" t="str">
        <f>IFERROR(IF(I46+1&lt;='Not All Title I'!$P$7,I46+1,""),"")</f>
        <v/>
      </c>
      <c r="J47" t="str">
        <f>IF($B$7="Student Enrollment",VLOOKUP(H47,'Not All Title I'!$K$8:$L$97,2,FALSE),IF($B$7="Poverty Rate",VLOOKUP(I47,'Not All Title I'!$P$8:$P$97,2,FALSE),""))</f>
        <v/>
      </c>
      <c r="K47" t="str">
        <f>IFERROR(IF($B$7="Student Enrollment",VLOOKUP(J47,'Not All Title I'!$A$8:$G$97,3,FALSE),IF($B$7="Poverty Rate",VLOOKUP(J47,'Not All Title I'!$A$8:$G$97,7,FALSE),"")),"")</f>
        <v/>
      </c>
    </row>
    <row r="48" spans="1:11" ht="15" x14ac:dyDescent="0.25">
      <c r="A48" s="82" t="str">
        <f>IFERROR(IF($K48&lt;=$E$7,IF(VLOOKUP($J48,'Not All Title I'!$A$8:$G$97,1,FALSE)="","",VLOOKUP($J48,'Not All Title I'!$A$8:$G$97,1,FALSE)),""),"")</f>
        <v/>
      </c>
      <c r="B48" s="83" t="str">
        <f>IFERROR(IF($K48&lt;=$E$7,IF(VLOOKUP($J48,'Not All Title I'!$A$8:$G$97,2,FALSE)="","",VLOOKUP($J48,'Not All Title I'!$A$8:$G$97,2,FALSE)),""),"")</f>
        <v/>
      </c>
      <c r="C48" s="82" t="str">
        <f>IFERROR(IF($K48&lt;=$E$7,IF(VLOOKUP($J48,'Not All Title I'!$A$8:$G$97,3,FALSE)="","",VLOOKUP($J48,'Not All Title I'!$A$8:$G$97,3,FALSE)),""),"")</f>
        <v/>
      </c>
      <c r="D48" s="84" t="str">
        <f>IFERROR(IF($K48&lt;=$E$7,IF(VLOOKUP($J48,'Not All Title I'!$A$8:$G$97,4,FALSE)="","",VLOOKUP($J48,'Not All Title I'!$A$8:$G$97,4,FALSE)),""),"")</f>
        <v/>
      </c>
      <c r="E48" s="66" t="str">
        <f>IFERROR(IF($K48&lt;=$E$7,IF(VLOOKUP($J48,'Not All Title I'!$A$8:$G$97,5,FALSE)="","",VLOOKUP($J48,'Not All Title I'!$A$8:$G$97,5,FALSE)),""),"")</f>
        <v/>
      </c>
      <c r="F48" s="67" t="str">
        <f t="shared" si="2"/>
        <v/>
      </c>
      <c r="G48" s="67" t="str">
        <f>IFERROR(IF($K48&lt;=$E$7,IF(VLOOKUP($J48,'Not All Title I'!$A$8:$G$97,7,FALSE)="","",VLOOKUP($J48,'Not All Title I'!$A$8:$G$97,7,FALSE)),""),"")</f>
        <v/>
      </c>
      <c r="H48" t="str">
        <f>IFERROR(IF(H47+1&lt;='Not All Title I'!$K$7,H47+1,""),"")</f>
        <v/>
      </c>
      <c r="I48" t="str">
        <f>IFERROR(IF(I47+1&lt;='Not All Title I'!$P$7,I47+1,""),"")</f>
        <v/>
      </c>
      <c r="J48" t="str">
        <f>IF($B$7="Student Enrollment",VLOOKUP(H48,'Not All Title I'!$K$8:$L$97,2,FALSE),IF($B$7="Poverty Rate",VLOOKUP(I48,'Not All Title I'!$P$8:$P$97,2,FALSE),""))</f>
        <v/>
      </c>
      <c r="K48" t="str">
        <f>IFERROR(IF($B$7="Student Enrollment",VLOOKUP(J48,'Not All Title I'!$A$8:$G$97,3,FALSE),IF($B$7="Poverty Rate",VLOOKUP(J48,'Not All Title I'!$A$8:$G$97,7,FALSE),"")),"")</f>
        <v/>
      </c>
    </row>
    <row r="49" spans="1:11" ht="15" x14ac:dyDescent="0.25">
      <c r="A49" s="82" t="str">
        <f>IFERROR(IF($K49&lt;=$E$7,IF(VLOOKUP($J49,'Not All Title I'!$A$8:$G$97,1,FALSE)="","",VLOOKUP($J49,'Not All Title I'!$A$8:$G$97,1,FALSE)),""),"")</f>
        <v/>
      </c>
      <c r="B49" s="83" t="str">
        <f>IFERROR(IF($K49&lt;=$E$7,IF(VLOOKUP($J49,'Not All Title I'!$A$8:$G$97,2,FALSE)="","",VLOOKUP($J49,'Not All Title I'!$A$8:$G$97,2,FALSE)),""),"")</f>
        <v/>
      </c>
      <c r="C49" s="82" t="str">
        <f>IFERROR(IF($K49&lt;=$E$7,IF(VLOOKUP($J49,'Not All Title I'!$A$8:$G$97,3,FALSE)="","",VLOOKUP($J49,'Not All Title I'!$A$8:$G$97,3,FALSE)),""),"")</f>
        <v/>
      </c>
      <c r="D49" s="84" t="str">
        <f>IFERROR(IF($K49&lt;=$E$7,IF(VLOOKUP($J49,'Not All Title I'!$A$8:$G$97,4,FALSE)="","",VLOOKUP($J49,'Not All Title I'!$A$8:$G$97,4,FALSE)),""),"")</f>
        <v/>
      </c>
      <c r="E49" s="66" t="str">
        <f>IFERROR(IF($K49&lt;=$E$7,IF(VLOOKUP($J49,'Not All Title I'!$A$8:$G$97,5,FALSE)="","",VLOOKUP($J49,'Not All Title I'!$A$8:$G$97,5,FALSE)),""),"")</f>
        <v/>
      </c>
      <c r="F49" s="67" t="str">
        <f t="shared" si="2"/>
        <v/>
      </c>
      <c r="G49" s="67" t="str">
        <f>IFERROR(IF($K49&lt;=$E$7,IF(VLOOKUP($J49,'Not All Title I'!$A$8:$G$97,7,FALSE)="","",VLOOKUP($J49,'Not All Title I'!$A$8:$G$97,7,FALSE)),""),"")</f>
        <v/>
      </c>
      <c r="H49" t="str">
        <f>IFERROR(IF(H48+1&lt;='Not All Title I'!$K$7,H48+1,""),"")</f>
        <v/>
      </c>
      <c r="I49" t="str">
        <f>IFERROR(IF(I48+1&lt;='Not All Title I'!$P$7,I48+1,""),"")</f>
        <v/>
      </c>
      <c r="J49" t="str">
        <f>IF($B$7="Student Enrollment",VLOOKUP(H49,'Not All Title I'!$K$8:$L$97,2,FALSE),IF($B$7="Poverty Rate",VLOOKUP(I49,'Not All Title I'!$P$8:$P$97,2,FALSE),""))</f>
        <v/>
      </c>
      <c r="K49" t="str">
        <f>IFERROR(IF($B$7="Student Enrollment",VLOOKUP(J49,'Not All Title I'!$A$8:$G$97,3,FALSE),IF($B$7="Poverty Rate",VLOOKUP(J49,'Not All Title I'!$A$8:$G$97,7,FALSE),"")),"")</f>
        <v/>
      </c>
    </row>
    <row r="50" spans="1:11" ht="15" x14ac:dyDescent="0.25">
      <c r="A50" s="82" t="str">
        <f>IFERROR(IF($K50&lt;=$E$7,IF(VLOOKUP($J50,'Not All Title I'!$A$8:$G$97,1,FALSE)="","",VLOOKUP($J50,'Not All Title I'!$A$8:$G$97,1,FALSE)),""),"")</f>
        <v/>
      </c>
      <c r="B50" s="83" t="str">
        <f>IFERROR(IF($K50&lt;=$E$7,IF(VLOOKUP($J50,'Not All Title I'!$A$8:$G$97,2,FALSE)="","",VLOOKUP($J50,'Not All Title I'!$A$8:$G$97,2,FALSE)),""),"")</f>
        <v/>
      </c>
      <c r="C50" s="82" t="str">
        <f>IFERROR(IF($K50&lt;=$E$7,IF(VLOOKUP($J50,'Not All Title I'!$A$8:$G$97,3,FALSE)="","",VLOOKUP($J50,'Not All Title I'!$A$8:$G$97,3,FALSE)),""),"")</f>
        <v/>
      </c>
      <c r="D50" s="84" t="str">
        <f>IFERROR(IF($K50&lt;=$E$7,IF(VLOOKUP($J50,'Not All Title I'!$A$8:$G$97,4,FALSE)="","",VLOOKUP($J50,'Not All Title I'!$A$8:$G$97,4,FALSE)),""),"")</f>
        <v/>
      </c>
      <c r="E50" s="66" t="str">
        <f>IFERROR(IF($K50&lt;=$E$7,IF(VLOOKUP($J50,'Not All Title I'!$A$8:$G$97,5,FALSE)="","",VLOOKUP($J50,'Not All Title I'!$A$8:$G$97,5,FALSE)),""),"")</f>
        <v/>
      </c>
      <c r="F50" s="67" t="str">
        <f t="shared" si="2"/>
        <v/>
      </c>
      <c r="G50" s="67" t="str">
        <f>IFERROR(IF($K50&lt;=$E$7,IF(VLOOKUP($J50,'Not All Title I'!$A$8:$G$97,7,FALSE)="","",VLOOKUP($J50,'Not All Title I'!$A$8:$G$97,7,FALSE)),""),"")</f>
        <v/>
      </c>
      <c r="H50" t="str">
        <f>IFERROR(IF(H49+1&lt;='Not All Title I'!$K$7,H49+1,""),"")</f>
        <v/>
      </c>
      <c r="I50" t="str">
        <f>IFERROR(IF(I49+1&lt;='Not All Title I'!$P$7,I49+1,""),"")</f>
        <v/>
      </c>
      <c r="J50" t="str">
        <f>IF($B$7="Student Enrollment",VLOOKUP(H50,'Not All Title I'!$K$8:$L$97,2,FALSE),IF($B$7="Poverty Rate",VLOOKUP(I50,'Not All Title I'!$P$8:$P$97,2,FALSE),""))</f>
        <v/>
      </c>
      <c r="K50" t="str">
        <f>IFERROR(IF($B$7="Student Enrollment",VLOOKUP(J50,'Not All Title I'!$A$8:$G$97,3,FALSE),IF($B$7="Poverty Rate",VLOOKUP(J50,'Not All Title I'!$A$8:$G$97,7,FALSE),"")),"")</f>
        <v/>
      </c>
    </row>
    <row r="51" spans="1:11" ht="15" x14ac:dyDescent="0.25">
      <c r="A51" s="82" t="str">
        <f>IFERROR(IF($K51&lt;=$E$7,IF(VLOOKUP($J51,'Not All Title I'!$A$8:$G$97,1,FALSE)="","",VLOOKUP($J51,'Not All Title I'!$A$8:$G$97,1,FALSE)),""),"")</f>
        <v/>
      </c>
      <c r="B51" s="83" t="str">
        <f>IFERROR(IF($K51&lt;=$E$7,IF(VLOOKUP($J51,'Not All Title I'!$A$8:$G$97,2,FALSE)="","",VLOOKUP($J51,'Not All Title I'!$A$8:$G$97,2,FALSE)),""),"")</f>
        <v/>
      </c>
      <c r="C51" s="82" t="str">
        <f>IFERROR(IF($K51&lt;=$E$7,IF(VLOOKUP($J51,'Not All Title I'!$A$8:$G$97,3,FALSE)="","",VLOOKUP($J51,'Not All Title I'!$A$8:$G$97,3,FALSE)),""),"")</f>
        <v/>
      </c>
      <c r="D51" s="84" t="str">
        <f>IFERROR(IF($K51&lt;=$E$7,IF(VLOOKUP($J51,'Not All Title I'!$A$8:$G$97,4,FALSE)="","",VLOOKUP($J51,'Not All Title I'!$A$8:$G$97,4,FALSE)),""),"")</f>
        <v/>
      </c>
      <c r="E51" s="66" t="str">
        <f>IFERROR(IF($K51&lt;=$E$7,IF(VLOOKUP($J51,'Not All Title I'!$A$8:$G$97,5,FALSE)="","",VLOOKUP($J51,'Not All Title I'!$A$8:$G$97,5,FALSE)),""),"")</f>
        <v/>
      </c>
      <c r="F51" s="67" t="str">
        <f t="shared" si="2"/>
        <v/>
      </c>
      <c r="G51" s="67" t="str">
        <f>IFERROR(IF($K51&lt;=$E$7,IF(VLOOKUP($J51,'Not All Title I'!$A$8:$G$97,7,FALSE)="","",VLOOKUP($J51,'Not All Title I'!$A$8:$G$97,7,FALSE)),""),"")</f>
        <v/>
      </c>
      <c r="H51" t="str">
        <f>IFERROR(IF(H50+1&lt;='Not All Title I'!$K$7,H50+1,""),"")</f>
        <v/>
      </c>
      <c r="I51" t="str">
        <f>IFERROR(IF(I50+1&lt;='Not All Title I'!$P$7,I50+1,""),"")</f>
        <v/>
      </c>
      <c r="J51" t="str">
        <f>IF($B$7="Student Enrollment",VLOOKUP(H51,'Not All Title I'!$K$8:$L$97,2,FALSE),IF($B$7="Poverty Rate",VLOOKUP(I51,'Not All Title I'!$P$8:$P$97,2,FALSE),""))</f>
        <v/>
      </c>
      <c r="K51" t="str">
        <f>IFERROR(IF($B$7="Student Enrollment",VLOOKUP(J51,'Not All Title I'!$A$8:$G$97,3,FALSE),IF($B$7="Poverty Rate",VLOOKUP(J51,'Not All Title I'!$A$8:$G$97,7,FALSE),"")),"")</f>
        <v/>
      </c>
    </row>
    <row r="52" spans="1:11" ht="15" x14ac:dyDescent="0.25">
      <c r="A52" s="82" t="str">
        <f>IFERROR(IF($K52&lt;=$E$7,IF(VLOOKUP($J52,'Not All Title I'!$A$8:$G$97,1,FALSE)="","",VLOOKUP($J52,'Not All Title I'!$A$8:$G$97,1,FALSE)),""),"")</f>
        <v/>
      </c>
      <c r="B52" s="83" t="str">
        <f>IFERROR(IF($K52&lt;=$E$7,IF(VLOOKUP($J52,'Not All Title I'!$A$8:$G$97,2,FALSE)="","",VLOOKUP($J52,'Not All Title I'!$A$8:$G$97,2,FALSE)),""),"")</f>
        <v/>
      </c>
      <c r="C52" s="82" t="str">
        <f>IFERROR(IF($K52&lt;=$E$7,IF(VLOOKUP($J52,'Not All Title I'!$A$8:$G$97,3,FALSE)="","",VLOOKUP($J52,'Not All Title I'!$A$8:$G$97,3,FALSE)),""),"")</f>
        <v/>
      </c>
      <c r="D52" s="84" t="str">
        <f>IFERROR(IF($K52&lt;=$E$7,IF(VLOOKUP($J52,'Not All Title I'!$A$8:$G$97,4,FALSE)="","",VLOOKUP($J52,'Not All Title I'!$A$8:$G$97,4,FALSE)),""),"")</f>
        <v/>
      </c>
      <c r="E52" s="66" t="str">
        <f>IFERROR(IF($K52&lt;=$E$7,IF(VLOOKUP($J52,'Not All Title I'!$A$8:$G$97,5,FALSE)="","",VLOOKUP($J52,'Not All Title I'!$A$8:$G$97,5,FALSE)),""),"")</f>
        <v/>
      </c>
      <c r="F52" s="67" t="str">
        <f t="shared" si="2"/>
        <v/>
      </c>
      <c r="G52" s="67" t="str">
        <f>IFERROR(IF($K52&lt;=$E$7,IF(VLOOKUP($J52,'Not All Title I'!$A$8:$G$97,7,FALSE)="","",VLOOKUP($J52,'Not All Title I'!$A$8:$G$97,7,FALSE)),""),"")</f>
        <v/>
      </c>
      <c r="H52" t="str">
        <f>IFERROR(IF(H51+1&lt;='Not All Title I'!$K$7,H51+1,""),"")</f>
        <v/>
      </c>
      <c r="I52" t="str">
        <f>IFERROR(IF(I51+1&lt;='Not All Title I'!$P$7,I51+1,""),"")</f>
        <v/>
      </c>
      <c r="J52" t="str">
        <f>IF($B$7="Student Enrollment",VLOOKUP(H52,'Not All Title I'!$K$8:$L$97,2,FALSE),IF($B$7="Poverty Rate",VLOOKUP(I52,'Not All Title I'!$P$8:$P$97,2,FALSE),""))</f>
        <v/>
      </c>
      <c r="K52" t="str">
        <f>IFERROR(IF($B$7="Student Enrollment",VLOOKUP(J52,'Not All Title I'!$A$8:$G$97,3,FALSE),IF($B$7="Poverty Rate",VLOOKUP(J52,'Not All Title I'!$A$8:$G$97,7,FALSE),"")),"")</f>
        <v/>
      </c>
    </row>
    <row r="53" spans="1:11" ht="15" x14ac:dyDescent="0.25">
      <c r="A53" s="82" t="str">
        <f>IFERROR(IF($K53&lt;=$E$7,IF(VLOOKUP($J53,'Not All Title I'!$A$8:$G$97,1,FALSE)="","",VLOOKUP($J53,'Not All Title I'!$A$8:$G$97,1,FALSE)),""),"")</f>
        <v/>
      </c>
      <c r="B53" s="83" t="str">
        <f>IFERROR(IF($K53&lt;=$E$7,IF(VLOOKUP($J53,'Not All Title I'!$A$8:$G$97,2,FALSE)="","",VLOOKUP($J53,'Not All Title I'!$A$8:$G$97,2,FALSE)),""),"")</f>
        <v/>
      </c>
      <c r="C53" s="82" t="str">
        <f>IFERROR(IF($K53&lt;=$E$7,IF(VLOOKUP($J53,'Not All Title I'!$A$8:$G$97,3,FALSE)="","",VLOOKUP($J53,'Not All Title I'!$A$8:$G$97,3,FALSE)),""),"")</f>
        <v/>
      </c>
      <c r="D53" s="84" t="str">
        <f>IFERROR(IF($K53&lt;=$E$7,IF(VLOOKUP($J53,'Not All Title I'!$A$8:$G$97,4,FALSE)="","",VLOOKUP($J53,'Not All Title I'!$A$8:$G$97,4,FALSE)),""),"")</f>
        <v/>
      </c>
      <c r="E53" s="66" t="str">
        <f>IFERROR(IF($K53&lt;=$E$7,IF(VLOOKUP($J53,'Not All Title I'!$A$8:$G$97,5,FALSE)="","",VLOOKUP($J53,'Not All Title I'!$A$8:$G$97,5,FALSE)),""),"")</f>
        <v/>
      </c>
      <c r="F53" s="67" t="str">
        <f t="shared" si="2"/>
        <v/>
      </c>
      <c r="G53" s="67" t="str">
        <f>IFERROR(IF($K53&lt;=$E$7,IF(VLOOKUP($J53,'Not All Title I'!$A$8:$G$97,7,FALSE)="","",VLOOKUP($J53,'Not All Title I'!$A$8:$G$97,7,FALSE)),""),"")</f>
        <v/>
      </c>
      <c r="H53" t="str">
        <f>IFERROR(IF(H52+1&lt;='Not All Title I'!$K$7,H52+1,""),"")</f>
        <v/>
      </c>
      <c r="I53" t="str">
        <f>IFERROR(IF(I52+1&lt;='Not All Title I'!$P$7,I52+1,""),"")</f>
        <v/>
      </c>
      <c r="J53" t="str">
        <f>IF($B$7="Student Enrollment",VLOOKUP(H53,'Not All Title I'!$K$8:$L$97,2,FALSE),IF($B$7="Poverty Rate",VLOOKUP(I53,'Not All Title I'!$P$8:$P$97,2,FALSE),""))</f>
        <v/>
      </c>
      <c r="K53" t="str">
        <f>IFERROR(IF($B$7="Student Enrollment",VLOOKUP(J53,'Not All Title I'!$A$8:$G$97,3,FALSE),IF($B$7="Poverty Rate",VLOOKUP(J53,'Not All Title I'!$A$8:$G$97,7,FALSE),"")),"")</f>
        <v/>
      </c>
    </row>
    <row r="54" spans="1:11" ht="15" x14ac:dyDescent="0.25">
      <c r="A54" s="82" t="str">
        <f>IFERROR(IF($K54&lt;=$E$7,IF(VLOOKUP($J54,'Not All Title I'!$A$8:$G$97,1,FALSE)="","",VLOOKUP($J54,'Not All Title I'!$A$8:$G$97,1,FALSE)),""),"")</f>
        <v/>
      </c>
      <c r="B54" s="83" t="str">
        <f>IFERROR(IF($K54&lt;=$E$7,IF(VLOOKUP($J54,'Not All Title I'!$A$8:$G$97,2,FALSE)="","",VLOOKUP($J54,'Not All Title I'!$A$8:$G$97,2,FALSE)),""),"")</f>
        <v/>
      </c>
      <c r="C54" s="82" t="str">
        <f>IFERROR(IF($K54&lt;=$E$7,IF(VLOOKUP($J54,'Not All Title I'!$A$8:$G$97,3,FALSE)="","",VLOOKUP($J54,'Not All Title I'!$A$8:$G$97,3,FALSE)),""),"")</f>
        <v/>
      </c>
      <c r="D54" s="84" t="str">
        <f>IFERROR(IF($K54&lt;=$E$7,IF(VLOOKUP($J54,'Not All Title I'!$A$8:$G$97,4,FALSE)="","",VLOOKUP($J54,'Not All Title I'!$A$8:$G$97,4,FALSE)),""),"")</f>
        <v/>
      </c>
      <c r="E54" s="66" t="str">
        <f>IFERROR(IF($K54&lt;=$E$7,IF(VLOOKUP($J54,'Not All Title I'!$A$8:$G$97,5,FALSE)="","",VLOOKUP($J54,'Not All Title I'!$A$8:$G$97,5,FALSE)),""),"")</f>
        <v/>
      </c>
      <c r="F54" s="67" t="str">
        <f t="shared" si="2"/>
        <v/>
      </c>
      <c r="G54" s="67" t="str">
        <f>IFERROR(IF($K54&lt;=$E$7,IF(VLOOKUP($J54,'Not All Title I'!$A$8:$G$97,7,FALSE)="","",VLOOKUP($J54,'Not All Title I'!$A$8:$G$97,7,FALSE)),""),"")</f>
        <v/>
      </c>
      <c r="H54" t="str">
        <f>IFERROR(IF(H53+1&lt;='Not All Title I'!$K$7,H53+1,""),"")</f>
        <v/>
      </c>
      <c r="I54" t="str">
        <f>IFERROR(IF(I53+1&lt;='Not All Title I'!$P$7,I53+1,""),"")</f>
        <v/>
      </c>
      <c r="J54" t="str">
        <f>IF($B$7="Student Enrollment",VLOOKUP(H54,'Not All Title I'!$K$8:$L$97,2,FALSE),IF($B$7="Poverty Rate",VLOOKUP(I54,'Not All Title I'!$P$8:$P$97,2,FALSE),""))</f>
        <v/>
      </c>
      <c r="K54" t="str">
        <f>IFERROR(IF($B$7="Student Enrollment",VLOOKUP(J54,'Not All Title I'!$A$8:$G$97,3,FALSE),IF($B$7="Poverty Rate",VLOOKUP(J54,'Not All Title I'!$A$8:$G$97,7,FALSE),"")),"")</f>
        <v/>
      </c>
    </row>
    <row r="55" spans="1:11" ht="15" x14ac:dyDescent="0.25">
      <c r="A55" s="82" t="str">
        <f>IFERROR(IF($K55&lt;=$E$7,IF(VLOOKUP($J55,'Not All Title I'!$A$8:$G$97,1,FALSE)="","",VLOOKUP($J55,'Not All Title I'!$A$8:$G$97,1,FALSE)),""),"")</f>
        <v/>
      </c>
      <c r="B55" s="83" t="str">
        <f>IFERROR(IF($K55&lt;=$E$7,IF(VLOOKUP($J55,'Not All Title I'!$A$8:$G$97,2,FALSE)="","",VLOOKUP($J55,'Not All Title I'!$A$8:$G$97,2,FALSE)),""),"")</f>
        <v/>
      </c>
      <c r="C55" s="82" t="str">
        <f>IFERROR(IF($K55&lt;=$E$7,IF(VLOOKUP($J55,'Not All Title I'!$A$8:$G$97,3,FALSE)="","",VLOOKUP($J55,'Not All Title I'!$A$8:$G$97,3,FALSE)),""),"")</f>
        <v/>
      </c>
      <c r="D55" s="84" t="str">
        <f>IFERROR(IF($K55&lt;=$E$7,IF(VLOOKUP($J55,'Not All Title I'!$A$8:$G$97,4,FALSE)="","",VLOOKUP($J55,'Not All Title I'!$A$8:$G$97,4,FALSE)),""),"")</f>
        <v/>
      </c>
      <c r="E55" s="66" t="str">
        <f>IFERROR(IF($K55&lt;=$E$7,IF(VLOOKUP($J55,'Not All Title I'!$A$8:$G$97,5,FALSE)="","",VLOOKUP($J55,'Not All Title I'!$A$8:$G$97,5,FALSE)),""),"")</f>
        <v/>
      </c>
      <c r="F55" s="67" t="str">
        <f t="shared" si="2"/>
        <v/>
      </c>
      <c r="G55" s="67" t="str">
        <f>IFERROR(IF($K55&lt;=$E$7,IF(VLOOKUP($J55,'Not All Title I'!$A$8:$G$97,7,FALSE)="","",VLOOKUP($J55,'Not All Title I'!$A$8:$G$97,7,FALSE)),""),"")</f>
        <v/>
      </c>
      <c r="H55" t="str">
        <f>IFERROR(IF(H54+1&lt;='Not All Title I'!$K$7,H54+1,""),"")</f>
        <v/>
      </c>
      <c r="I55" t="str">
        <f>IFERROR(IF(I54+1&lt;='Not All Title I'!$P$7,I54+1,""),"")</f>
        <v/>
      </c>
      <c r="J55" t="str">
        <f>IF($B$7="Student Enrollment",VLOOKUP(H55,'Not All Title I'!$K$8:$L$97,2,FALSE),IF($B$7="Poverty Rate",VLOOKUP(I55,'Not All Title I'!$P$8:$P$97,2,FALSE),""))</f>
        <v/>
      </c>
      <c r="K55" t="str">
        <f>IFERROR(IF($B$7="Student Enrollment",VLOOKUP(J55,'Not All Title I'!$A$8:$G$97,3,FALSE),IF($B$7="Poverty Rate",VLOOKUP(J55,'Not All Title I'!$A$8:$G$97,7,FALSE),"")),"")</f>
        <v/>
      </c>
    </row>
    <row r="56" spans="1:11" ht="15" x14ac:dyDescent="0.25">
      <c r="A56" s="82" t="str">
        <f>IFERROR(IF($K56&lt;=$E$7,IF(VLOOKUP($J56,'Not All Title I'!$A$8:$G$97,1,FALSE)="","",VLOOKUP($J56,'Not All Title I'!$A$8:$G$97,1,FALSE)),""),"")</f>
        <v/>
      </c>
      <c r="B56" s="83" t="str">
        <f>IFERROR(IF($K56&lt;=$E$7,IF(VLOOKUP($J56,'Not All Title I'!$A$8:$G$97,2,FALSE)="","",VLOOKUP($J56,'Not All Title I'!$A$8:$G$97,2,FALSE)),""),"")</f>
        <v/>
      </c>
      <c r="C56" s="82" t="str">
        <f>IFERROR(IF($K56&lt;=$E$7,IF(VLOOKUP($J56,'Not All Title I'!$A$8:$G$97,3,FALSE)="","",VLOOKUP($J56,'Not All Title I'!$A$8:$G$97,3,FALSE)),""),"")</f>
        <v/>
      </c>
      <c r="D56" s="84" t="str">
        <f>IFERROR(IF($K56&lt;=$E$7,IF(VLOOKUP($J56,'Not All Title I'!$A$8:$G$97,4,FALSE)="","",VLOOKUP($J56,'Not All Title I'!$A$8:$G$97,4,FALSE)),""),"")</f>
        <v/>
      </c>
      <c r="E56" s="66" t="str">
        <f>IFERROR(IF($K56&lt;=$E$7,IF(VLOOKUP($J56,'Not All Title I'!$A$8:$G$97,5,FALSE)="","",VLOOKUP($J56,'Not All Title I'!$A$8:$G$97,5,FALSE)),""),"")</f>
        <v/>
      </c>
      <c r="F56" s="67" t="str">
        <f t="shared" si="2"/>
        <v/>
      </c>
      <c r="G56" s="67" t="str">
        <f>IFERROR(IF($K56&lt;=$E$7,IF(VLOOKUP($J56,'Not All Title I'!$A$8:$G$97,7,FALSE)="","",VLOOKUP($J56,'Not All Title I'!$A$8:$G$97,7,FALSE)),""),"")</f>
        <v/>
      </c>
      <c r="H56" t="str">
        <f>IFERROR(IF(H55+1&lt;='Not All Title I'!$K$7,H55+1,""),"")</f>
        <v/>
      </c>
      <c r="I56" t="str">
        <f>IFERROR(IF(I55+1&lt;='Not All Title I'!$P$7,I55+1,""),"")</f>
        <v/>
      </c>
      <c r="J56" t="str">
        <f>IF($B$7="Student Enrollment",VLOOKUP(H56,'Not All Title I'!$K$8:$L$97,2,FALSE),IF($B$7="Poverty Rate",VLOOKUP(I56,'Not All Title I'!$P$8:$P$97,2,FALSE),""))</f>
        <v/>
      </c>
      <c r="K56" t="str">
        <f>IFERROR(IF($B$7="Student Enrollment",VLOOKUP(J56,'Not All Title I'!$A$8:$G$97,3,FALSE),IF($B$7="Poverty Rate",VLOOKUP(J56,'Not All Title I'!$A$8:$G$97,7,FALSE),"")),"")</f>
        <v/>
      </c>
    </row>
    <row r="57" spans="1:11" ht="15" x14ac:dyDescent="0.25">
      <c r="A57" s="82" t="str">
        <f>IFERROR(IF($K57&lt;=$E$7,IF(VLOOKUP($J57,'Not All Title I'!$A$8:$G$97,1,FALSE)="","",VLOOKUP($J57,'Not All Title I'!$A$8:$G$97,1,FALSE)),""),"")</f>
        <v/>
      </c>
      <c r="B57" s="83" t="str">
        <f>IFERROR(IF($K57&lt;=$E$7,IF(VLOOKUP($J57,'Not All Title I'!$A$8:$G$97,2,FALSE)="","",VLOOKUP($J57,'Not All Title I'!$A$8:$G$97,2,FALSE)),""),"")</f>
        <v/>
      </c>
      <c r="C57" s="82" t="str">
        <f>IFERROR(IF($K57&lt;=$E$7,IF(VLOOKUP($J57,'Not All Title I'!$A$8:$G$97,3,FALSE)="","",VLOOKUP($J57,'Not All Title I'!$A$8:$G$97,3,FALSE)),""),"")</f>
        <v/>
      </c>
      <c r="D57" s="84" t="str">
        <f>IFERROR(IF($K57&lt;=$E$7,IF(VLOOKUP($J57,'Not All Title I'!$A$8:$G$97,4,FALSE)="","",VLOOKUP($J57,'Not All Title I'!$A$8:$G$97,4,FALSE)),""),"")</f>
        <v/>
      </c>
      <c r="E57" s="66" t="str">
        <f>IFERROR(IF($K57&lt;=$E$7,IF(VLOOKUP($J57,'Not All Title I'!$A$8:$G$97,5,FALSE)="","",VLOOKUP($J57,'Not All Title I'!$A$8:$G$97,5,FALSE)),""),"")</f>
        <v/>
      </c>
      <c r="F57" s="67" t="str">
        <f t="shared" si="0"/>
        <v/>
      </c>
      <c r="G57" s="67" t="str">
        <f>IFERROR(IF($K57&lt;=$E$7,IF(VLOOKUP($J57,'Not All Title I'!$A$8:$G$97,7,FALSE)="","",VLOOKUP($J57,'Not All Title I'!$A$8:$G$97,7,FALSE)),""),"")</f>
        <v/>
      </c>
      <c r="H57" t="str">
        <f>IFERROR(IF(H56+1&lt;='Not All Title I'!$K$7,H56+1,""),"")</f>
        <v/>
      </c>
      <c r="I57" t="str">
        <f>IFERROR(IF(I56+1&lt;='Not All Title I'!$P$7,I56+1,""),"")</f>
        <v/>
      </c>
      <c r="J57" t="str">
        <f>IF($B$7="Student Enrollment",VLOOKUP(H57,'Not All Title I'!$K$8:$L$97,2,FALSE),IF($B$7="Poverty Rate",VLOOKUP(I57,'Not All Title I'!$P$8:$P$97,2,FALSE),""))</f>
        <v/>
      </c>
      <c r="K57" t="str">
        <f>IFERROR(IF($B$7="Student Enrollment",VLOOKUP(J57,'Not All Title I'!$A$8:$G$97,3,FALSE),IF($B$7="Poverty Rate",VLOOKUP(J57,'Not All Title I'!$A$8:$G$97,7,FALSE),"")),"")</f>
        <v/>
      </c>
    </row>
    <row r="58" spans="1:11" ht="15" x14ac:dyDescent="0.25">
      <c r="A58" s="82" t="str">
        <f>IFERROR(IF($K58&lt;=$E$7,IF(VLOOKUP($J58,'Not All Title I'!$A$8:$G$97,1,FALSE)="","",VLOOKUP($J58,'Not All Title I'!$A$8:$G$97,1,FALSE)),""),"")</f>
        <v/>
      </c>
      <c r="B58" s="83" t="str">
        <f>IFERROR(IF($K58&lt;=$E$7,IF(VLOOKUP($J58,'Not All Title I'!$A$8:$G$97,2,FALSE)="","",VLOOKUP($J58,'Not All Title I'!$A$8:$G$97,2,FALSE)),""),"")</f>
        <v/>
      </c>
      <c r="C58" s="82" t="str">
        <f>IFERROR(IF($K58&lt;=$E$7,IF(VLOOKUP($J58,'Not All Title I'!$A$8:$G$97,3,FALSE)="","",VLOOKUP($J58,'Not All Title I'!$A$8:$G$97,3,FALSE)),""),"")</f>
        <v/>
      </c>
      <c r="D58" s="84" t="str">
        <f>IFERROR(IF($K58&lt;=$E$7,IF(VLOOKUP($J58,'Not All Title I'!$A$8:$G$97,4,FALSE)="","",VLOOKUP($J58,'Not All Title I'!$A$8:$G$97,4,FALSE)),""),"")</f>
        <v/>
      </c>
      <c r="E58" s="66" t="str">
        <f>IFERROR(IF($K58&lt;=$E$7,IF(VLOOKUP($J58,'Not All Title I'!$A$8:$G$97,5,FALSE)="","",VLOOKUP($J58,'Not All Title I'!$A$8:$G$97,5,FALSE)),""),"")</f>
        <v/>
      </c>
      <c r="F58" s="67" t="str">
        <f t="shared" si="0"/>
        <v/>
      </c>
      <c r="G58" s="67" t="str">
        <f>IFERROR(IF($K58&lt;=$E$7,IF(VLOOKUP($J58,'Not All Title I'!$A$8:$G$97,7,FALSE)="","",VLOOKUP($J58,'Not All Title I'!$A$8:$G$97,7,FALSE)),""),"")</f>
        <v/>
      </c>
      <c r="H58" t="str">
        <f>IFERROR(IF(H57+1&lt;='Not All Title I'!$K$7,H57+1,""),"")</f>
        <v/>
      </c>
      <c r="I58" t="str">
        <f>IFERROR(IF(I57+1&lt;='Not All Title I'!$P$7,I57+1,""),"")</f>
        <v/>
      </c>
      <c r="J58" t="str">
        <f>IF($B$7="Student Enrollment",VLOOKUP(H58,'Not All Title I'!$K$8:$L$97,2,FALSE),IF($B$7="Poverty Rate",VLOOKUP(I58,'Not All Title I'!$P$8:$P$97,2,FALSE),""))</f>
        <v/>
      </c>
      <c r="K58" t="str">
        <f>IFERROR(IF($B$7="Student Enrollment",VLOOKUP(J58,'Not All Title I'!$A$8:$G$97,3,FALSE),IF($B$7="Poverty Rate",VLOOKUP(J58,'Not All Title I'!$A$8:$G$97,7,FALSE),"")),"")</f>
        <v/>
      </c>
    </row>
    <row r="59" spans="1:11" ht="15" x14ac:dyDescent="0.25">
      <c r="A59" s="82" t="str">
        <f>IFERROR(IF($K59&lt;=$E$7,IF(VLOOKUP($J59,'Not All Title I'!$A$8:$G$97,1,FALSE)="","",VLOOKUP($J59,'Not All Title I'!$A$8:$G$97,1,FALSE)),""),"")</f>
        <v/>
      </c>
      <c r="B59" s="83" t="str">
        <f>IFERROR(IF($K59&lt;=$E$7,IF(VLOOKUP($J59,'Not All Title I'!$A$8:$G$97,2,FALSE)="","",VLOOKUP($J59,'Not All Title I'!$A$8:$G$97,2,FALSE)),""),"")</f>
        <v/>
      </c>
      <c r="C59" s="82" t="str">
        <f>IFERROR(IF($K59&lt;=$E$7,IF(VLOOKUP($J59,'Not All Title I'!$A$8:$G$97,3,FALSE)="","",VLOOKUP($J59,'Not All Title I'!$A$8:$G$97,3,FALSE)),""),"")</f>
        <v/>
      </c>
      <c r="D59" s="84" t="str">
        <f>IFERROR(IF($K59&lt;=$E$7,IF(VLOOKUP($J59,'Not All Title I'!$A$8:$G$97,4,FALSE)="","",VLOOKUP($J59,'Not All Title I'!$A$8:$G$97,4,FALSE)),""),"")</f>
        <v/>
      </c>
      <c r="E59" s="66" t="str">
        <f>IFERROR(IF($K59&lt;=$E$7,IF(VLOOKUP($J59,'Not All Title I'!$A$8:$G$97,5,FALSE)="","",VLOOKUP($J59,'Not All Title I'!$A$8:$G$97,5,FALSE)),""),"")</f>
        <v/>
      </c>
      <c r="F59" s="67" t="str">
        <f t="shared" si="0"/>
        <v/>
      </c>
      <c r="G59" s="67" t="str">
        <f>IFERROR(IF($K59&lt;=$E$7,IF(VLOOKUP($J59,'Not All Title I'!$A$8:$G$97,7,FALSE)="","",VLOOKUP($J59,'Not All Title I'!$A$8:$G$97,7,FALSE)),""),"")</f>
        <v/>
      </c>
      <c r="H59" t="str">
        <f>IFERROR(IF(H58+1&lt;='Not All Title I'!$K$7,H58+1,""),"")</f>
        <v/>
      </c>
      <c r="I59" t="str">
        <f>IFERROR(IF(I58+1&lt;='Not All Title I'!$P$7,I58+1,""),"")</f>
        <v/>
      </c>
      <c r="J59" t="str">
        <f>IF($B$7="Student Enrollment",VLOOKUP(H59,'Not All Title I'!$K$8:$L$97,2,FALSE),IF($B$7="Poverty Rate",VLOOKUP(I59,'Not All Title I'!$P$8:$P$97,2,FALSE),""))</f>
        <v/>
      </c>
      <c r="K59" t="str">
        <f>IFERROR(IF($B$7="Student Enrollment",VLOOKUP(J59,'Not All Title I'!$A$8:$G$97,3,FALSE),IF($B$7="Poverty Rate",VLOOKUP(J59,'Not All Title I'!$A$8:$G$97,7,FALSE),"")),"")</f>
        <v/>
      </c>
    </row>
    <row r="60" spans="1:11" ht="15" x14ac:dyDescent="0.25">
      <c r="A60" s="82" t="str">
        <f>IFERROR(IF($K60&lt;=$E$7,IF(VLOOKUP($J60,'Not All Title I'!$A$8:$G$97,1,FALSE)="","",VLOOKUP($J60,'Not All Title I'!$A$8:$G$97,1,FALSE)),""),"")</f>
        <v/>
      </c>
      <c r="B60" s="83" t="str">
        <f>IFERROR(IF($K60&lt;=$E$7,IF(VLOOKUP($J60,'Not All Title I'!$A$8:$G$97,2,FALSE)="","",VLOOKUP($J60,'Not All Title I'!$A$8:$G$97,2,FALSE)),""),"")</f>
        <v/>
      </c>
      <c r="C60" s="82" t="str">
        <f>IFERROR(IF($K60&lt;=$E$7,IF(VLOOKUP($J60,'Not All Title I'!$A$8:$G$97,3,FALSE)="","",VLOOKUP($J60,'Not All Title I'!$A$8:$G$97,3,FALSE)),""),"")</f>
        <v/>
      </c>
      <c r="D60" s="84" t="str">
        <f>IFERROR(IF($K60&lt;=$E$7,IF(VLOOKUP($J60,'Not All Title I'!$A$8:$G$97,4,FALSE)="","",VLOOKUP($J60,'Not All Title I'!$A$8:$G$97,4,FALSE)),""),"")</f>
        <v/>
      </c>
      <c r="E60" s="66" t="str">
        <f>IFERROR(IF($K60&lt;=$E$7,IF(VLOOKUP($J60,'Not All Title I'!$A$8:$G$97,5,FALSE)="","",VLOOKUP($J60,'Not All Title I'!$A$8:$G$97,5,FALSE)),""),"")</f>
        <v/>
      </c>
      <c r="F60" s="67" t="str">
        <f t="shared" si="0"/>
        <v/>
      </c>
      <c r="G60" s="67" t="str">
        <f>IFERROR(IF($K60&lt;=$E$7,IF(VLOOKUP($J60,'Not All Title I'!$A$8:$G$97,7,FALSE)="","",VLOOKUP($J60,'Not All Title I'!$A$8:$G$97,7,FALSE)),""),"")</f>
        <v/>
      </c>
      <c r="H60" t="str">
        <f>IFERROR(IF(H59+1&lt;='Not All Title I'!$K$7,H59+1,""),"")</f>
        <v/>
      </c>
      <c r="I60" t="str">
        <f>IFERROR(IF(I59+1&lt;='Not All Title I'!$P$7,I59+1,""),"")</f>
        <v/>
      </c>
      <c r="J60" t="str">
        <f>IF($B$7="Student Enrollment",VLOOKUP(H60,'Not All Title I'!$K$8:$L$97,2,FALSE),IF($B$7="Poverty Rate",VLOOKUP(I60,'Not All Title I'!$P$8:$P$97,2,FALSE),""))</f>
        <v/>
      </c>
      <c r="K60" t="str">
        <f>IFERROR(IF($B$7="Student Enrollment",VLOOKUP(J60,'Not All Title I'!$A$8:$G$97,3,FALSE),IF($B$7="Poverty Rate",VLOOKUP(J60,'Not All Title I'!$A$8:$G$97,7,FALSE),"")),"")</f>
        <v/>
      </c>
    </row>
    <row r="61" spans="1:11" ht="15" x14ac:dyDescent="0.25">
      <c r="A61" s="82" t="str">
        <f>IFERROR(IF($K61&lt;=$E$7,IF(VLOOKUP($J61,'Not All Title I'!$A$8:$G$97,1,FALSE)="","",VLOOKUP($J61,'Not All Title I'!$A$8:$G$97,1,FALSE)),""),"")</f>
        <v/>
      </c>
      <c r="B61" s="83" t="str">
        <f>IFERROR(IF($K61&lt;=$E$7,IF(VLOOKUP($J61,'Not All Title I'!$A$8:$G$97,2,FALSE)="","",VLOOKUP($J61,'Not All Title I'!$A$8:$G$97,2,FALSE)),""),"")</f>
        <v/>
      </c>
      <c r="C61" s="82" t="str">
        <f>IFERROR(IF($K61&lt;=$E$7,IF(VLOOKUP($J61,'Not All Title I'!$A$8:$G$97,3,FALSE)="","",VLOOKUP($J61,'Not All Title I'!$A$8:$G$97,3,FALSE)),""),"")</f>
        <v/>
      </c>
      <c r="D61" s="84" t="str">
        <f>IFERROR(IF($K61&lt;=$E$7,IF(VLOOKUP($J61,'Not All Title I'!$A$8:$G$97,4,FALSE)="","",VLOOKUP($J61,'Not All Title I'!$A$8:$G$97,4,FALSE)),""),"")</f>
        <v/>
      </c>
      <c r="E61" s="66" t="str">
        <f>IFERROR(IF($K61&lt;=$E$7,IF(VLOOKUP($J61,'Not All Title I'!$A$8:$G$97,5,FALSE)="","",VLOOKUP($J61,'Not All Title I'!$A$8:$G$97,5,FALSE)),""),"")</f>
        <v/>
      </c>
      <c r="F61" s="67" t="str">
        <f t="shared" si="0"/>
        <v/>
      </c>
      <c r="G61" s="67" t="str">
        <f>IFERROR(IF($K61&lt;=$E$7,IF(VLOOKUP($J61,'Not All Title I'!$A$8:$G$97,7,FALSE)="","",VLOOKUP($J61,'Not All Title I'!$A$8:$G$97,7,FALSE)),""),"")</f>
        <v/>
      </c>
      <c r="H61" t="str">
        <f>IFERROR(IF(H60+1&lt;='Not All Title I'!$K$7,H60+1,""),"")</f>
        <v/>
      </c>
      <c r="I61" t="str">
        <f>IFERROR(IF(I60+1&lt;='Not All Title I'!$P$7,I60+1,""),"")</f>
        <v/>
      </c>
      <c r="J61" t="str">
        <f>IF($B$7="Student Enrollment",VLOOKUP(H61,'Not All Title I'!$K$8:$L$97,2,FALSE),IF($B$7="Poverty Rate",VLOOKUP(I61,'Not All Title I'!$P$8:$P$97,2,FALSE),""))</f>
        <v/>
      </c>
      <c r="K61" t="str">
        <f>IFERROR(IF($B$7="Student Enrollment",VLOOKUP(J61,'Not All Title I'!$A$8:$G$97,3,FALSE),IF($B$7="Poverty Rate",VLOOKUP(J61,'Not All Title I'!$A$8:$G$97,7,FALSE),"")),"")</f>
        <v/>
      </c>
    </row>
    <row r="62" spans="1:11" ht="15" x14ac:dyDescent="0.25">
      <c r="A62" s="82" t="str">
        <f>IFERROR(IF($K62&lt;=$E$7,IF(VLOOKUP($J62,'Not All Title I'!$A$8:$G$97,1,FALSE)="","",VLOOKUP($J62,'Not All Title I'!$A$8:$G$97,1,FALSE)),""),"")</f>
        <v/>
      </c>
      <c r="B62" s="83" t="str">
        <f>IFERROR(IF($K62&lt;=$E$7,IF(VLOOKUP($J62,'Not All Title I'!$A$8:$G$97,2,FALSE)="","",VLOOKUP($J62,'Not All Title I'!$A$8:$G$97,2,FALSE)),""),"")</f>
        <v/>
      </c>
      <c r="C62" s="82" t="str">
        <f>IFERROR(IF($K62&lt;=$E$7,IF(VLOOKUP($J62,'Not All Title I'!$A$8:$G$97,3,FALSE)="","",VLOOKUP($J62,'Not All Title I'!$A$8:$G$97,3,FALSE)),""),"")</f>
        <v/>
      </c>
      <c r="D62" s="84" t="str">
        <f>IFERROR(IF($K62&lt;=$E$7,IF(VLOOKUP($J62,'Not All Title I'!$A$8:$G$97,4,FALSE)="","",VLOOKUP($J62,'Not All Title I'!$A$8:$G$97,4,FALSE)),""),"")</f>
        <v/>
      </c>
      <c r="E62" s="66" t="str">
        <f>IFERROR(IF($K62&lt;=$E$7,IF(VLOOKUP($J62,'Not All Title I'!$A$8:$G$97,5,FALSE)="","",VLOOKUP($J62,'Not All Title I'!$A$8:$G$97,5,FALSE)),""),"")</f>
        <v/>
      </c>
      <c r="F62" s="67" t="str">
        <f t="shared" si="0"/>
        <v/>
      </c>
      <c r="G62" s="67" t="str">
        <f>IFERROR(IF($K62&lt;=$E$7,IF(VLOOKUP($J62,'Not All Title I'!$A$8:$G$97,7,FALSE)="","",VLOOKUP($J62,'Not All Title I'!$A$8:$G$97,7,FALSE)),""),"")</f>
        <v/>
      </c>
      <c r="H62" t="str">
        <f>IFERROR(IF(H61+1&lt;='Not All Title I'!$K$7,H61+1,""),"")</f>
        <v/>
      </c>
      <c r="I62" t="str">
        <f>IFERROR(IF(I61+1&lt;='Not All Title I'!$P$7,I61+1,""),"")</f>
        <v/>
      </c>
      <c r="J62" t="str">
        <f>IF($B$7="Student Enrollment",VLOOKUP(H62,'Not All Title I'!$K$8:$L$97,2,FALSE),IF($B$7="Poverty Rate",VLOOKUP(I62,'Not All Title I'!$P$8:$P$97,2,FALSE),""))</f>
        <v/>
      </c>
      <c r="K62" t="str">
        <f>IFERROR(IF($B$7="Student Enrollment",VLOOKUP(J62,'Not All Title I'!$A$8:$G$97,3,FALSE),IF($B$7="Poverty Rate",VLOOKUP(J62,'Not All Title I'!$A$8:$G$97,7,FALSE),"")),"")</f>
        <v/>
      </c>
    </row>
    <row r="63" spans="1:11" ht="15" x14ac:dyDescent="0.25">
      <c r="A63" s="82" t="str">
        <f>IFERROR(IF($K63&lt;=$E$7,IF(VLOOKUP($J63,'Not All Title I'!$A$8:$G$97,1,FALSE)="","",VLOOKUP($J63,'Not All Title I'!$A$8:$G$97,1,FALSE)),""),"")</f>
        <v/>
      </c>
      <c r="B63" s="83" t="str">
        <f>IFERROR(IF($K63&lt;=$E$7,IF(VLOOKUP($J63,'Not All Title I'!$A$8:$G$97,2,FALSE)="","",VLOOKUP($J63,'Not All Title I'!$A$8:$G$97,2,FALSE)),""),"")</f>
        <v/>
      </c>
      <c r="C63" s="82" t="str">
        <f>IFERROR(IF($K63&lt;=$E$7,IF(VLOOKUP($J63,'Not All Title I'!$A$8:$G$97,3,FALSE)="","",VLOOKUP($J63,'Not All Title I'!$A$8:$G$97,3,FALSE)),""),"")</f>
        <v/>
      </c>
      <c r="D63" s="84" t="str">
        <f>IFERROR(IF($K63&lt;=$E$7,IF(VLOOKUP($J63,'Not All Title I'!$A$8:$G$97,4,FALSE)="","",VLOOKUP($J63,'Not All Title I'!$A$8:$G$97,4,FALSE)),""),"")</f>
        <v/>
      </c>
      <c r="E63" s="66" t="str">
        <f>IFERROR(IF($K63&lt;=$E$7,IF(VLOOKUP($J63,'Not All Title I'!$A$8:$G$97,5,FALSE)="","",VLOOKUP($J63,'Not All Title I'!$A$8:$G$97,5,FALSE)),""),"")</f>
        <v/>
      </c>
      <c r="F63" s="67" t="str">
        <f t="shared" si="0"/>
        <v/>
      </c>
      <c r="G63" s="67" t="str">
        <f>IFERROR(IF($K63&lt;=$E$7,IF(VLOOKUP($J63,'Not All Title I'!$A$8:$G$97,7,FALSE)="","",VLOOKUP($J63,'Not All Title I'!$A$8:$G$97,7,FALSE)),""),"")</f>
        <v/>
      </c>
      <c r="H63" t="str">
        <f>IFERROR(IF(H62+1&lt;='Not All Title I'!$K$7,H62+1,""),"")</f>
        <v/>
      </c>
      <c r="I63" t="str">
        <f>IFERROR(IF(I62+1&lt;='Not All Title I'!$P$7,I62+1,""),"")</f>
        <v/>
      </c>
      <c r="J63" t="str">
        <f>IF($B$7="Student Enrollment",VLOOKUP(H63,'Not All Title I'!$K$8:$L$97,2,FALSE),IF($B$7="Poverty Rate",VLOOKUP(I63,'Not All Title I'!$P$8:$P$97,2,FALSE),""))</f>
        <v/>
      </c>
      <c r="K63" t="str">
        <f>IFERROR(IF($B$7="Student Enrollment",VLOOKUP(J63,'Not All Title I'!$A$8:$G$97,3,FALSE),IF($B$7="Poverty Rate",VLOOKUP(J63,'Not All Title I'!$A$8:$G$97,7,FALSE),"")),"")</f>
        <v/>
      </c>
    </row>
    <row r="64" spans="1:11" ht="15" x14ac:dyDescent="0.25">
      <c r="A64" s="82" t="str">
        <f>IFERROR(IF($K64&lt;=$E$7,IF(VLOOKUP($J64,'Not All Title I'!$A$8:$G$97,1,FALSE)="","",VLOOKUP($J64,'Not All Title I'!$A$8:$G$97,1,FALSE)),""),"")</f>
        <v/>
      </c>
      <c r="B64" s="83" t="str">
        <f>IFERROR(IF($K64&lt;=$E$7,IF(VLOOKUP($J64,'Not All Title I'!$A$8:$G$97,2,FALSE)="","",VLOOKUP($J64,'Not All Title I'!$A$8:$G$97,2,FALSE)),""),"")</f>
        <v/>
      </c>
      <c r="C64" s="82" t="str">
        <f>IFERROR(IF($K64&lt;=$E$7,IF(VLOOKUP($J64,'Not All Title I'!$A$8:$G$97,3,FALSE)="","",VLOOKUP($J64,'Not All Title I'!$A$8:$G$97,3,FALSE)),""),"")</f>
        <v/>
      </c>
      <c r="D64" s="84" t="str">
        <f>IFERROR(IF($K64&lt;=$E$7,IF(VLOOKUP($J64,'Not All Title I'!$A$8:$G$97,4,FALSE)="","",VLOOKUP($J64,'Not All Title I'!$A$8:$G$97,4,FALSE)),""),"")</f>
        <v/>
      </c>
      <c r="E64" s="66" t="str">
        <f>IFERROR(IF($K64&lt;=$E$7,IF(VLOOKUP($J64,'Not All Title I'!$A$8:$G$97,5,FALSE)="","",VLOOKUP($J64,'Not All Title I'!$A$8:$G$97,5,FALSE)),""),"")</f>
        <v/>
      </c>
      <c r="F64" s="67" t="str">
        <f t="shared" si="0"/>
        <v/>
      </c>
      <c r="G64" s="67" t="str">
        <f>IFERROR(IF($K64&lt;=$E$7,IF(VLOOKUP($J64,'Not All Title I'!$A$8:$G$97,7,FALSE)="","",VLOOKUP($J64,'Not All Title I'!$A$8:$G$97,7,FALSE)),""),"")</f>
        <v/>
      </c>
      <c r="H64" t="str">
        <f>IFERROR(IF(H63+1&lt;='Not All Title I'!$K$7,H63+1,""),"")</f>
        <v/>
      </c>
      <c r="I64" t="str">
        <f>IFERROR(IF(I63+1&lt;='Not All Title I'!$P$7,I63+1,""),"")</f>
        <v/>
      </c>
      <c r="J64" t="str">
        <f>IF($B$7="Student Enrollment",VLOOKUP(H64,'Not All Title I'!$K$8:$L$97,2,FALSE),IF($B$7="Poverty Rate",VLOOKUP(I64,'Not All Title I'!$P$8:$P$97,2,FALSE),""))</f>
        <v/>
      </c>
      <c r="K64" t="str">
        <f>IFERROR(IF($B$7="Student Enrollment",VLOOKUP(J64,'Not All Title I'!$A$8:$G$97,3,FALSE),IF($B$7="Poverty Rate",VLOOKUP(J64,'Not All Title I'!$A$8:$G$97,7,FALSE),"")),"")</f>
        <v/>
      </c>
    </row>
    <row r="65" spans="1:11" ht="15" x14ac:dyDescent="0.25">
      <c r="A65" s="82" t="str">
        <f>IFERROR(IF($K65&lt;=$E$7,IF(VLOOKUP($J65,'Not All Title I'!$A$8:$G$97,1,FALSE)="","",VLOOKUP($J65,'Not All Title I'!$A$8:$G$97,1,FALSE)),""),"")</f>
        <v/>
      </c>
      <c r="B65" s="83" t="str">
        <f>IFERROR(IF($K65&lt;=$E$7,IF(VLOOKUP($J65,'Not All Title I'!$A$8:$G$97,2,FALSE)="","",VLOOKUP($J65,'Not All Title I'!$A$8:$G$97,2,FALSE)),""),"")</f>
        <v/>
      </c>
      <c r="C65" s="82" t="str">
        <f>IFERROR(IF($K65&lt;=$E$7,IF(VLOOKUP($J65,'Not All Title I'!$A$8:$G$97,3,FALSE)="","",VLOOKUP($J65,'Not All Title I'!$A$8:$G$97,3,FALSE)),""),"")</f>
        <v/>
      </c>
      <c r="D65" s="84" t="str">
        <f>IFERROR(IF($K65&lt;=$E$7,IF(VLOOKUP($J65,'Not All Title I'!$A$8:$G$97,4,FALSE)="","",VLOOKUP($J65,'Not All Title I'!$A$8:$G$97,4,FALSE)),""),"")</f>
        <v/>
      </c>
      <c r="E65" s="66" t="str">
        <f>IFERROR(IF($K65&lt;=$E$7,IF(VLOOKUP($J65,'Not All Title I'!$A$8:$G$97,5,FALSE)="","",VLOOKUP($J65,'Not All Title I'!$A$8:$G$97,5,FALSE)),""),"")</f>
        <v/>
      </c>
      <c r="F65" s="67" t="str">
        <f t="shared" si="0"/>
        <v/>
      </c>
      <c r="G65" s="67" t="str">
        <f>IFERROR(IF($K65&lt;=$E$7,IF(VLOOKUP($J65,'Not All Title I'!$A$8:$G$97,7,FALSE)="","",VLOOKUP($J65,'Not All Title I'!$A$8:$G$97,7,FALSE)),""),"")</f>
        <v/>
      </c>
      <c r="H65" t="str">
        <f>IFERROR(IF(H64+1&lt;='Not All Title I'!$K$7,H64+1,""),"")</f>
        <v/>
      </c>
      <c r="I65" t="str">
        <f>IFERROR(IF(I64+1&lt;='Not All Title I'!$P$7,I64+1,""),"")</f>
        <v/>
      </c>
      <c r="J65" t="str">
        <f>IF($B$7="Student Enrollment",VLOOKUP(H65,'Not All Title I'!$K$8:$L$97,2,FALSE),IF($B$7="Poverty Rate",VLOOKUP(I65,'Not All Title I'!$P$8:$P$97,2,FALSE),""))</f>
        <v/>
      </c>
      <c r="K65" t="str">
        <f>IFERROR(IF($B$7="Student Enrollment",VLOOKUP(J65,'Not All Title I'!$A$8:$G$97,3,FALSE),IF($B$7="Poverty Rate",VLOOKUP(J65,'Not All Title I'!$A$8:$G$97,7,FALSE),"")),"")</f>
        <v/>
      </c>
    </row>
    <row r="66" spans="1:11" ht="15" x14ac:dyDescent="0.25">
      <c r="A66" s="82" t="str">
        <f>IFERROR(IF($K66&lt;=$E$7,IF(VLOOKUP($J66,'Not All Title I'!$A$8:$G$97,1,FALSE)="","",VLOOKUP($J66,'Not All Title I'!$A$8:$G$97,1,FALSE)),""),"")</f>
        <v/>
      </c>
      <c r="B66" s="83" t="str">
        <f>IFERROR(IF($K66&lt;=$E$7,IF(VLOOKUP($J66,'Not All Title I'!$A$8:$G$97,2,FALSE)="","",VLOOKUP($J66,'Not All Title I'!$A$8:$G$97,2,FALSE)),""),"")</f>
        <v/>
      </c>
      <c r="C66" s="82" t="str">
        <f>IFERROR(IF($K66&lt;=$E$7,IF(VLOOKUP($J66,'Not All Title I'!$A$8:$G$97,3,FALSE)="","",VLOOKUP($J66,'Not All Title I'!$A$8:$G$97,3,FALSE)),""),"")</f>
        <v/>
      </c>
      <c r="D66" s="84" t="str">
        <f>IFERROR(IF($K66&lt;=$E$7,IF(VLOOKUP($J66,'Not All Title I'!$A$8:$G$97,4,FALSE)="","",VLOOKUP($J66,'Not All Title I'!$A$8:$G$97,4,FALSE)),""),"")</f>
        <v/>
      </c>
      <c r="E66" s="66" t="str">
        <f>IFERROR(IF($K66&lt;=$E$7,IF(VLOOKUP($J66,'Not All Title I'!$A$8:$G$97,5,FALSE)="","",VLOOKUP($J66,'Not All Title I'!$A$8:$G$97,5,FALSE)),""),"")</f>
        <v/>
      </c>
      <c r="F66" s="67" t="str">
        <f t="shared" si="0"/>
        <v/>
      </c>
      <c r="G66" s="67" t="str">
        <f>IFERROR(IF($K66&lt;=$E$7,IF(VLOOKUP($J66,'Not All Title I'!$A$8:$G$97,7,FALSE)="","",VLOOKUP($J66,'Not All Title I'!$A$8:$G$97,7,FALSE)),""),"")</f>
        <v/>
      </c>
      <c r="H66" t="str">
        <f>IFERROR(IF(H65+1&lt;='Not All Title I'!$K$7,H65+1,""),"")</f>
        <v/>
      </c>
      <c r="I66" t="str">
        <f>IFERROR(IF(I65+1&lt;='Not All Title I'!$P$7,I65+1,""),"")</f>
        <v/>
      </c>
      <c r="J66" t="str">
        <f>IF($B$7="Student Enrollment",VLOOKUP(H66,'Not All Title I'!$K$8:$L$97,2,FALSE),IF($B$7="Poverty Rate",VLOOKUP(I66,'Not All Title I'!$P$8:$P$97,2,FALSE),""))</f>
        <v/>
      </c>
      <c r="K66" t="str">
        <f>IFERROR(IF($B$7="Student Enrollment",VLOOKUP(J66,'Not All Title I'!$A$8:$G$97,3,FALSE),IF($B$7="Poverty Rate",VLOOKUP(J66,'Not All Title I'!$A$8:$G$97,7,FALSE),"")),"")</f>
        <v/>
      </c>
    </row>
    <row r="67" spans="1:11" ht="15" x14ac:dyDescent="0.25">
      <c r="A67" s="82" t="str">
        <f>IFERROR(IF($K67&lt;=$E$7,IF(VLOOKUP($J67,'Not All Title I'!$A$8:$G$97,1,FALSE)="","",VLOOKUP($J67,'Not All Title I'!$A$8:$G$97,1,FALSE)),""),"")</f>
        <v/>
      </c>
      <c r="B67" s="83" t="str">
        <f>IFERROR(IF($K67&lt;=$E$7,IF(VLOOKUP($J67,'Not All Title I'!$A$8:$G$97,2,FALSE)="","",VLOOKUP($J67,'Not All Title I'!$A$8:$G$97,2,FALSE)),""),"")</f>
        <v/>
      </c>
      <c r="C67" s="82" t="str">
        <f>IFERROR(IF($K67&lt;=$E$7,IF(VLOOKUP($J67,'Not All Title I'!$A$8:$G$97,3,FALSE)="","",VLOOKUP($J67,'Not All Title I'!$A$8:$G$97,3,FALSE)),""),"")</f>
        <v/>
      </c>
      <c r="D67" s="84" t="str">
        <f>IFERROR(IF($K67&lt;=$E$7,IF(VLOOKUP($J67,'Not All Title I'!$A$8:$G$97,4,FALSE)="","",VLOOKUP($J67,'Not All Title I'!$A$8:$G$97,4,FALSE)),""),"")</f>
        <v/>
      </c>
      <c r="E67" s="66" t="str">
        <f>IFERROR(IF($K67&lt;=$E$7,IF(VLOOKUP($J67,'Not All Title I'!$A$8:$G$97,5,FALSE)="","",VLOOKUP($J67,'Not All Title I'!$A$8:$G$97,5,FALSE)),""),"")</f>
        <v/>
      </c>
      <c r="F67" s="67" t="str">
        <f t="shared" ref="F67:F76" si="3">IF(ISNUMBER(C67),IF(C67&gt;100,IF(E67&lt;=$C$104,"YES","NO"),"N/A"),"")</f>
        <v/>
      </c>
      <c r="G67" s="67" t="str">
        <f>IFERROR(IF($K67&lt;=$E$7,IF(VLOOKUP($J67,'Not All Title I'!$A$8:$G$97,7,FALSE)="","",VLOOKUP($J67,'Not All Title I'!$A$8:$G$97,7,FALSE)),""),"")</f>
        <v/>
      </c>
      <c r="H67" t="str">
        <f>IFERROR(IF(H66+1&lt;='Not All Title I'!$K$7,H66+1,""),"")</f>
        <v/>
      </c>
      <c r="I67" t="str">
        <f>IFERROR(IF(I66+1&lt;='Not All Title I'!$P$7,I66+1,""),"")</f>
        <v/>
      </c>
      <c r="J67" t="str">
        <f>IF($B$7="Student Enrollment",VLOOKUP(H67,'Not All Title I'!$K$8:$L$97,2,FALSE),IF($B$7="Poverty Rate",VLOOKUP(I67,'Not All Title I'!$P$8:$P$97,2,FALSE),""))</f>
        <v/>
      </c>
      <c r="K67" t="str">
        <f>IFERROR(IF($B$7="Student Enrollment",VLOOKUP(J67,'Not All Title I'!$A$8:$G$97,3,FALSE),IF($B$7="Poverty Rate",VLOOKUP(J67,'Not All Title I'!$A$8:$G$97,7,FALSE),"")),"")</f>
        <v/>
      </c>
    </row>
    <row r="68" spans="1:11" ht="15" x14ac:dyDescent="0.25">
      <c r="A68" s="82" t="str">
        <f>IFERROR(IF($K68&lt;=$E$7,IF(VLOOKUP($J68,'Not All Title I'!$A$8:$G$97,1,FALSE)="","",VLOOKUP($J68,'Not All Title I'!$A$8:$G$97,1,FALSE)),""),"")</f>
        <v/>
      </c>
      <c r="B68" s="83" t="str">
        <f>IFERROR(IF($K68&lt;=$E$7,IF(VLOOKUP($J68,'Not All Title I'!$A$8:$G$97,2,FALSE)="","",VLOOKUP($J68,'Not All Title I'!$A$8:$G$97,2,FALSE)),""),"")</f>
        <v/>
      </c>
      <c r="C68" s="82" t="str">
        <f>IFERROR(IF($K68&lt;=$E$7,IF(VLOOKUP($J68,'Not All Title I'!$A$8:$G$97,3,FALSE)="","",VLOOKUP($J68,'Not All Title I'!$A$8:$G$97,3,FALSE)),""),"")</f>
        <v/>
      </c>
      <c r="D68" s="84" t="str">
        <f>IFERROR(IF($K68&lt;=$E$7,IF(VLOOKUP($J68,'Not All Title I'!$A$8:$G$97,4,FALSE)="","",VLOOKUP($J68,'Not All Title I'!$A$8:$G$97,4,FALSE)),""),"")</f>
        <v/>
      </c>
      <c r="E68" s="66" t="str">
        <f>IFERROR(IF($K68&lt;=$E$7,IF(VLOOKUP($J68,'Not All Title I'!$A$8:$G$97,5,FALSE)="","",VLOOKUP($J68,'Not All Title I'!$A$8:$G$97,5,FALSE)),""),"")</f>
        <v/>
      </c>
      <c r="F68" s="67" t="str">
        <f t="shared" si="3"/>
        <v/>
      </c>
      <c r="G68" s="67" t="str">
        <f>IFERROR(IF($K68&lt;=$E$7,IF(VLOOKUP($J68,'Not All Title I'!$A$8:$G$97,7,FALSE)="","",VLOOKUP($J68,'Not All Title I'!$A$8:$G$97,7,FALSE)),""),"")</f>
        <v/>
      </c>
      <c r="H68" t="str">
        <f>IFERROR(IF(H67+1&lt;='Not All Title I'!$K$7,H67+1,""),"")</f>
        <v/>
      </c>
      <c r="I68" t="str">
        <f>IFERROR(IF(I67+1&lt;='Not All Title I'!$P$7,I67+1,""),"")</f>
        <v/>
      </c>
      <c r="J68" t="str">
        <f>IF($B$7="Student Enrollment",VLOOKUP(H68,'Not All Title I'!$K$8:$L$97,2,FALSE),IF($B$7="Poverty Rate",VLOOKUP(I68,'Not All Title I'!$P$8:$P$97,2,FALSE),""))</f>
        <v/>
      </c>
      <c r="K68" t="str">
        <f>IFERROR(IF($B$7="Student Enrollment",VLOOKUP(J68,'Not All Title I'!$A$8:$G$97,3,FALSE),IF($B$7="Poverty Rate",VLOOKUP(J68,'Not All Title I'!$A$8:$G$97,7,FALSE),"")),"")</f>
        <v/>
      </c>
    </row>
    <row r="69" spans="1:11" ht="15" x14ac:dyDescent="0.25">
      <c r="A69" s="82" t="str">
        <f>IFERROR(IF($K69&lt;=$E$7,IF(VLOOKUP($J69,'Not All Title I'!$A$8:$G$97,1,FALSE)="","",VLOOKUP($J69,'Not All Title I'!$A$8:$G$97,1,FALSE)),""),"")</f>
        <v/>
      </c>
      <c r="B69" s="83" t="str">
        <f>IFERROR(IF($K69&lt;=$E$7,IF(VLOOKUP($J69,'Not All Title I'!$A$8:$G$97,2,FALSE)="","",VLOOKUP($J69,'Not All Title I'!$A$8:$G$97,2,FALSE)),""),"")</f>
        <v/>
      </c>
      <c r="C69" s="82" t="str">
        <f>IFERROR(IF($K69&lt;=$E$7,IF(VLOOKUP($J69,'Not All Title I'!$A$8:$G$97,3,FALSE)="","",VLOOKUP($J69,'Not All Title I'!$A$8:$G$97,3,FALSE)),""),"")</f>
        <v/>
      </c>
      <c r="D69" s="84" t="str">
        <f>IFERROR(IF($K69&lt;=$E$7,IF(VLOOKUP($J69,'Not All Title I'!$A$8:$G$97,4,FALSE)="","",VLOOKUP($J69,'Not All Title I'!$A$8:$G$97,4,FALSE)),""),"")</f>
        <v/>
      </c>
      <c r="E69" s="66" t="str">
        <f>IFERROR(IF($K69&lt;=$E$7,IF(VLOOKUP($J69,'Not All Title I'!$A$8:$G$97,5,FALSE)="","",VLOOKUP($J69,'Not All Title I'!$A$8:$G$97,5,FALSE)),""),"")</f>
        <v/>
      </c>
      <c r="F69" s="67" t="str">
        <f t="shared" si="3"/>
        <v/>
      </c>
      <c r="G69" s="67" t="str">
        <f>IFERROR(IF($K69&lt;=$E$7,IF(VLOOKUP($J69,'Not All Title I'!$A$8:$G$97,7,FALSE)="","",VLOOKUP($J69,'Not All Title I'!$A$8:$G$97,7,FALSE)),""),"")</f>
        <v/>
      </c>
      <c r="H69" t="str">
        <f>IFERROR(IF(H68+1&lt;='Not All Title I'!$K$7,H68+1,""),"")</f>
        <v/>
      </c>
      <c r="I69" t="str">
        <f>IFERROR(IF(I68+1&lt;='Not All Title I'!$P$7,I68+1,""),"")</f>
        <v/>
      </c>
      <c r="J69" t="str">
        <f>IF($B$7="Student Enrollment",VLOOKUP(H69,'Not All Title I'!$K$8:$L$97,2,FALSE),IF($B$7="Poverty Rate",VLOOKUP(I69,'Not All Title I'!$P$8:$P$97,2,FALSE),""))</f>
        <v/>
      </c>
      <c r="K69" t="str">
        <f>IFERROR(IF($B$7="Student Enrollment",VLOOKUP(J69,'Not All Title I'!$A$8:$G$97,3,FALSE),IF($B$7="Poverty Rate",VLOOKUP(J69,'Not All Title I'!$A$8:$G$97,7,FALSE),"")),"")</f>
        <v/>
      </c>
    </row>
    <row r="70" spans="1:11" ht="15" x14ac:dyDescent="0.25">
      <c r="A70" s="82" t="str">
        <f>IFERROR(IF($K70&lt;=$E$7,IF(VLOOKUP($J70,'Not All Title I'!$A$8:$G$97,1,FALSE)="","",VLOOKUP($J70,'Not All Title I'!$A$8:$G$97,1,FALSE)),""),"")</f>
        <v/>
      </c>
      <c r="B70" s="83" t="str">
        <f>IFERROR(IF($K70&lt;=$E$7,IF(VLOOKUP($J70,'Not All Title I'!$A$8:$G$97,2,FALSE)="","",VLOOKUP($J70,'Not All Title I'!$A$8:$G$97,2,FALSE)),""),"")</f>
        <v/>
      </c>
      <c r="C70" s="82" t="str">
        <f>IFERROR(IF($K70&lt;=$E$7,IF(VLOOKUP($J70,'Not All Title I'!$A$8:$G$97,3,FALSE)="","",VLOOKUP($J70,'Not All Title I'!$A$8:$G$97,3,FALSE)),""),"")</f>
        <v/>
      </c>
      <c r="D70" s="84" t="str">
        <f>IFERROR(IF($K70&lt;=$E$7,IF(VLOOKUP($J70,'Not All Title I'!$A$8:$G$97,4,FALSE)="","",VLOOKUP($J70,'Not All Title I'!$A$8:$G$97,4,FALSE)),""),"")</f>
        <v/>
      </c>
      <c r="E70" s="66" t="str">
        <f>IFERROR(IF($K70&lt;=$E$7,IF(VLOOKUP($J70,'Not All Title I'!$A$8:$G$97,5,FALSE)="","",VLOOKUP($J70,'Not All Title I'!$A$8:$G$97,5,FALSE)),""),"")</f>
        <v/>
      </c>
      <c r="F70" s="67" t="str">
        <f t="shared" si="3"/>
        <v/>
      </c>
      <c r="G70" s="67" t="str">
        <f>IFERROR(IF($K70&lt;=$E$7,IF(VLOOKUP($J70,'Not All Title I'!$A$8:$G$97,7,FALSE)="","",VLOOKUP($J70,'Not All Title I'!$A$8:$G$97,7,FALSE)),""),"")</f>
        <v/>
      </c>
      <c r="H70" t="str">
        <f>IFERROR(IF(H69+1&lt;='Not All Title I'!$K$7,H69+1,""),"")</f>
        <v/>
      </c>
      <c r="I70" t="str">
        <f>IFERROR(IF(I69+1&lt;='Not All Title I'!$P$7,I69+1,""),"")</f>
        <v/>
      </c>
      <c r="J70" t="str">
        <f>IF($B$7="Student Enrollment",VLOOKUP(H70,'Not All Title I'!$K$8:$L$97,2,FALSE),IF($B$7="Poverty Rate",VLOOKUP(I70,'Not All Title I'!$P$8:$P$97,2,FALSE),""))</f>
        <v/>
      </c>
      <c r="K70" t="str">
        <f>IFERROR(IF($B$7="Student Enrollment",VLOOKUP(J70,'Not All Title I'!$A$8:$G$97,3,FALSE),IF($B$7="Poverty Rate",VLOOKUP(J70,'Not All Title I'!$A$8:$G$97,7,FALSE),"")),"")</f>
        <v/>
      </c>
    </row>
    <row r="71" spans="1:11" ht="15" x14ac:dyDescent="0.25">
      <c r="A71" s="82" t="str">
        <f>IFERROR(IF($K71&lt;=$E$7,IF(VLOOKUP($J71,'Not All Title I'!$A$8:$G$97,1,FALSE)="","",VLOOKUP($J71,'Not All Title I'!$A$8:$G$97,1,FALSE)),""),"")</f>
        <v/>
      </c>
      <c r="B71" s="83" t="str">
        <f>IFERROR(IF($K71&lt;=$E$7,IF(VLOOKUP($J71,'Not All Title I'!$A$8:$G$97,2,FALSE)="","",VLOOKUP($J71,'Not All Title I'!$A$8:$G$97,2,FALSE)),""),"")</f>
        <v/>
      </c>
      <c r="C71" s="82" t="str">
        <f>IFERROR(IF($K71&lt;=$E$7,IF(VLOOKUP($J71,'Not All Title I'!$A$8:$G$97,3,FALSE)="","",VLOOKUP($J71,'Not All Title I'!$A$8:$G$97,3,FALSE)),""),"")</f>
        <v/>
      </c>
      <c r="D71" s="84" t="str">
        <f>IFERROR(IF($K71&lt;=$E$7,IF(VLOOKUP($J71,'Not All Title I'!$A$8:$G$97,4,FALSE)="","",VLOOKUP($J71,'Not All Title I'!$A$8:$G$97,4,FALSE)),""),"")</f>
        <v/>
      </c>
      <c r="E71" s="66" t="str">
        <f>IFERROR(IF($K71&lt;=$E$7,IF(VLOOKUP($J71,'Not All Title I'!$A$8:$G$97,5,FALSE)="","",VLOOKUP($J71,'Not All Title I'!$A$8:$G$97,5,FALSE)),""),"")</f>
        <v/>
      </c>
      <c r="F71" s="67" t="str">
        <f t="shared" si="3"/>
        <v/>
      </c>
      <c r="G71" s="67" t="str">
        <f>IFERROR(IF($K71&lt;=$E$7,IF(VLOOKUP($J71,'Not All Title I'!$A$8:$G$97,7,FALSE)="","",VLOOKUP($J71,'Not All Title I'!$A$8:$G$97,7,FALSE)),""),"")</f>
        <v/>
      </c>
      <c r="H71" t="str">
        <f>IFERROR(IF(H70+1&lt;='Not All Title I'!$K$7,H70+1,""),"")</f>
        <v/>
      </c>
      <c r="I71" t="str">
        <f>IFERROR(IF(I70+1&lt;='Not All Title I'!$P$7,I70+1,""),"")</f>
        <v/>
      </c>
      <c r="J71" t="str">
        <f>IF($B$7="Student Enrollment",VLOOKUP(H71,'Not All Title I'!$K$8:$L$97,2,FALSE),IF($B$7="Poverty Rate",VLOOKUP(I71,'Not All Title I'!$P$8:$P$97,2,FALSE),""))</f>
        <v/>
      </c>
      <c r="K71" t="str">
        <f>IFERROR(IF($B$7="Student Enrollment",VLOOKUP(J71,'Not All Title I'!$A$8:$G$97,3,FALSE),IF($B$7="Poverty Rate",VLOOKUP(J71,'Not All Title I'!$A$8:$G$97,7,FALSE),"")),"")</f>
        <v/>
      </c>
    </row>
    <row r="72" spans="1:11" ht="15" x14ac:dyDescent="0.25">
      <c r="A72" s="82" t="str">
        <f>IFERROR(IF($K72&lt;=$E$7,IF(VLOOKUP($J72,'Not All Title I'!$A$8:$G$97,1,FALSE)="","",VLOOKUP($J72,'Not All Title I'!$A$8:$G$97,1,FALSE)),""),"")</f>
        <v/>
      </c>
      <c r="B72" s="83" t="str">
        <f>IFERROR(IF($K72&lt;=$E$7,IF(VLOOKUP($J72,'Not All Title I'!$A$8:$G$97,2,FALSE)="","",VLOOKUP($J72,'Not All Title I'!$A$8:$G$97,2,FALSE)),""),"")</f>
        <v/>
      </c>
      <c r="C72" s="82" t="str">
        <f>IFERROR(IF($K72&lt;=$E$7,IF(VLOOKUP($J72,'Not All Title I'!$A$8:$G$97,3,FALSE)="","",VLOOKUP($J72,'Not All Title I'!$A$8:$G$97,3,FALSE)),""),"")</f>
        <v/>
      </c>
      <c r="D72" s="84" t="str">
        <f>IFERROR(IF($K72&lt;=$E$7,IF(VLOOKUP($J72,'Not All Title I'!$A$8:$G$97,4,FALSE)="","",VLOOKUP($J72,'Not All Title I'!$A$8:$G$97,4,FALSE)),""),"")</f>
        <v/>
      </c>
      <c r="E72" s="66" t="str">
        <f>IFERROR(IF($K72&lt;=$E$7,IF(VLOOKUP($J72,'Not All Title I'!$A$8:$G$97,5,FALSE)="","",VLOOKUP($J72,'Not All Title I'!$A$8:$G$97,5,FALSE)),""),"")</f>
        <v/>
      </c>
      <c r="F72" s="67" t="str">
        <f t="shared" si="3"/>
        <v/>
      </c>
      <c r="G72" s="67" t="str">
        <f>IFERROR(IF($K72&lt;=$E$7,IF(VLOOKUP($J72,'Not All Title I'!$A$8:$G$97,7,FALSE)="","",VLOOKUP($J72,'Not All Title I'!$A$8:$G$97,7,FALSE)),""),"")</f>
        <v/>
      </c>
      <c r="H72" t="str">
        <f>IFERROR(IF(H71+1&lt;='Not All Title I'!$K$7,H71+1,""),"")</f>
        <v/>
      </c>
      <c r="I72" t="str">
        <f>IFERROR(IF(I71+1&lt;='Not All Title I'!$P$7,I71+1,""),"")</f>
        <v/>
      </c>
      <c r="J72" t="str">
        <f>IF($B$7="Student Enrollment",VLOOKUP(H72,'Not All Title I'!$K$8:$L$97,2,FALSE),IF($B$7="Poverty Rate",VLOOKUP(I72,'Not All Title I'!$P$8:$P$97,2,FALSE),""))</f>
        <v/>
      </c>
      <c r="K72" t="str">
        <f>IFERROR(IF($B$7="Student Enrollment",VLOOKUP(J72,'Not All Title I'!$A$8:$G$97,3,FALSE),IF($B$7="Poverty Rate",VLOOKUP(J72,'Not All Title I'!$A$8:$G$97,7,FALSE),"")),"")</f>
        <v/>
      </c>
    </row>
    <row r="73" spans="1:11" ht="15" x14ac:dyDescent="0.25">
      <c r="A73" s="82" t="str">
        <f>IFERROR(IF($K73&lt;=$E$7,IF(VLOOKUP($J73,'Not All Title I'!$A$8:$G$97,1,FALSE)="","",VLOOKUP($J73,'Not All Title I'!$A$8:$G$97,1,FALSE)),""),"")</f>
        <v/>
      </c>
      <c r="B73" s="83" t="str">
        <f>IFERROR(IF($K73&lt;=$E$7,IF(VLOOKUP($J73,'Not All Title I'!$A$8:$G$97,2,FALSE)="","",VLOOKUP($J73,'Not All Title I'!$A$8:$G$97,2,FALSE)),""),"")</f>
        <v/>
      </c>
      <c r="C73" s="82" t="str">
        <f>IFERROR(IF($K73&lt;=$E$7,IF(VLOOKUP($J73,'Not All Title I'!$A$8:$G$97,3,FALSE)="","",VLOOKUP($J73,'Not All Title I'!$A$8:$G$97,3,FALSE)),""),"")</f>
        <v/>
      </c>
      <c r="D73" s="84" t="str">
        <f>IFERROR(IF($K73&lt;=$E$7,IF(VLOOKUP($J73,'Not All Title I'!$A$8:$G$97,4,FALSE)="","",VLOOKUP($J73,'Not All Title I'!$A$8:$G$97,4,FALSE)),""),"")</f>
        <v/>
      </c>
      <c r="E73" s="66" t="str">
        <f>IFERROR(IF($K73&lt;=$E$7,IF(VLOOKUP($J73,'Not All Title I'!$A$8:$G$97,5,FALSE)="","",VLOOKUP($J73,'Not All Title I'!$A$8:$G$97,5,FALSE)),""),"")</f>
        <v/>
      </c>
      <c r="F73" s="67" t="str">
        <f t="shared" si="3"/>
        <v/>
      </c>
      <c r="G73" s="67" t="str">
        <f>IFERROR(IF($K73&lt;=$E$7,IF(VLOOKUP($J73,'Not All Title I'!$A$8:$G$97,7,FALSE)="","",VLOOKUP($J73,'Not All Title I'!$A$8:$G$97,7,FALSE)),""),"")</f>
        <v/>
      </c>
      <c r="H73" t="str">
        <f>IFERROR(IF(H72+1&lt;='Not All Title I'!$K$7,H72+1,""),"")</f>
        <v/>
      </c>
      <c r="I73" t="str">
        <f>IFERROR(IF(I72+1&lt;='Not All Title I'!$P$7,I72+1,""),"")</f>
        <v/>
      </c>
      <c r="J73" t="str">
        <f>IF($B$7="Student Enrollment",VLOOKUP(H73,'Not All Title I'!$K$8:$L$97,2,FALSE),IF($B$7="Poverty Rate",VLOOKUP(I73,'Not All Title I'!$P$8:$P$97,2,FALSE),""))</f>
        <v/>
      </c>
      <c r="K73" t="str">
        <f>IFERROR(IF($B$7="Student Enrollment",VLOOKUP(J73,'Not All Title I'!$A$8:$G$97,3,FALSE),IF($B$7="Poverty Rate",VLOOKUP(J73,'Not All Title I'!$A$8:$G$97,7,FALSE),"")),"")</f>
        <v/>
      </c>
    </row>
    <row r="74" spans="1:11" ht="15" x14ac:dyDescent="0.25">
      <c r="A74" s="82" t="str">
        <f>IFERROR(IF($K74&lt;=$E$7,IF(VLOOKUP($J74,'Not All Title I'!$A$8:$G$97,1,FALSE)="","",VLOOKUP($J74,'Not All Title I'!$A$8:$G$97,1,FALSE)),""),"")</f>
        <v/>
      </c>
      <c r="B74" s="83" t="str">
        <f>IFERROR(IF($K74&lt;=$E$7,IF(VLOOKUP($J74,'Not All Title I'!$A$8:$G$97,2,FALSE)="","",VLOOKUP($J74,'Not All Title I'!$A$8:$G$97,2,FALSE)),""),"")</f>
        <v/>
      </c>
      <c r="C74" s="82" t="str">
        <f>IFERROR(IF($K74&lt;=$E$7,IF(VLOOKUP($J74,'Not All Title I'!$A$8:$G$97,3,FALSE)="","",VLOOKUP($J74,'Not All Title I'!$A$8:$G$97,3,FALSE)),""),"")</f>
        <v/>
      </c>
      <c r="D74" s="84" t="str">
        <f>IFERROR(IF($K74&lt;=$E$7,IF(VLOOKUP($J74,'Not All Title I'!$A$8:$G$97,4,FALSE)="","",VLOOKUP($J74,'Not All Title I'!$A$8:$G$97,4,FALSE)),""),"")</f>
        <v/>
      </c>
      <c r="E74" s="66" t="str">
        <f>IFERROR(IF($K74&lt;=$E$7,IF(VLOOKUP($J74,'Not All Title I'!$A$8:$G$97,5,FALSE)="","",VLOOKUP($J74,'Not All Title I'!$A$8:$G$97,5,FALSE)),""),"")</f>
        <v/>
      </c>
      <c r="F74" s="67" t="str">
        <f t="shared" si="3"/>
        <v/>
      </c>
      <c r="G74" s="67" t="str">
        <f>IFERROR(IF($K74&lt;=$E$7,IF(VLOOKUP($J74,'Not All Title I'!$A$8:$G$97,7,FALSE)="","",VLOOKUP($J74,'Not All Title I'!$A$8:$G$97,7,FALSE)),""),"")</f>
        <v/>
      </c>
      <c r="H74" t="str">
        <f>IFERROR(IF(H73+1&lt;='Not All Title I'!$K$7,H73+1,""),"")</f>
        <v/>
      </c>
      <c r="I74" t="str">
        <f>IFERROR(IF(I73+1&lt;='Not All Title I'!$P$7,I73+1,""),"")</f>
        <v/>
      </c>
      <c r="J74" t="str">
        <f>IF($B$7="Student Enrollment",VLOOKUP(H74,'Not All Title I'!$K$8:$L$97,2,FALSE),IF($B$7="Poverty Rate",VLOOKUP(I74,'Not All Title I'!$P$8:$P$97,2,FALSE),""))</f>
        <v/>
      </c>
      <c r="K74" t="str">
        <f>IFERROR(IF($B$7="Student Enrollment",VLOOKUP(J74,'Not All Title I'!$A$8:$G$97,3,FALSE),IF($B$7="Poverty Rate",VLOOKUP(J74,'Not All Title I'!$A$8:$G$97,7,FALSE),"")),"")</f>
        <v/>
      </c>
    </row>
    <row r="75" spans="1:11" ht="15" x14ac:dyDescent="0.25">
      <c r="A75" s="82" t="str">
        <f>IFERROR(IF($K75&lt;=$E$7,IF(VLOOKUP($J75,'Not All Title I'!$A$8:$G$97,1,FALSE)="","",VLOOKUP($J75,'Not All Title I'!$A$8:$G$97,1,FALSE)),""),"")</f>
        <v/>
      </c>
      <c r="B75" s="83" t="str">
        <f>IFERROR(IF($K75&lt;=$E$7,IF(VLOOKUP($J75,'Not All Title I'!$A$8:$G$97,2,FALSE)="","",VLOOKUP($J75,'Not All Title I'!$A$8:$G$97,2,FALSE)),""),"")</f>
        <v/>
      </c>
      <c r="C75" s="82" t="str">
        <f>IFERROR(IF($K75&lt;=$E$7,IF(VLOOKUP($J75,'Not All Title I'!$A$8:$G$97,3,FALSE)="","",VLOOKUP($J75,'Not All Title I'!$A$8:$G$97,3,FALSE)),""),"")</f>
        <v/>
      </c>
      <c r="D75" s="84" t="str">
        <f>IFERROR(IF($K75&lt;=$E$7,IF(VLOOKUP($J75,'Not All Title I'!$A$8:$G$97,4,FALSE)="","",VLOOKUP($J75,'Not All Title I'!$A$8:$G$97,4,FALSE)),""),"")</f>
        <v/>
      </c>
      <c r="E75" s="66" t="str">
        <f>IFERROR(IF($K75&lt;=$E$7,IF(VLOOKUP($J75,'Not All Title I'!$A$8:$G$97,5,FALSE)="","",VLOOKUP($J75,'Not All Title I'!$A$8:$G$97,5,FALSE)),""),"")</f>
        <v/>
      </c>
      <c r="F75" s="67" t="str">
        <f t="shared" si="3"/>
        <v/>
      </c>
      <c r="G75" s="67" t="str">
        <f>IFERROR(IF($K75&lt;=$E$7,IF(VLOOKUP($J75,'Not All Title I'!$A$8:$G$97,7,FALSE)="","",VLOOKUP($J75,'Not All Title I'!$A$8:$G$97,7,FALSE)),""),"")</f>
        <v/>
      </c>
      <c r="H75" t="str">
        <f>IFERROR(IF(H74+1&lt;='Not All Title I'!$K$7,H74+1,""),"")</f>
        <v/>
      </c>
      <c r="I75" t="str">
        <f>IFERROR(IF(I74+1&lt;='Not All Title I'!$P$7,I74+1,""),"")</f>
        <v/>
      </c>
      <c r="J75" t="str">
        <f>IF($B$7="Student Enrollment",VLOOKUP(H75,'Not All Title I'!$K$8:$L$97,2,FALSE),IF($B$7="Poverty Rate",VLOOKUP(I75,'Not All Title I'!$P$8:$P$97,2,FALSE),""))</f>
        <v/>
      </c>
      <c r="K75" t="str">
        <f>IFERROR(IF($B$7="Student Enrollment",VLOOKUP(J75,'Not All Title I'!$A$8:$G$97,3,FALSE),IF($B$7="Poverty Rate",VLOOKUP(J75,'Not All Title I'!$A$8:$G$97,7,FALSE),"")),"")</f>
        <v/>
      </c>
    </row>
    <row r="76" spans="1:11" ht="15" x14ac:dyDescent="0.25">
      <c r="A76" s="82" t="str">
        <f>IFERROR(IF($K76&lt;=$E$7,IF(VLOOKUP($J76,'Not All Title I'!$A$8:$G$97,1,FALSE)="","",VLOOKUP($J76,'Not All Title I'!$A$8:$G$97,1,FALSE)),""),"")</f>
        <v/>
      </c>
      <c r="B76" s="83" t="str">
        <f>IFERROR(IF($K76&lt;=$E$7,IF(VLOOKUP($J76,'Not All Title I'!$A$8:$G$97,2,FALSE)="","",VLOOKUP($J76,'Not All Title I'!$A$8:$G$97,2,FALSE)),""),"")</f>
        <v/>
      </c>
      <c r="C76" s="82" t="str">
        <f>IFERROR(IF($K76&lt;=$E$7,IF(VLOOKUP($J76,'Not All Title I'!$A$8:$G$97,3,FALSE)="","",VLOOKUP($J76,'Not All Title I'!$A$8:$G$97,3,FALSE)),""),"")</f>
        <v/>
      </c>
      <c r="D76" s="84" t="str">
        <f>IFERROR(IF($K76&lt;=$E$7,IF(VLOOKUP($J76,'Not All Title I'!$A$8:$G$97,4,FALSE)="","",VLOOKUP($J76,'Not All Title I'!$A$8:$G$97,4,FALSE)),""),"")</f>
        <v/>
      </c>
      <c r="E76" s="66" t="str">
        <f>IFERROR(IF($K76&lt;=$E$7,IF(VLOOKUP($J76,'Not All Title I'!$A$8:$G$97,5,FALSE)="","",VLOOKUP($J76,'Not All Title I'!$A$8:$G$97,5,FALSE)),""),"")</f>
        <v/>
      </c>
      <c r="F76" s="67" t="str">
        <f t="shared" si="3"/>
        <v/>
      </c>
      <c r="G76" s="67" t="str">
        <f>IFERROR(IF($K76&lt;=$E$7,IF(VLOOKUP($J76,'Not All Title I'!$A$8:$G$97,7,FALSE)="","",VLOOKUP($J76,'Not All Title I'!$A$8:$G$97,7,FALSE)),""),"")</f>
        <v/>
      </c>
      <c r="H76" t="str">
        <f>IFERROR(IF(H75+1&lt;='Not All Title I'!$K$7,H75+1,""),"")</f>
        <v/>
      </c>
      <c r="I76" t="str">
        <f>IFERROR(IF(I75+1&lt;='Not All Title I'!$P$7,I75+1,""),"")</f>
        <v/>
      </c>
      <c r="J76" t="str">
        <f>IF($B$7="Student Enrollment",VLOOKUP(H76,'Not All Title I'!$K$8:$L$97,2,FALSE),IF($B$7="Poverty Rate",VLOOKUP(I76,'Not All Title I'!$P$8:$P$97,2,FALSE),""))</f>
        <v/>
      </c>
      <c r="K76" t="str">
        <f>IFERROR(IF($B$7="Student Enrollment",VLOOKUP(J76,'Not All Title I'!$A$8:$G$97,3,FALSE),IF($B$7="Poverty Rate",VLOOKUP(J76,'Not All Title I'!$A$8:$G$97,7,FALSE),"")),"")</f>
        <v/>
      </c>
    </row>
    <row r="77" spans="1:11" ht="15" x14ac:dyDescent="0.25">
      <c r="A77" s="82" t="str">
        <f>IFERROR(IF($K77&lt;=$E$7,IF(VLOOKUP($J77,'Not All Title I'!$A$8:$G$97,1,FALSE)="","",VLOOKUP($J77,'Not All Title I'!$A$8:$G$97,1,FALSE)),""),"")</f>
        <v/>
      </c>
      <c r="B77" s="83" t="str">
        <f>IFERROR(IF($K77&lt;=$E$7,IF(VLOOKUP($J77,'Not All Title I'!$A$8:$G$97,2,FALSE)="","",VLOOKUP($J77,'Not All Title I'!$A$8:$G$97,2,FALSE)),""),"")</f>
        <v/>
      </c>
      <c r="C77" s="82" t="str">
        <f>IFERROR(IF($K77&lt;=$E$7,IF(VLOOKUP($J77,'Not All Title I'!$A$8:$G$97,3,FALSE)="","",VLOOKUP($J77,'Not All Title I'!$A$8:$G$97,3,FALSE)),""),"")</f>
        <v/>
      </c>
      <c r="D77" s="84" t="str">
        <f>IFERROR(IF($K77&lt;=$E$7,IF(VLOOKUP($J77,'Not All Title I'!$A$8:$G$97,4,FALSE)="","",VLOOKUP($J77,'Not All Title I'!$A$8:$G$97,4,FALSE)),""),"")</f>
        <v/>
      </c>
      <c r="E77" s="66" t="str">
        <f>IFERROR(IF($K77&lt;=$E$7,IF(VLOOKUP($J77,'Not All Title I'!$A$8:$G$97,5,FALSE)="","",VLOOKUP($J77,'Not All Title I'!$A$8:$G$97,5,FALSE)),""),"")</f>
        <v/>
      </c>
      <c r="F77" s="67" t="str">
        <f t="shared" si="0"/>
        <v/>
      </c>
      <c r="G77" s="67" t="str">
        <f>IFERROR(IF($K77&lt;=$E$7,IF(VLOOKUP($J77,'Not All Title I'!$A$8:$G$97,7,FALSE)="","",VLOOKUP($J77,'Not All Title I'!$A$8:$G$97,7,FALSE)),""),"")</f>
        <v/>
      </c>
      <c r="H77" t="str">
        <f>IFERROR(IF(H76+1&lt;='Not All Title I'!$K$7,H76+1,""),"")</f>
        <v/>
      </c>
      <c r="I77" t="str">
        <f>IFERROR(IF(I76+1&lt;='Not All Title I'!$P$7,I76+1,""),"")</f>
        <v/>
      </c>
      <c r="J77" t="str">
        <f>IF($B$7="Student Enrollment",VLOOKUP(H77,'Not All Title I'!$K$8:$L$97,2,FALSE),IF($B$7="Poverty Rate",VLOOKUP(I77,'Not All Title I'!$P$8:$P$97,2,FALSE),""))</f>
        <v/>
      </c>
      <c r="K77" t="str">
        <f>IFERROR(IF($B$7="Student Enrollment",VLOOKUP(J77,'Not All Title I'!$A$8:$G$97,3,FALSE),IF($B$7="Poverty Rate",VLOOKUP(J77,'Not All Title I'!$A$8:$G$97,7,FALSE),"")),"")</f>
        <v/>
      </c>
    </row>
    <row r="78" spans="1:11" ht="15" x14ac:dyDescent="0.25">
      <c r="A78" s="82" t="str">
        <f>IFERROR(IF($K78&lt;=$E$7,IF(VLOOKUP($J78,'Not All Title I'!$A$8:$G$97,1,FALSE)="","",VLOOKUP($J78,'Not All Title I'!$A$8:$G$97,1,FALSE)),""),"")</f>
        <v/>
      </c>
      <c r="B78" s="83" t="str">
        <f>IFERROR(IF($K78&lt;=$E$7,IF(VLOOKUP($J78,'Not All Title I'!$A$8:$G$97,2,FALSE)="","",VLOOKUP($J78,'Not All Title I'!$A$8:$G$97,2,FALSE)),""),"")</f>
        <v/>
      </c>
      <c r="C78" s="82" t="str">
        <f>IFERROR(IF($K78&lt;=$E$7,IF(VLOOKUP($J78,'Not All Title I'!$A$8:$G$97,3,FALSE)="","",VLOOKUP($J78,'Not All Title I'!$A$8:$G$97,3,FALSE)),""),"")</f>
        <v/>
      </c>
      <c r="D78" s="84" t="str">
        <f>IFERROR(IF($K78&lt;=$E$7,IF(VLOOKUP($J78,'Not All Title I'!$A$8:$G$97,4,FALSE)="","",VLOOKUP($J78,'Not All Title I'!$A$8:$G$97,4,FALSE)),""),"")</f>
        <v/>
      </c>
      <c r="E78" s="66" t="str">
        <f>IFERROR(IF($K78&lt;=$E$7,IF(VLOOKUP($J78,'Not All Title I'!$A$8:$G$97,5,FALSE)="","",VLOOKUP($J78,'Not All Title I'!$A$8:$G$97,5,FALSE)),""),"")</f>
        <v/>
      </c>
      <c r="F78" s="67" t="str">
        <f t="shared" si="0"/>
        <v/>
      </c>
      <c r="G78" s="67" t="str">
        <f>IFERROR(IF($K78&lt;=$E$7,IF(VLOOKUP($J78,'Not All Title I'!$A$8:$G$97,7,FALSE)="","",VLOOKUP($J78,'Not All Title I'!$A$8:$G$97,7,FALSE)),""),"")</f>
        <v/>
      </c>
      <c r="H78" t="str">
        <f>IFERROR(IF(H77+1&lt;='Not All Title I'!$K$7,H77+1,""),"")</f>
        <v/>
      </c>
      <c r="I78" t="str">
        <f>IFERROR(IF(I77+1&lt;='Not All Title I'!$P$7,I77+1,""),"")</f>
        <v/>
      </c>
      <c r="J78" t="str">
        <f>IF($B$7="Student Enrollment",VLOOKUP(H78,'Not All Title I'!$K$8:$L$97,2,FALSE),IF($B$7="Poverty Rate",VLOOKUP(I78,'Not All Title I'!$P$8:$P$97,2,FALSE),""))</f>
        <v/>
      </c>
      <c r="K78" t="str">
        <f>IFERROR(IF($B$7="Student Enrollment",VLOOKUP(J78,'Not All Title I'!$A$8:$G$97,3,FALSE),IF($B$7="Poverty Rate",VLOOKUP(J78,'Not All Title I'!$A$8:$G$97,7,FALSE),"")),"")</f>
        <v/>
      </c>
    </row>
    <row r="79" spans="1:11" ht="15" x14ac:dyDescent="0.25">
      <c r="A79" s="82" t="str">
        <f>IFERROR(IF($K79&lt;=$E$7,IF(VLOOKUP($J79,'Not All Title I'!$A$8:$G$97,1,FALSE)="","",VLOOKUP($J79,'Not All Title I'!$A$8:$G$97,1,FALSE)),""),"")</f>
        <v/>
      </c>
      <c r="B79" s="83" t="str">
        <f>IFERROR(IF($K79&lt;=$E$7,IF(VLOOKUP($J79,'Not All Title I'!$A$8:$G$97,2,FALSE)="","",VLOOKUP($J79,'Not All Title I'!$A$8:$G$97,2,FALSE)),""),"")</f>
        <v/>
      </c>
      <c r="C79" s="82" t="str">
        <f>IFERROR(IF($K79&lt;=$E$7,IF(VLOOKUP($J79,'Not All Title I'!$A$8:$G$97,3,FALSE)="","",VLOOKUP($J79,'Not All Title I'!$A$8:$G$97,3,FALSE)),""),"")</f>
        <v/>
      </c>
      <c r="D79" s="84" t="str">
        <f>IFERROR(IF($K79&lt;=$E$7,IF(VLOOKUP($J79,'Not All Title I'!$A$8:$G$97,4,FALSE)="","",VLOOKUP($J79,'Not All Title I'!$A$8:$G$97,4,FALSE)),""),"")</f>
        <v/>
      </c>
      <c r="E79" s="66" t="str">
        <f>IFERROR(IF($K79&lt;=$E$7,IF(VLOOKUP($J79,'Not All Title I'!$A$8:$G$97,5,FALSE)="","",VLOOKUP($J79,'Not All Title I'!$A$8:$G$97,5,FALSE)),""),"")</f>
        <v/>
      </c>
      <c r="F79" s="67" t="str">
        <f t="shared" si="0"/>
        <v/>
      </c>
      <c r="G79" s="67" t="str">
        <f>IFERROR(IF($K79&lt;=$E$7,IF(VLOOKUP($J79,'Not All Title I'!$A$8:$G$97,7,FALSE)="","",VLOOKUP($J79,'Not All Title I'!$A$8:$G$97,7,FALSE)),""),"")</f>
        <v/>
      </c>
      <c r="H79" t="str">
        <f>IFERROR(IF(H78+1&lt;='Not All Title I'!$K$7,H78+1,""),"")</f>
        <v/>
      </c>
      <c r="I79" t="str">
        <f>IFERROR(IF(I78+1&lt;='Not All Title I'!$P$7,I78+1,""),"")</f>
        <v/>
      </c>
      <c r="J79" t="str">
        <f>IF($B$7="Student Enrollment",VLOOKUP(H79,'Not All Title I'!$K$8:$L$97,2,FALSE),IF($B$7="Poverty Rate",VLOOKUP(I79,'Not All Title I'!$P$8:$P$97,2,FALSE),""))</f>
        <v/>
      </c>
      <c r="K79" t="str">
        <f>IFERROR(IF($B$7="Student Enrollment",VLOOKUP(J79,'Not All Title I'!$A$8:$G$97,3,FALSE),IF($B$7="Poverty Rate",VLOOKUP(J79,'Not All Title I'!$A$8:$G$97,7,FALSE),"")),"")</f>
        <v/>
      </c>
    </row>
    <row r="80" spans="1:11" ht="15" x14ac:dyDescent="0.25">
      <c r="A80" s="82" t="str">
        <f>IFERROR(IF($K80&lt;=$E$7,IF(VLOOKUP($J80,'Not All Title I'!$A$8:$G$97,1,FALSE)="","",VLOOKUP($J80,'Not All Title I'!$A$8:$G$97,1,FALSE)),""),"")</f>
        <v/>
      </c>
      <c r="B80" s="83" t="str">
        <f>IFERROR(IF($K80&lt;=$E$7,IF(VLOOKUP($J80,'Not All Title I'!$A$8:$G$97,2,FALSE)="","",VLOOKUP($J80,'Not All Title I'!$A$8:$G$97,2,FALSE)),""),"")</f>
        <v/>
      </c>
      <c r="C80" s="82" t="str">
        <f>IFERROR(IF($K80&lt;=$E$7,IF(VLOOKUP($J80,'Not All Title I'!$A$8:$G$97,3,FALSE)="","",VLOOKUP($J80,'Not All Title I'!$A$8:$G$97,3,FALSE)),""),"")</f>
        <v/>
      </c>
      <c r="D80" s="84" t="str">
        <f>IFERROR(IF($K80&lt;=$E$7,IF(VLOOKUP($J80,'Not All Title I'!$A$8:$G$97,4,FALSE)="","",VLOOKUP($J80,'Not All Title I'!$A$8:$G$97,4,FALSE)),""),"")</f>
        <v/>
      </c>
      <c r="E80" s="66" t="str">
        <f>IFERROR(IF($K80&lt;=$E$7,IF(VLOOKUP($J80,'Not All Title I'!$A$8:$G$97,5,FALSE)="","",VLOOKUP($J80,'Not All Title I'!$A$8:$G$97,5,FALSE)),""),"")</f>
        <v/>
      </c>
      <c r="F80" s="67" t="str">
        <f t="shared" si="0"/>
        <v/>
      </c>
      <c r="G80" s="67" t="str">
        <f>IFERROR(IF($K80&lt;=$E$7,IF(VLOOKUP($J80,'Not All Title I'!$A$8:$G$97,7,FALSE)="","",VLOOKUP($J80,'Not All Title I'!$A$8:$G$97,7,FALSE)),""),"")</f>
        <v/>
      </c>
      <c r="H80" t="str">
        <f>IFERROR(IF(H79+1&lt;='Not All Title I'!$K$7,H79+1,""),"")</f>
        <v/>
      </c>
      <c r="I80" t="str">
        <f>IFERROR(IF(I79+1&lt;='Not All Title I'!$P$7,I79+1,""),"")</f>
        <v/>
      </c>
      <c r="J80" t="str">
        <f>IF($B$7="Student Enrollment",VLOOKUP(H80,'Not All Title I'!$K$8:$L$97,2,FALSE),IF($B$7="Poverty Rate",VLOOKUP(I80,'Not All Title I'!$P$8:$P$97,2,FALSE),""))</f>
        <v/>
      </c>
      <c r="K80" t="str">
        <f>IFERROR(IF($B$7="Student Enrollment",VLOOKUP(J80,'Not All Title I'!$A$8:$G$97,3,FALSE),IF($B$7="Poverty Rate",VLOOKUP(J80,'Not All Title I'!$A$8:$G$97,7,FALSE),"")),"")</f>
        <v/>
      </c>
    </row>
    <row r="81" spans="1:11" ht="15" x14ac:dyDescent="0.25">
      <c r="A81" s="82" t="str">
        <f>IFERROR(IF($K81&lt;=$E$7,IF(VLOOKUP($J81,'Not All Title I'!$A$8:$G$97,1,FALSE)="","",VLOOKUP($J81,'Not All Title I'!$A$8:$G$97,1,FALSE)),""),"")</f>
        <v/>
      </c>
      <c r="B81" s="83" t="str">
        <f>IFERROR(IF($K81&lt;=$E$7,IF(VLOOKUP($J81,'Not All Title I'!$A$8:$G$97,2,FALSE)="","",VLOOKUP($J81,'Not All Title I'!$A$8:$G$97,2,FALSE)),""),"")</f>
        <v/>
      </c>
      <c r="C81" s="82" t="str">
        <f>IFERROR(IF($K81&lt;=$E$7,IF(VLOOKUP($J81,'Not All Title I'!$A$8:$G$97,3,FALSE)="","",VLOOKUP($J81,'Not All Title I'!$A$8:$G$97,3,FALSE)),""),"")</f>
        <v/>
      </c>
      <c r="D81" s="84" t="str">
        <f>IFERROR(IF($K81&lt;=$E$7,IF(VLOOKUP($J81,'Not All Title I'!$A$8:$G$97,4,FALSE)="","",VLOOKUP($J81,'Not All Title I'!$A$8:$G$97,4,FALSE)),""),"")</f>
        <v/>
      </c>
      <c r="E81" s="66" t="str">
        <f>IFERROR(IF($K81&lt;=$E$7,IF(VLOOKUP($J81,'Not All Title I'!$A$8:$G$97,5,FALSE)="","",VLOOKUP($J81,'Not All Title I'!$A$8:$G$97,5,FALSE)),""),"")</f>
        <v/>
      </c>
      <c r="F81" s="67" t="str">
        <f t="shared" si="0"/>
        <v/>
      </c>
      <c r="G81" s="67" t="str">
        <f>IFERROR(IF($K81&lt;=$E$7,IF(VLOOKUP($J81,'Not All Title I'!$A$8:$G$97,7,FALSE)="","",VLOOKUP($J81,'Not All Title I'!$A$8:$G$97,7,FALSE)),""),"")</f>
        <v/>
      </c>
      <c r="H81" t="str">
        <f>IFERROR(IF(H80+1&lt;='Not All Title I'!$K$7,H80+1,""),"")</f>
        <v/>
      </c>
      <c r="I81" t="str">
        <f>IFERROR(IF(I80+1&lt;='Not All Title I'!$P$7,I80+1,""),"")</f>
        <v/>
      </c>
      <c r="J81" t="str">
        <f>IF($B$7="Student Enrollment",VLOOKUP(H81,'Not All Title I'!$K$8:$L$97,2,FALSE),IF($B$7="Poverty Rate",VLOOKUP(I81,'Not All Title I'!$P$8:$P$97,2,FALSE),""))</f>
        <v/>
      </c>
      <c r="K81" t="str">
        <f>IFERROR(IF($B$7="Student Enrollment",VLOOKUP(J81,'Not All Title I'!$A$8:$G$97,3,FALSE),IF($B$7="Poverty Rate",VLOOKUP(J81,'Not All Title I'!$A$8:$G$97,7,FALSE),"")),"")</f>
        <v/>
      </c>
    </row>
    <row r="82" spans="1:11" ht="15" x14ac:dyDescent="0.25">
      <c r="A82" s="82" t="str">
        <f>IFERROR(IF($K82&lt;=$E$7,IF(VLOOKUP($J82,'Not All Title I'!$A$8:$G$97,1,FALSE)="","",VLOOKUP($J82,'Not All Title I'!$A$8:$G$97,1,FALSE)),""),"")</f>
        <v/>
      </c>
      <c r="B82" s="83" t="str">
        <f>IFERROR(IF($K82&lt;=$E$7,IF(VLOOKUP($J82,'Not All Title I'!$A$8:$G$97,2,FALSE)="","",VLOOKUP($J82,'Not All Title I'!$A$8:$G$97,2,FALSE)),""),"")</f>
        <v/>
      </c>
      <c r="C82" s="82" t="str">
        <f>IFERROR(IF($K82&lt;=$E$7,IF(VLOOKUP($J82,'Not All Title I'!$A$8:$G$97,3,FALSE)="","",VLOOKUP($J82,'Not All Title I'!$A$8:$G$97,3,FALSE)),""),"")</f>
        <v/>
      </c>
      <c r="D82" s="84" t="str">
        <f>IFERROR(IF($K82&lt;=$E$7,IF(VLOOKUP($J82,'Not All Title I'!$A$8:$G$97,4,FALSE)="","",VLOOKUP($J82,'Not All Title I'!$A$8:$G$97,4,FALSE)),""),"")</f>
        <v/>
      </c>
      <c r="E82" s="66" t="str">
        <f>IFERROR(IF($K82&lt;=$E$7,IF(VLOOKUP($J82,'Not All Title I'!$A$8:$G$97,5,FALSE)="","",VLOOKUP($J82,'Not All Title I'!$A$8:$G$97,5,FALSE)),""),"")</f>
        <v/>
      </c>
      <c r="F82" s="67" t="str">
        <f t="shared" si="0"/>
        <v/>
      </c>
      <c r="G82" s="67" t="str">
        <f>IFERROR(IF($K82&lt;=$E$7,IF(VLOOKUP($J82,'Not All Title I'!$A$8:$G$97,7,FALSE)="","",VLOOKUP($J82,'Not All Title I'!$A$8:$G$97,7,FALSE)),""),"")</f>
        <v/>
      </c>
      <c r="H82" t="str">
        <f>IFERROR(IF(H81+1&lt;='Not All Title I'!$K$7,H81+1,""),"")</f>
        <v/>
      </c>
      <c r="I82" t="str">
        <f>IFERROR(IF(I81+1&lt;='Not All Title I'!$P$7,I81+1,""),"")</f>
        <v/>
      </c>
      <c r="J82" t="str">
        <f>IF($B$7="Student Enrollment",VLOOKUP(H82,'Not All Title I'!$K$8:$L$97,2,FALSE),IF($B$7="Poverty Rate",VLOOKUP(I82,'Not All Title I'!$P$8:$P$97,2,FALSE),""))</f>
        <v/>
      </c>
      <c r="K82" t="str">
        <f>IFERROR(IF($B$7="Student Enrollment",VLOOKUP(J82,'Not All Title I'!$A$8:$G$97,3,FALSE),IF($B$7="Poverty Rate",VLOOKUP(J82,'Not All Title I'!$A$8:$G$97,7,FALSE),"")),"")</f>
        <v/>
      </c>
    </row>
    <row r="83" spans="1:11" ht="15" x14ac:dyDescent="0.25">
      <c r="A83" s="82" t="str">
        <f>IFERROR(IF($K83&lt;=$E$7,IF(VLOOKUP($J83,'Not All Title I'!$A$8:$G$97,1,FALSE)="","",VLOOKUP($J83,'Not All Title I'!$A$8:$G$97,1,FALSE)),""),"")</f>
        <v/>
      </c>
      <c r="B83" s="83" t="str">
        <f>IFERROR(IF($K83&lt;=$E$7,IF(VLOOKUP($J83,'Not All Title I'!$A$8:$G$97,2,FALSE)="","",VLOOKUP($J83,'Not All Title I'!$A$8:$G$97,2,FALSE)),""),"")</f>
        <v/>
      </c>
      <c r="C83" s="82" t="str">
        <f>IFERROR(IF($K83&lt;=$E$7,IF(VLOOKUP($J83,'Not All Title I'!$A$8:$G$97,3,FALSE)="","",VLOOKUP($J83,'Not All Title I'!$A$8:$G$97,3,FALSE)),""),"")</f>
        <v/>
      </c>
      <c r="D83" s="84" t="str">
        <f>IFERROR(IF($K83&lt;=$E$7,IF(VLOOKUP($J83,'Not All Title I'!$A$8:$G$97,4,FALSE)="","",VLOOKUP($J83,'Not All Title I'!$A$8:$G$97,4,FALSE)),""),"")</f>
        <v/>
      </c>
      <c r="E83" s="66" t="str">
        <f>IFERROR(IF($K83&lt;=$E$7,IF(VLOOKUP($J83,'Not All Title I'!$A$8:$G$97,5,FALSE)="","",VLOOKUP($J83,'Not All Title I'!$A$8:$G$97,5,FALSE)),""),"")</f>
        <v/>
      </c>
      <c r="F83" s="67" t="str">
        <f t="shared" si="0"/>
        <v/>
      </c>
      <c r="G83" s="67" t="str">
        <f>IFERROR(IF($K83&lt;=$E$7,IF(VLOOKUP($J83,'Not All Title I'!$A$8:$G$97,7,FALSE)="","",VLOOKUP($J83,'Not All Title I'!$A$8:$G$97,7,FALSE)),""),"")</f>
        <v/>
      </c>
      <c r="H83" t="str">
        <f>IFERROR(IF(H82+1&lt;='Not All Title I'!$K$7,H82+1,""),"")</f>
        <v/>
      </c>
      <c r="I83" t="str">
        <f>IFERROR(IF(I82+1&lt;='Not All Title I'!$P$7,I82+1,""),"")</f>
        <v/>
      </c>
      <c r="J83" t="str">
        <f>IF($B$7="Student Enrollment",VLOOKUP(H83,'Not All Title I'!$K$8:$L$97,2,FALSE),IF($B$7="Poverty Rate",VLOOKUP(I83,'Not All Title I'!$P$8:$P$97,2,FALSE),""))</f>
        <v/>
      </c>
      <c r="K83" t="str">
        <f>IFERROR(IF($B$7="Student Enrollment",VLOOKUP(J83,'Not All Title I'!$A$8:$G$97,3,FALSE),IF($B$7="Poverty Rate",VLOOKUP(J83,'Not All Title I'!$A$8:$G$97,7,FALSE),"")),"")</f>
        <v/>
      </c>
    </row>
    <row r="84" spans="1:11" ht="15" x14ac:dyDescent="0.25">
      <c r="A84" s="82" t="str">
        <f>IFERROR(IF($K84&lt;=$E$7,IF(VLOOKUP($J84,'Not All Title I'!$A$8:$G$97,1,FALSE)="","",VLOOKUP($J84,'Not All Title I'!$A$8:$G$97,1,FALSE)),""),"")</f>
        <v/>
      </c>
      <c r="B84" s="83" t="str">
        <f>IFERROR(IF($K84&lt;=$E$7,IF(VLOOKUP($J84,'Not All Title I'!$A$8:$G$97,2,FALSE)="","",VLOOKUP($J84,'Not All Title I'!$A$8:$G$97,2,FALSE)),""),"")</f>
        <v/>
      </c>
      <c r="C84" s="82" t="str">
        <f>IFERROR(IF($K84&lt;=$E$7,IF(VLOOKUP($J84,'Not All Title I'!$A$8:$G$97,3,FALSE)="","",VLOOKUP($J84,'Not All Title I'!$A$8:$G$97,3,FALSE)),""),"")</f>
        <v/>
      </c>
      <c r="D84" s="84" t="str">
        <f>IFERROR(IF($K84&lt;=$E$7,IF(VLOOKUP($J84,'Not All Title I'!$A$8:$G$97,4,FALSE)="","",VLOOKUP($J84,'Not All Title I'!$A$8:$G$97,4,FALSE)),""),"")</f>
        <v/>
      </c>
      <c r="E84" s="66" t="str">
        <f>IFERROR(IF($K84&lt;=$E$7,IF(VLOOKUP($J84,'Not All Title I'!$A$8:$G$97,5,FALSE)="","",VLOOKUP($J84,'Not All Title I'!$A$8:$G$97,5,FALSE)),""),"")</f>
        <v/>
      </c>
      <c r="F84" s="67" t="str">
        <f t="shared" si="0"/>
        <v/>
      </c>
      <c r="G84" s="67" t="str">
        <f>IFERROR(IF($K84&lt;=$E$7,IF(VLOOKUP($J84,'Not All Title I'!$A$8:$G$97,7,FALSE)="","",VLOOKUP($J84,'Not All Title I'!$A$8:$G$97,7,FALSE)),""),"")</f>
        <v/>
      </c>
      <c r="H84" t="str">
        <f>IFERROR(IF(H83+1&lt;='Not All Title I'!$K$7,H83+1,""),"")</f>
        <v/>
      </c>
      <c r="I84" t="str">
        <f>IFERROR(IF(I83+1&lt;='Not All Title I'!$P$7,I83+1,""),"")</f>
        <v/>
      </c>
      <c r="J84" t="str">
        <f>IF($B$7="Student Enrollment",VLOOKUP(H84,'Not All Title I'!$K$8:$L$97,2,FALSE),IF($B$7="Poverty Rate",VLOOKUP(I84,'Not All Title I'!$P$8:$P$97,2,FALSE),""))</f>
        <v/>
      </c>
      <c r="K84" t="str">
        <f>IFERROR(IF($B$7="Student Enrollment",VLOOKUP(J84,'Not All Title I'!$A$8:$G$97,3,FALSE),IF($B$7="Poverty Rate",VLOOKUP(J84,'Not All Title I'!$A$8:$G$97,7,FALSE),"")),"")</f>
        <v/>
      </c>
    </row>
    <row r="85" spans="1:11" ht="15" x14ac:dyDescent="0.25">
      <c r="A85" s="82" t="str">
        <f>IFERROR(IF($K85&lt;=$E$7,IF(VLOOKUP($J85,'Not All Title I'!$A$8:$G$97,1,FALSE)="","",VLOOKUP($J85,'Not All Title I'!$A$8:$G$97,1,FALSE)),""),"")</f>
        <v/>
      </c>
      <c r="B85" s="83" t="str">
        <f>IFERROR(IF($K85&lt;=$E$7,IF(VLOOKUP($J85,'Not All Title I'!$A$8:$G$97,2,FALSE)="","",VLOOKUP($J85,'Not All Title I'!$A$8:$G$97,2,FALSE)),""),"")</f>
        <v/>
      </c>
      <c r="C85" s="82" t="str">
        <f>IFERROR(IF($K85&lt;=$E$7,IF(VLOOKUP($J85,'Not All Title I'!$A$8:$G$97,3,FALSE)="","",VLOOKUP($J85,'Not All Title I'!$A$8:$G$97,3,FALSE)),""),"")</f>
        <v/>
      </c>
      <c r="D85" s="84" t="str">
        <f>IFERROR(IF($K85&lt;=$E$7,IF(VLOOKUP($J85,'Not All Title I'!$A$8:$G$97,4,FALSE)="","",VLOOKUP($J85,'Not All Title I'!$A$8:$G$97,4,FALSE)),""),"")</f>
        <v/>
      </c>
      <c r="E85" s="66" t="str">
        <f>IFERROR(IF($K85&lt;=$E$7,IF(VLOOKUP($J85,'Not All Title I'!$A$8:$G$97,5,FALSE)="","",VLOOKUP($J85,'Not All Title I'!$A$8:$G$97,5,FALSE)),""),"")</f>
        <v/>
      </c>
      <c r="F85" s="67" t="str">
        <f t="shared" si="0"/>
        <v/>
      </c>
      <c r="G85" s="67" t="str">
        <f>IFERROR(IF($K85&lt;=$E$7,IF(VLOOKUP($J85,'Not All Title I'!$A$8:$G$97,7,FALSE)="","",VLOOKUP($J85,'Not All Title I'!$A$8:$G$97,7,FALSE)),""),"")</f>
        <v/>
      </c>
      <c r="H85" t="str">
        <f>IFERROR(IF(H84+1&lt;='Not All Title I'!$K$7,H84+1,""),"")</f>
        <v/>
      </c>
      <c r="I85" t="str">
        <f>IFERROR(IF(I84+1&lt;='Not All Title I'!$P$7,I84+1,""),"")</f>
        <v/>
      </c>
      <c r="J85" t="str">
        <f>IF($B$7="Student Enrollment",VLOOKUP(H85,'Not All Title I'!$K$8:$L$97,2,FALSE),IF($B$7="Poverty Rate",VLOOKUP(I85,'Not All Title I'!$P$8:$P$97,2,FALSE),""))</f>
        <v/>
      </c>
      <c r="K85" t="str">
        <f>IFERROR(IF($B$7="Student Enrollment",VLOOKUP(J85,'Not All Title I'!$A$8:$G$97,3,FALSE),IF($B$7="Poverty Rate",VLOOKUP(J85,'Not All Title I'!$A$8:$G$97,7,FALSE),"")),"")</f>
        <v/>
      </c>
    </row>
    <row r="86" spans="1:11" ht="15" x14ac:dyDescent="0.25">
      <c r="A86" s="82" t="str">
        <f>IFERROR(IF($K86&lt;=$E$7,IF(VLOOKUP($J86,'Not All Title I'!$A$8:$G$97,1,FALSE)="","",VLOOKUP($J86,'Not All Title I'!$A$8:$G$97,1,FALSE)),""),"")</f>
        <v/>
      </c>
      <c r="B86" s="83" t="str">
        <f>IFERROR(IF($K86&lt;=$E$7,IF(VLOOKUP($J86,'Not All Title I'!$A$8:$G$97,2,FALSE)="","",VLOOKUP($J86,'Not All Title I'!$A$8:$G$97,2,FALSE)),""),"")</f>
        <v/>
      </c>
      <c r="C86" s="82" t="str">
        <f>IFERROR(IF($K86&lt;=$E$7,IF(VLOOKUP($J86,'Not All Title I'!$A$8:$G$97,3,FALSE)="","",VLOOKUP($J86,'Not All Title I'!$A$8:$G$97,3,FALSE)),""),"")</f>
        <v/>
      </c>
      <c r="D86" s="84" t="str">
        <f>IFERROR(IF($K86&lt;=$E$7,IF(VLOOKUP($J86,'Not All Title I'!$A$8:$G$97,4,FALSE)="","",VLOOKUP($J86,'Not All Title I'!$A$8:$G$97,4,FALSE)),""),"")</f>
        <v/>
      </c>
      <c r="E86" s="66" t="str">
        <f>IFERROR(IF($K86&lt;=$E$7,IF(VLOOKUP($J86,'Not All Title I'!$A$8:$G$97,5,FALSE)="","",VLOOKUP($J86,'Not All Title I'!$A$8:$G$97,5,FALSE)),""),"")</f>
        <v/>
      </c>
      <c r="F86" s="67" t="str">
        <f t="shared" si="0"/>
        <v/>
      </c>
      <c r="G86" s="67" t="str">
        <f>IFERROR(IF($K86&lt;=$E$7,IF(VLOOKUP($J86,'Not All Title I'!$A$8:$G$97,7,FALSE)="","",VLOOKUP($J86,'Not All Title I'!$A$8:$G$97,7,FALSE)),""),"")</f>
        <v/>
      </c>
      <c r="H86" t="str">
        <f>IFERROR(IF(H85+1&lt;='Not All Title I'!$K$7,H85+1,""),"")</f>
        <v/>
      </c>
      <c r="I86" t="str">
        <f>IFERROR(IF(I85+1&lt;='Not All Title I'!$P$7,I85+1,""),"")</f>
        <v/>
      </c>
      <c r="J86" t="str">
        <f>IF($B$7="Student Enrollment",VLOOKUP(H86,'Not All Title I'!$K$8:$L$97,2,FALSE),IF($B$7="Poverty Rate",VLOOKUP(I86,'Not All Title I'!$P$8:$P$97,2,FALSE),""))</f>
        <v/>
      </c>
      <c r="K86" t="str">
        <f>IFERROR(IF($B$7="Student Enrollment",VLOOKUP(J86,'Not All Title I'!$A$8:$G$97,3,FALSE),IF($B$7="Poverty Rate",VLOOKUP(J86,'Not All Title I'!$A$8:$G$97,7,FALSE),"")),"")</f>
        <v/>
      </c>
    </row>
    <row r="87" spans="1:11" ht="15" x14ac:dyDescent="0.25">
      <c r="A87" s="82" t="str">
        <f>IFERROR(IF($K87&lt;=$E$7,IF(VLOOKUP($J87,'Not All Title I'!$A$8:$G$97,1,FALSE)="","",VLOOKUP($J87,'Not All Title I'!$A$8:$G$97,1,FALSE)),""),"")</f>
        <v/>
      </c>
      <c r="B87" s="83" t="str">
        <f>IFERROR(IF($K87&lt;=$E$7,IF(VLOOKUP($J87,'Not All Title I'!$A$8:$G$97,2,FALSE)="","",VLOOKUP($J87,'Not All Title I'!$A$8:$G$97,2,FALSE)),""),"")</f>
        <v/>
      </c>
      <c r="C87" s="82" t="str">
        <f>IFERROR(IF($K87&lt;=$E$7,IF(VLOOKUP($J87,'Not All Title I'!$A$8:$G$97,3,FALSE)="","",VLOOKUP($J87,'Not All Title I'!$A$8:$G$97,3,FALSE)),""),"")</f>
        <v/>
      </c>
      <c r="D87" s="84" t="str">
        <f>IFERROR(IF($K87&lt;=$E$7,IF(VLOOKUP($J87,'Not All Title I'!$A$8:$G$97,4,FALSE)="","",VLOOKUP($J87,'Not All Title I'!$A$8:$G$97,4,FALSE)),""),"")</f>
        <v/>
      </c>
      <c r="E87" s="66" t="str">
        <f>IFERROR(IF($K87&lt;=$E$7,IF(VLOOKUP($J87,'Not All Title I'!$A$8:$G$97,5,FALSE)="","",VLOOKUP($J87,'Not All Title I'!$A$8:$G$97,5,FALSE)),""),"")</f>
        <v/>
      </c>
      <c r="F87" s="67" t="str">
        <f t="shared" si="0"/>
        <v/>
      </c>
      <c r="G87" s="67" t="str">
        <f>IFERROR(IF($K87&lt;=$E$7,IF(VLOOKUP($J87,'Not All Title I'!$A$8:$G$97,7,FALSE)="","",VLOOKUP($J87,'Not All Title I'!$A$8:$G$97,7,FALSE)),""),"")</f>
        <v/>
      </c>
      <c r="H87" t="str">
        <f>IFERROR(IF(H86+1&lt;='Not All Title I'!$K$7,H86+1,""),"")</f>
        <v/>
      </c>
      <c r="I87" t="str">
        <f>IFERROR(IF(I86+1&lt;='Not All Title I'!$P$7,I86+1,""),"")</f>
        <v/>
      </c>
      <c r="J87" t="str">
        <f>IF($B$7="Student Enrollment",VLOOKUP(H87,'Not All Title I'!$K$8:$L$97,2,FALSE),IF($B$7="Poverty Rate",VLOOKUP(I87,'Not All Title I'!$P$8:$P$97,2,FALSE),""))</f>
        <v/>
      </c>
      <c r="K87" t="str">
        <f>IFERROR(IF($B$7="Student Enrollment",VLOOKUP(J87,'Not All Title I'!$A$8:$G$97,3,FALSE),IF($B$7="Poverty Rate",VLOOKUP(J87,'Not All Title I'!$A$8:$G$97,7,FALSE),"")),"")</f>
        <v/>
      </c>
    </row>
    <row r="88" spans="1:11" ht="15" x14ac:dyDescent="0.25">
      <c r="A88" s="82" t="str">
        <f>IFERROR(IF($K88&lt;=$E$7,IF(VLOOKUP($J88,'Not All Title I'!$A$8:$G$97,1,FALSE)="","",VLOOKUP($J88,'Not All Title I'!$A$8:$G$97,1,FALSE)),""),"")</f>
        <v/>
      </c>
      <c r="B88" s="83" t="str">
        <f>IFERROR(IF($K88&lt;=$E$7,IF(VLOOKUP($J88,'Not All Title I'!$A$8:$G$97,2,FALSE)="","",VLOOKUP($J88,'Not All Title I'!$A$8:$G$97,2,FALSE)),""),"")</f>
        <v/>
      </c>
      <c r="C88" s="82" t="str">
        <f>IFERROR(IF($K88&lt;=$E$7,IF(VLOOKUP($J88,'Not All Title I'!$A$8:$G$97,3,FALSE)="","",VLOOKUP($J88,'Not All Title I'!$A$8:$G$97,3,FALSE)),""),"")</f>
        <v/>
      </c>
      <c r="D88" s="84" t="str">
        <f>IFERROR(IF($K88&lt;=$E$7,IF(VLOOKUP($J88,'Not All Title I'!$A$8:$G$97,4,FALSE)="","",VLOOKUP($J88,'Not All Title I'!$A$8:$G$97,4,FALSE)),""),"")</f>
        <v/>
      </c>
      <c r="E88" s="66" t="str">
        <f>IFERROR(IF($K88&lt;=$E$7,IF(VLOOKUP($J88,'Not All Title I'!$A$8:$G$97,5,FALSE)="","",VLOOKUP($J88,'Not All Title I'!$A$8:$G$97,5,FALSE)),""),"")</f>
        <v/>
      </c>
      <c r="F88" s="67" t="str">
        <f t="shared" ref="F88:F92" si="4">IF(ISNUMBER(C88),IF(C88&gt;100,IF(E88&lt;=$C$104,"YES","NO"),"N/A"),"")</f>
        <v/>
      </c>
      <c r="G88" s="67" t="str">
        <f>IFERROR(IF($K88&lt;=$E$7,IF(VLOOKUP($J88,'Not All Title I'!$A$8:$G$97,7,FALSE)="","",VLOOKUP($J88,'Not All Title I'!$A$8:$G$97,7,FALSE)),""),"")</f>
        <v/>
      </c>
      <c r="H88" t="str">
        <f>IFERROR(IF(H87+1&lt;='Not All Title I'!$K$7,H87+1,""),"")</f>
        <v/>
      </c>
      <c r="I88" t="str">
        <f>IFERROR(IF(I87+1&lt;='Not All Title I'!$P$7,I87+1,""),"")</f>
        <v/>
      </c>
      <c r="J88" t="str">
        <f>IF($B$7="Student Enrollment",VLOOKUP(H88,'Not All Title I'!$K$8:$L$97,2,FALSE),IF($B$7="Poverty Rate",VLOOKUP(I88,'Not All Title I'!$P$8:$P$97,2,FALSE),""))</f>
        <v/>
      </c>
      <c r="K88" t="str">
        <f>IFERROR(IF($B$7="Student Enrollment",VLOOKUP(J88,'Not All Title I'!$A$8:$G$97,3,FALSE),IF($B$7="Poverty Rate",VLOOKUP(J88,'Not All Title I'!$A$8:$G$97,7,FALSE),"")),"")</f>
        <v/>
      </c>
    </row>
    <row r="89" spans="1:11" ht="15" x14ac:dyDescent="0.25">
      <c r="A89" s="82" t="str">
        <f>IFERROR(IF($K89&lt;=$E$7,IF(VLOOKUP($J89,'Not All Title I'!$A$8:$G$97,1,FALSE)="","",VLOOKUP($J89,'Not All Title I'!$A$8:$G$97,1,FALSE)),""),"")</f>
        <v/>
      </c>
      <c r="B89" s="83" t="str">
        <f>IFERROR(IF($K89&lt;=$E$7,IF(VLOOKUP($J89,'Not All Title I'!$A$8:$G$97,2,FALSE)="","",VLOOKUP($J89,'Not All Title I'!$A$8:$G$97,2,FALSE)),""),"")</f>
        <v/>
      </c>
      <c r="C89" s="82" t="str">
        <f>IFERROR(IF($K89&lt;=$E$7,IF(VLOOKUP($J89,'Not All Title I'!$A$8:$G$97,3,FALSE)="","",VLOOKUP($J89,'Not All Title I'!$A$8:$G$97,3,FALSE)),""),"")</f>
        <v/>
      </c>
      <c r="D89" s="84" t="str">
        <f>IFERROR(IF($K89&lt;=$E$7,IF(VLOOKUP($J89,'Not All Title I'!$A$8:$G$97,4,FALSE)="","",VLOOKUP($J89,'Not All Title I'!$A$8:$G$97,4,FALSE)),""),"")</f>
        <v/>
      </c>
      <c r="E89" s="66" t="str">
        <f>IFERROR(IF($K89&lt;=$E$7,IF(VLOOKUP($J89,'Not All Title I'!$A$8:$G$97,5,FALSE)="","",VLOOKUP($J89,'Not All Title I'!$A$8:$G$97,5,FALSE)),""),"")</f>
        <v/>
      </c>
      <c r="F89" s="67" t="str">
        <f t="shared" si="4"/>
        <v/>
      </c>
      <c r="G89" s="67" t="str">
        <f>IFERROR(IF($K89&lt;=$E$7,IF(VLOOKUP($J89,'Not All Title I'!$A$8:$G$97,7,FALSE)="","",VLOOKUP($J89,'Not All Title I'!$A$8:$G$97,7,FALSE)),""),"")</f>
        <v/>
      </c>
      <c r="H89" t="str">
        <f>IFERROR(IF(H88+1&lt;='Not All Title I'!$K$7,H88+1,""),"")</f>
        <v/>
      </c>
      <c r="I89" t="str">
        <f>IFERROR(IF(I88+1&lt;='Not All Title I'!$P$7,I88+1,""),"")</f>
        <v/>
      </c>
      <c r="J89" t="str">
        <f>IF($B$7="Student Enrollment",VLOOKUP(H89,'Not All Title I'!$K$8:$L$97,2,FALSE),IF($B$7="Poverty Rate",VLOOKUP(I89,'Not All Title I'!$P$8:$P$97,2,FALSE),""))</f>
        <v/>
      </c>
      <c r="K89" t="str">
        <f>IFERROR(IF($B$7="Student Enrollment",VLOOKUP(J89,'Not All Title I'!$A$8:$G$97,3,FALSE),IF($B$7="Poverty Rate",VLOOKUP(J89,'Not All Title I'!$A$8:$G$97,7,FALSE),"")),"")</f>
        <v/>
      </c>
    </row>
    <row r="90" spans="1:11" ht="15" x14ac:dyDescent="0.25">
      <c r="A90" s="82" t="str">
        <f>IFERROR(IF($K90&lt;=$E$7,IF(VLOOKUP($J90,'Not All Title I'!$A$8:$G$97,1,FALSE)="","",VLOOKUP($J90,'Not All Title I'!$A$8:$G$97,1,FALSE)),""),"")</f>
        <v/>
      </c>
      <c r="B90" s="83" t="str">
        <f>IFERROR(IF($K90&lt;=$E$7,IF(VLOOKUP($J90,'Not All Title I'!$A$8:$G$97,2,FALSE)="","",VLOOKUP($J90,'Not All Title I'!$A$8:$G$97,2,FALSE)),""),"")</f>
        <v/>
      </c>
      <c r="C90" s="82" t="str">
        <f>IFERROR(IF($K90&lt;=$E$7,IF(VLOOKUP($J90,'Not All Title I'!$A$8:$G$97,3,FALSE)="","",VLOOKUP($J90,'Not All Title I'!$A$8:$G$97,3,FALSE)),""),"")</f>
        <v/>
      </c>
      <c r="D90" s="84" t="str">
        <f>IFERROR(IF($K90&lt;=$E$7,IF(VLOOKUP($J90,'Not All Title I'!$A$8:$G$97,4,FALSE)="","",VLOOKUP($J90,'Not All Title I'!$A$8:$G$97,4,FALSE)),""),"")</f>
        <v/>
      </c>
      <c r="E90" s="66" t="str">
        <f>IFERROR(IF($K90&lt;=$E$7,IF(VLOOKUP($J90,'Not All Title I'!$A$8:$G$97,5,FALSE)="","",VLOOKUP($J90,'Not All Title I'!$A$8:$G$97,5,FALSE)),""),"")</f>
        <v/>
      </c>
      <c r="F90" s="67" t="str">
        <f t="shared" si="4"/>
        <v/>
      </c>
      <c r="G90" s="67" t="str">
        <f>IFERROR(IF($K90&lt;=$E$7,IF(VLOOKUP($J90,'Not All Title I'!$A$8:$G$97,7,FALSE)="","",VLOOKUP($J90,'Not All Title I'!$A$8:$G$97,7,FALSE)),""),"")</f>
        <v/>
      </c>
      <c r="H90" t="str">
        <f>IFERROR(IF(H89+1&lt;='Not All Title I'!$K$7,H89+1,""),"")</f>
        <v/>
      </c>
      <c r="I90" t="str">
        <f>IFERROR(IF(I89+1&lt;='Not All Title I'!$P$7,I89+1,""),"")</f>
        <v/>
      </c>
      <c r="J90" t="str">
        <f>IF($B$7="Student Enrollment",VLOOKUP(H90,'Not All Title I'!$K$8:$L$97,2,FALSE),IF($B$7="Poverty Rate",VLOOKUP(I90,'Not All Title I'!$P$8:$P$97,2,FALSE),""))</f>
        <v/>
      </c>
      <c r="K90" t="str">
        <f>IFERROR(IF($B$7="Student Enrollment",VLOOKUP(J90,'Not All Title I'!$A$8:$G$97,3,FALSE),IF($B$7="Poverty Rate",VLOOKUP(J90,'Not All Title I'!$A$8:$G$97,7,FALSE),"")),"")</f>
        <v/>
      </c>
    </row>
    <row r="91" spans="1:11" ht="15" x14ac:dyDescent="0.25">
      <c r="A91" s="82" t="str">
        <f>IFERROR(IF($K91&lt;=$E$7,IF(VLOOKUP($J91,'Not All Title I'!$A$8:$G$97,1,FALSE)="","",VLOOKUP($J91,'Not All Title I'!$A$8:$G$97,1,FALSE)),""),"")</f>
        <v/>
      </c>
      <c r="B91" s="83" t="str">
        <f>IFERROR(IF($K91&lt;=$E$7,IF(VLOOKUP($J91,'Not All Title I'!$A$8:$G$97,2,FALSE)="","",VLOOKUP($J91,'Not All Title I'!$A$8:$G$97,2,FALSE)),""),"")</f>
        <v/>
      </c>
      <c r="C91" s="82" t="str">
        <f>IFERROR(IF($K91&lt;=$E$7,IF(VLOOKUP($J91,'Not All Title I'!$A$8:$G$97,3,FALSE)="","",VLOOKUP($J91,'Not All Title I'!$A$8:$G$97,3,FALSE)),""),"")</f>
        <v/>
      </c>
      <c r="D91" s="84" t="str">
        <f>IFERROR(IF($K91&lt;=$E$7,IF(VLOOKUP($J91,'Not All Title I'!$A$8:$G$97,4,FALSE)="","",VLOOKUP($J91,'Not All Title I'!$A$8:$G$97,4,FALSE)),""),"")</f>
        <v/>
      </c>
      <c r="E91" s="66" t="str">
        <f>IFERROR(IF($K91&lt;=$E$7,IF(VLOOKUP($J91,'Not All Title I'!$A$8:$G$97,5,FALSE)="","",VLOOKUP($J91,'Not All Title I'!$A$8:$G$97,5,FALSE)),""),"")</f>
        <v/>
      </c>
      <c r="F91" s="67" t="str">
        <f t="shared" si="4"/>
        <v/>
      </c>
      <c r="G91" s="67" t="str">
        <f>IFERROR(IF($K91&lt;=$E$7,IF(VLOOKUP($J91,'Not All Title I'!$A$8:$G$97,7,FALSE)="","",VLOOKUP($J91,'Not All Title I'!$A$8:$G$97,7,FALSE)),""),"")</f>
        <v/>
      </c>
      <c r="H91" t="str">
        <f>IFERROR(IF(H90+1&lt;='Not All Title I'!$K$7,H90+1,""),"")</f>
        <v/>
      </c>
      <c r="I91" t="str">
        <f>IFERROR(IF(I90+1&lt;='Not All Title I'!$P$7,I90+1,""),"")</f>
        <v/>
      </c>
      <c r="J91" t="str">
        <f>IF($B$7="Student Enrollment",VLOOKUP(H91,'Not All Title I'!$K$8:$L$97,2,FALSE),IF($B$7="Poverty Rate",VLOOKUP(I91,'Not All Title I'!$P$8:$P$97,2,FALSE),""))</f>
        <v/>
      </c>
      <c r="K91" t="str">
        <f>IFERROR(IF($B$7="Student Enrollment",VLOOKUP(J91,'Not All Title I'!$A$8:$G$97,3,FALSE),IF($B$7="Poverty Rate",VLOOKUP(J91,'Not All Title I'!$A$8:$G$97,7,FALSE),"")),"")</f>
        <v/>
      </c>
    </row>
    <row r="92" spans="1:11" ht="15" x14ac:dyDescent="0.25">
      <c r="A92" s="82" t="str">
        <f>IFERROR(IF($K92&lt;=$E$7,IF(VLOOKUP($J92,'Not All Title I'!$A$8:$G$97,1,FALSE)="","",VLOOKUP($J92,'Not All Title I'!$A$8:$G$97,1,FALSE)),""),"")</f>
        <v/>
      </c>
      <c r="B92" s="83" t="str">
        <f>IFERROR(IF($K92&lt;=$E$7,IF(VLOOKUP($J92,'Not All Title I'!$A$8:$G$97,2,FALSE)="","",VLOOKUP($J92,'Not All Title I'!$A$8:$G$97,2,FALSE)),""),"")</f>
        <v/>
      </c>
      <c r="C92" s="82" t="str">
        <f>IFERROR(IF($K92&lt;=$E$7,IF(VLOOKUP($J92,'Not All Title I'!$A$8:$G$97,3,FALSE)="","",VLOOKUP($J92,'Not All Title I'!$A$8:$G$97,3,FALSE)),""),"")</f>
        <v/>
      </c>
      <c r="D92" s="84" t="str">
        <f>IFERROR(IF($K92&lt;=$E$7,IF(VLOOKUP($J92,'Not All Title I'!$A$8:$G$97,4,FALSE)="","",VLOOKUP($J92,'Not All Title I'!$A$8:$G$97,4,FALSE)),""),"")</f>
        <v/>
      </c>
      <c r="E92" s="66" t="str">
        <f>IFERROR(IF($K92&lt;=$E$7,IF(VLOOKUP($J92,'Not All Title I'!$A$8:$G$97,5,FALSE)="","",VLOOKUP($J92,'Not All Title I'!$A$8:$G$97,5,FALSE)),""),"")</f>
        <v/>
      </c>
      <c r="F92" s="67" t="str">
        <f t="shared" si="4"/>
        <v/>
      </c>
      <c r="G92" s="67" t="str">
        <f>IFERROR(IF($K92&lt;=$E$7,IF(VLOOKUP($J92,'Not All Title I'!$A$8:$G$97,7,FALSE)="","",VLOOKUP($J92,'Not All Title I'!$A$8:$G$97,7,FALSE)),""),"")</f>
        <v/>
      </c>
      <c r="H92" t="str">
        <f>IFERROR(IF(H91+1&lt;='Not All Title I'!$K$7,H91+1,""),"")</f>
        <v/>
      </c>
      <c r="I92" t="str">
        <f>IFERROR(IF(I91+1&lt;='Not All Title I'!$P$7,I91+1,""),"")</f>
        <v/>
      </c>
      <c r="J92" t="str">
        <f>IF($B$7="Student Enrollment",VLOOKUP(H92,'Not All Title I'!$K$8:$L$97,2,FALSE),IF($B$7="Poverty Rate",VLOOKUP(I92,'Not All Title I'!$P$8:$P$97,2,FALSE),""))</f>
        <v/>
      </c>
      <c r="K92" t="str">
        <f>IFERROR(IF($B$7="Student Enrollment",VLOOKUP(J92,'Not All Title I'!$A$8:$G$97,3,FALSE),IF($B$7="Poverty Rate",VLOOKUP(J92,'Not All Title I'!$A$8:$G$97,7,FALSE),"")),"")</f>
        <v/>
      </c>
    </row>
    <row r="93" spans="1:11" ht="15" x14ac:dyDescent="0.25">
      <c r="A93" s="82" t="str">
        <f>IFERROR(IF($K93&lt;=$E$7,IF(VLOOKUP($J93,'Not All Title I'!$A$8:$G$97,1,FALSE)="","",VLOOKUP($J93,'Not All Title I'!$A$8:$G$97,1,FALSE)),""),"")</f>
        <v/>
      </c>
      <c r="B93" s="83" t="str">
        <f>IFERROR(IF($K93&lt;=$E$7,IF(VLOOKUP($J93,'Not All Title I'!$A$8:$G$97,2,FALSE)="","",VLOOKUP($J93,'Not All Title I'!$A$8:$G$97,2,FALSE)),""),"")</f>
        <v/>
      </c>
      <c r="C93" s="82" t="str">
        <f>IFERROR(IF($K93&lt;=$E$7,IF(VLOOKUP($J93,'Not All Title I'!$A$8:$G$97,3,FALSE)="","",VLOOKUP($J93,'Not All Title I'!$A$8:$G$97,3,FALSE)),""),"")</f>
        <v/>
      </c>
      <c r="D93" s="84" t="str">
        <f>IFERROR(IF($K93&lt;=$E$7,IF(VLOOKUP($J93,'Not All Title I'!$A$8:$G$97,4,FALSE)="","",VLOOKUP($J93,'Not All Title I'!$A$8:$G$97,4,FALSE)),""),"")</f>
        <v/>
      </c>
      <c r="E93" s="66" t="str">
        <f>IFERROR(IF($K93&lt;=$E$7,IF(VLOOKUP($J93,'Not All Title I'!$A$8:$G$97,5,FALSE)="","",VLOOKUP($J93,'Not All Title I'!$A$8:$G$97,5,FALSE)),""),"")</f>
        <v/>
      </c>
      <c r="F93" s="67" t="str">
        <f t="shared" si="0"/>
        <v/>
      </c>
      <c r="G93" s="67" t="str">
        <f>IFERROR(IF($K93&lt;=$E$7,IF(VLOOKUP($J93,'Not All Title I'!$A$8:$G$97,7,FALSE)="","",VLOOKUP($J93,'Not All Title I'!$A$8:$G$97,7,FALSE)),""),"")</f>
        <v/>
      </c>
      <c r="H93" t="str">
        <f>IFERROR(IF(H92+1&lt;='Not All Title I'!$K$7,H92+1,""),"")</f>
        <v/>
      </c>
      <c r="I93" t="str">
        <f>IFERROR(IF(I92+1&lt;='Not All Title I'!$P$7,I92+1,""),"")</f>
        <v/>
      </c>
      <c r="J93" t="str">
        <f>IF($B$7="Student Enrollment",VLOOKUP(H93,'Not All Title I'!$K$8:$L$97,2,FALSE),IF($B$7="Poverty Rate",VLOOKUP(I93,'Not All Title I'!$P$8:$P$97,2,FALSE),""))</f>
        <v/>
      </c>
      <c r="K93" t="str">
        <f>IFERROR(IF($B$7="Student Enrollment",VLOOKUP(J93,'Not All Title I'!$A$8:$G$97,3,FALSE),IF($B$7="Poverty Rate",VLOOKUP(J93,'Not All Title I'!$A$8:$G$97,7,FALSE),"")),"")</f>
        <v/>
      </c>
    </row>
    <row r="94" spans="1:11" ht="15" x14ac:dyDescent="0.25">
      <c r="A94" s="82" t="str">
        <f>IFERROR(IF($K94&lt;=$E$7,IF(VLOOKUP($J94,'Not All Title I'!$A$8:$G$97,1,FALSE)="","",VLOOKUP($J94,'Not All Title I'!$A$8:$G$97,1,FALSE)),""),"")</f>
        <v/>
      </c>
      <c r="B94" s="83" t="str">
        <f>IFERROR(IF($K94&lt;=$E$7,IF(VLOOKUP($J94,'Not All Title I'!$A$8:$G$97,2,FALSE)="","",VLOOKUP($J94,'Not All Title I'!$A$8:$G$97,2,FALSE)),""),"")</f>
        <v/>
      </c>
      <c r="C94" s="82" t="str">
        <f>IFERROR(IF($K94&lt;=$E$7,IF(VLOOKUP($J94,'Not All Title I'!$A$8:$G$97,3,FALSE)="","",VLOOKUP($J94,'Not All Title I'!$A$8:$G$97,3,FALSE)),""),"")</f>
        <v/>
      </c>
      <c r="D94" s="84" t="str">
        <f>IFERROR(IF($K94&lt;=$E$7,IF(VLOOKUP($J94,'Not All Title I'!$A$8:$G$97,4,FALSE)="","",VLOOKUP($J94,'Not All Title I'!$A$8:$G$97,4,FALSE)),""),"")</f>
        <v/>
      </c>
      <c r="E94" s="66" t="str">
        <f>IFERROR(IF($K94&lt;=$E$7,IF(VLOOKUP($J94,'Not All Title I'!$A$8:$G$97,5,FALSE)="","",VLOOKUP($J94,'Not All Title I'!$A$8:$G$97,5,FALSE)),""),"")</f>
        <v/>
      </c>
      <c r="F94" s="67" t="str">
        <f t="shared" si="0"/>
        <v/>
      </c>
      <c r="G94" s="67" t="str">
        <f>IFERROR(IF($K94&lt;=$E$7,IF(VLOOKUP($J94,'Not All Title I'!$A$8:$G$97,7,FALSE)="","",VLOOKUP($J94,'Not All Title I'!$A$8:$G$97,7,FALSE)),""),"")</f>
        <v/>
      </c>
      <c r="H94" t="str">
        <f>IFERROR(IF(H93+1&lt;='Not All Title I'!$K$7,H93+1,""),"")</f>
        <v/>
      </c>
      <c r="I94" t="str">
        <f>IFERROR(IF(I93+1&lt;='Not All Title I'!$P$7,I93+1,""),"")</f>
        <v/>
      </c>
      <c r="J94" t="str">
        <f>IF($B$7="Student Enrollment",VLOOKUP(H94,'Not All Title I'!$K$8:$L$97,2,FALSE),IF($B$7="Poverty Rate",VLOOKUP(I94,'Not All Title I'!$P$8:$P$97,2,FALSE),""))</f>
        <v/>
      </c>
      <c r="K94" t="str">
        <f>IFERROR(IF($B$7="Student Enrollment",VLOOKUP(J94,'Not All Title I'!$A$8:$G$97,3,FALSE),IF($B$7="Poverty Rate",VLOOKUP(J94,'Not All Title I'!$A$8:$G$97,7,FALSE),"")),"")</f>
        <v/>
      </c>
    </row>
    <row r="95" spans="1:11" ht="15" x14ac:dyDescent="0.25">
      <c r="A95" s="82" t="str">
        <f>IFERROR(IF($K95&lt;=$E$7,IF(VLOOKUP($J95,'Not All Title I'!$A$8:$G$97,1,FALSE)="","",VLOOKUP($J95,'Not All Title I'!$A$8:$G$97,1,FALSE)),""),"")</f>
        <v/>
      </c>
      <c r="B95" s="83" t="str">
        <f>IFERROR(IF($K95&lt;=$E$7,IF(VLOOKUP($J95,'Not All Title I'!$A$8:$G$97,2,FALSE)="","",VLOOKUP($J95,'Not All Title I'!$A$8:$G$97,2,FALSE)),""),"")</f>
        <v/>
      </c>
      <c r="C95" s="82" t="str">
        <f>IFERROR(IF($K95&lt;=$E$7,IF(VLOOKUP($J95,'Not All Title I'!$A$8:$G$97,3,FALSE)="","",VLOOKUP($J95,'Not All Title I'!$A$8:$G$97,3,FALSE)),""),"")</f>
        <v/>
      </c>
      <c r="D95" s="84" t="str">
        <f>IFERROR(IF($K95&lt;=$E$7,IF(VLOOKUP($J95,'Not All Title I'!$A$8:$G$97,4,FALSE)="","",VLOOKUP($J95,'Not All Title I'!$A$8:$G$97,4,FALSE)),""),"")</f>
        <v/>
      </c>
      <c r="E95" s="66" t="str">
        <f>IFERROR(IF($K95&lt;=$E$7,IF(VLOOKUP($J95,'Not All Title I'!$A$8:$G$97,5,FALSE)="","",VLOOKUP($J95,'Not All Title I'!$A$8:$G$97,5,FALSE)),""),"")</f>
        <v/>
      </c>
      <c r="F95" s="67" t="str">
        <f t="shared" si="0"/>
        <v/>
      </c>
      <c r="G95" s="67" t="str">
        <f>IFERROR(IF($K95&lt;=$E$7,IF(VLOOKUP($J95,'Not All Title I'!$A$8:$G$97,7,FALSE)="","",VLOOKUP($J95,'Not All Title I'!$A$8:$G$97,7,FALSE)),""),"")</f>
        <v/>
      </c>
      <c r="H95" t="str">
        <f>IFERROR(IF(H94+1&lt;='Not All Title I'!$K$7,H94+1,""),"")</f>
        <v/>
      </c>
      <c r="I95" t="str">
        <f>IFERROR(IF(I94+1&lt;='Not All Title I'!$P$7,I94+1,""),"")</f>
        <v/>
      </c>
      <c r="J95" t="str">
        <f>IF($B$7="Student Enrollment",VLOOKUP(H95,'Not All Title I'!$K$8:$L$97,2,FALSE),IF($B$7="Poverty Rate",VLOOKUP(I95,'Not All Title I'!$P$8:$P$97,2,FALSE),""))</f>
        <v/>
      </c>
      <c r="K95" t="str">
        <f>IFERROR(IF($B$7="Student Enrollment",VLOOKUP(J95,'Not All Title I'!$A$8:$G$97,3,FALSE),IF($B$7="Poverty Rate",VLOOKUP(J95,'Not All Title I'!$A$8:$G$97,7,FALSE),"")),"")</f>
        <v/>
      </c>
    </row>
    <row r="96" spans="1:11" ht="15" x14ac:dyDescent="0.25">
      <c r="A96" s="82" t="str">
        <f>IFERROR(IF($K96&lt;=$E$7,IF(VLOOKUP($J96,'Not All Title I'!$A$8:$G$97,1,FALSE)="","",VLOOKUP($J96,'Not All Title I'!$A$8:$G$97,1,FALSE)),""),"")</f>
        <v/>
      </c>
      <c r="B96" s="83" t="str">
        <f>IFERROR(IF($K96&lt;=$E$7,IF(VLOOKUP($J96,'Not All Title I'!$A$8:$G$97,2,FALSE)="","",VLOOKUP($J96,'Not All Title I'!$A$8:$G$97,2,FALSE)),""),"")</f>
        <v/>
      </c>
      <c r="C96" s="82" t="str">
        <f>IFERROR(IF($K96&lt;=$E$7,IF(VLOOKUP($J96,'Not All Title I'!$A$8:$G$97,3,FALSE)="","",VLOOKUP($J96,'Not All Title I'!$A$8:$G$97,3,FALSE)),""),"")</f>
        <v/>
      </c>
      <c r="D96" s="84" t="str">
        <f>IFERROR(IF($K96&lt;=$E$7,IF(VLOOKUP($J96,'Not All Title I'!$A$8:$G$97,4,FALSE)="","",VLOOKUP($J96,'Not All Title I'!$A$8:$G$97,4,FALSE)),""),"")</f>
        <v/>
      </c>
      <c r="E96" s="66" t="str">
        <f>IFERROR(IF($K96&lt;=$E$7,IF(VLOOKUP($J96,'Not All Title I'!$A$8:$G$97,5,FALSE)="","",VLOOKUP($J96,'Not All Title I'!$A$8:$G$97,5,FALSE)),""),"")</f>
        <v/>
      </c>
      <c r="F96" s="67" t="str">
        <f t="shared" si="0"/>
        <v/>
      </c>
      <c r="G96" s="67" t="str">
        <f>IFERROR(IF($K96&lt;=$E$7,IF(VLOOKUP($J96,'Not All Title I'!$A$8:$G$97,7,FALSE)="","",VLOOKUP($J96,'Not All Title I'!$A$8:$G$97,7,FALSE)),""),"")</f>
        <v/>
      </c>
      <c r="H96" t="str">
        <f>IFERROR(IF(H95+1&lt;='Not All Title I'!$K$7,H95+1,""),"")</f>
        <v/>
      </c>
      <c r="I96" t="str">
        <f>IFERROR(IF(I95+1&lt;='Not All Title I'!$P$7,I95+1,""),"")</f>
        <v/>
      </c>
      <c r="J96" t="str">
        <f>IF($B$7="Student Enrollment",VLOOKUP(H96,'Not All Title I'!$K$8:$L$97,2,FALSE),IF($B$7="Poverty Rate",VLOOKUP(I96,'Not All Title I'!$P$8:$P$97,2,FALSE),""))</f>
        <v/>
      </c>
      <c r="K96" t="str">
        <f>IFERROR(IF($B$7="Student Enrollment",VLOOKUP(J96,'Not All Title I'!$A$8:$G$97,3,FALSE),IF($B$7="Poverty Rate",VLOOKUP(J96,'Not All Title I'!$A$8:$G$97,7,FALSE),"")),"")</f>
        <v/>
      </c>
    </row>
    <row r="97" spans="1:11" ht="15" x14ac:dyDescent="0.25">
      <c r="A97" s="82" t="str">
        <f>IFERROR(IF($K97&lt;=$E$7,IF(VLOOKUP($J97,'Not All Title I'!$A$8:$G$97,1,FALSE)="","",VLOOKUP($J97,'Not All Title I'!$A$8:$G$97,1,FALSE)),""),"")</f>
        <v/>
      </c>
      <c r="B97" s="83" t="str">
        <f>IFERROR(IF($K97&lt;=$E$7,IF(VLOOKUP($J97,'Not All Title I'!$A$8:$G$97,2,FALSE)="","",VLOOKUP($J97,'Not All Title I'!$A$8:$G$97,2,FALSE)),""),"")</f>
        <v/>
      </c>
      <c r="C97" s="82" t="str">
        <f>IFERROR(IF($K97&lt;=$E$7,IF(VLOOKUP($J97,'Not All Title I'!$A$8:$G$97,3,FALSE)="","",VLOOKUP($J97,'Not All Title I'!$A$8:$G$97,3,FALSE)),""),"")</f>
        <v/>
      </c>
      <c r="D97" s="84" t="str">
        <f>IFERROR(IF($K97&lt;=$E$7,IF(VLOOKUP($J97,'Not All Title I'!$A$8:$G$97,4,FALSE)="","",VLOOKUP($J97,'Not All Title I'!$A$8:$G$97,4,FALSE)),""),"")</f>
        <v/>
      </c>
      <c r="E97" s="66" t="str">
        <f>IFERROR(IF($K97&lt;=$E$7,IF(VLOOKUP($J97,'Not All Title I'!$A$8:$G$97,5,FALSE)="","",VLOOKUP($J97,'Not All Title I'!$A$8:$G$97,5,FALSE)),""),"")</f>
        <v/>
      </c>
      <c r="F97" s="67" t="str">
        <f t="shared" si="0"/>
        <v/>
      </c>
      <c r="G97" s="67" t="str">
        <f>IFERROR(IF($K97&lt;=$E$7,IF(VLOOKUP($J97,'Not All Title I'!$A$8:$G$97,7,FALSE)="","",VLOOKUP($J97,'Not All Title I'!$A$8:$G$97,7,FALSE)),""),"")</f>
        <v/>
      </c>
      <c r="H97" t="str">
        <f>IFERROR(IF(H96+1&lt;='Not All Title I'!$K$7,H96+1,""),"")</f>
        <v/>
      </c>
      <c r="I97" t="str">
        <f>IFERROR(IF(I96+1&lt;='Not All Title I'!$P$7,I96+1,""),"")</f>
        <v/>
      </c>
      <c r="J97" t="str">
        <f>IF($B$7="Student Enrollment",VLOOKUP(H97,'Not All Title I'!$K$8:$L$97,2,FALSE),IF($B$7="Poverty Rate",VLOOKUP(I97,'Not All Title I'!$P$8:$P$97,2,FALSE),""))</f>
        <v/>
      </c>
      <c r="K97" t="str">
        <f>IFERROR(IF($B$7="Student Enrollment",VLOOKUP(J97,'Not All Title I'!$A$8:$G$97,3,FALSE),IF($B$7="Poverty Rate",VLOOKUP(J97,'Not All Title I'!$A$8:$G$97,7,FALSE),"")),"")</f>
        <v/>
      </c>
    </row>
    <row r="98" spans="1:11" ht="15" x14ac:dyDescent="0.25">
      <c r="A98" s="82" t="str">
        <f>IFERROR(IF($K98&lt;=$E$7,IF(VLOOKUP($J98,'Not All Title I'!$A$8:$G$97,1,FALSE)="","",VLOOKUP($J98,'Not All Title I'!$A$8:$G$97,1,FALSE)),""),"")</f>
        <v/>
      </c>
      <c r="B98" s="83" t="str">
        <f>IFERROR(IF($K98&lt;=$E$7,IF(VLOOKUP($J98,'Not All Title I'!$A$8:$G$97,2,FALSE)="","",VLOOKUP($J98,'Not All Title I'!$A$8:$G$97,2,FALSE)),""),"")</f>
        <v/>
      </c>
      <c r="C98" s="82" t="str">
        <f>IFERROR(IF($K98&lt;=$E$7,IF(VLOOKUP($J98,'Not All Title I'!$A$8:$G$97,3,FALSE)="","",VLOOKUP($J98,'Not All Title I'!$A$8:$G$97,3,FALSE)),""),"")</f>
        <v/>
      </c>
      <c r="D98" s="84" t="str">
        <f>IFERROR(IF($K98&lt;=$E$7,IF(VLOOKUP($J98,'Not All Title I'!$A$8:$G$97,4,FALSE)="","",VLOOKUP($J98,'Not All Title I'!$A$8:$G$97,4,FALSE)),""),"")</f>
        <v/>
      </c>
      <c r="E98" s="66" t="str">
        <f>IFERROR(IF($K98&lt;=$E$7,IF(VLOOKUP($J98,'Not All Title I'!$A$8:$G$97,5,FALSE)="","",VLOOKUP($J98,'Not All Title I'!$A$8:$G$97,5,FALSE)),""),"")</f>
        <v/>
      </c>
      <c r="F98" s="67" t="str">
        <f t="shared" si="0"/>
        <v/>
      </c>
      <c r="G98" s="67" t="str">
        <f>IFERROR(IF($K98&lt;=$E$7,IF(VLOOKUP($J98,'Not All Title I'!$A$8:$G$97,7,FALSE)="","",VLOOKUP($J98,'Not All Title I'!$A$8:$G$97,7,FALSE)),""),"")</f>
        <v/>
      </c>
      <c r="H98" t="str">
        <f>IFERROR(IF(H97+1&lt;='Not All Title I'!$K$7,H97+1,""),"")</f>
        <v/>
      </c>
      <c r="I98" t="str">
        <f>IFERROR(IF(I97+1&lt;='Not All Title I'!$P$7,I97+1,""),"")</f>
        <v/>
      </c>
      <c r="J98" t="str">
        <f>IF($B$7="Student Enrollment",VLOOKUP(H98,'Not All Title I'!$K$8:$L$97,2,FALSE),IF($B$7="Poverty Rate",VLOOKUP(I98,'Not All Title I'!$P$8:$P$97,2,FALSE),""))</f>
        <v/>
      </c>
      <c r="K98" t="str">
        <f>IFERROR(IF($B$7="Student Enrollment",VLOOKUP(J98,'Not All Title I'!$A$8:$G$97,3,FALSE),IF($B$7="Poverty Rate",VLOOKUP(J98,'Not All Title I'!$A$8:$G$97,7,FALSE),"")),"")</f>
        <v/>
      </c>
    </row>
    <row r="99" spans="1:11" ht="15" x14ac:dyDescent="0.25">
      <c r="A99" s="82" t="str">
        <f>IFERROR(IF($K99&lt;=$E$7,IF(VLOOKUP($J99,'Not All Title I'!$A$8:$G$97,1,FALSE)="","",VLOOKUP($J99,'Not All Title I'!$A$8:$G$97,1,FALSE)),""),"")</f>
        <v/>
      </c>
      <c r="B99" s="83" t="str">
        <f>IFERROR(IF($K99&lt;=$E$7,IF(VLOOKUP($J99,'Not All Title I'!$A$8:$G$97,2,FALSE)="","",VLOOKUP($J99,'Not All Title I'!$A$8:$G$97,2,FALSE)),""),"")</f>
        <v/>
      </c>
      <c r="C99" s="82" t="str">
        <f>IFERROR(IF($K99&lt;=$E$7,IF(VLOOKUP($J99,'Not All Title I'!$A$8:$G$97,3,FALSE)="","",VLOOKUP($J99,'Not All Title I'!$A$8:$G$97,3,FALSE)),""),"")</f>
        <v/>
      </c>
      <c r="D99" s="84" t="str">
        <f>IFERROR(IF($K99&lt;=$E$7,IF(VLOOKUP($J99,'Not All Title I'!$A$8:$G$97,4,FALSE)="","",VLOOKUP($J99,'Not All Title I'!$A$8:$G$97,4,FALSE)),""),"")</f>
        <v/>
      </c>
      <c r="E99" s="66" t="str">
        <f>IFERROR(IF($K99&lt;=$E$7,IF(VLOOKUP($J99,'Not All Title I'!$A$8:$G$97,5,FALSE)="","",VLOOKUP($J99,'Not All Title I'!$A$8:$G$97,5,FALSE)),""),"")</f>
        <v/>
      </c>
      <c r="F99" s="67" t="str">
        <f t="shared" si="0"/>
        <v/>
      </c>
      <c r="G99" s="67" t="str">
        <f>IFERROR(IF($K99&lt;=$E$7,IF(VLOOKUP($J99,'Not All Title I'!$A$8:$G$97,7,FALSE)="","",VLOOKUP($J99,'Not All Title I'!$A$8:$G$97,7,FALSE)),""),"")</f>
        <v/>
      </c>
      <c r="H99" t="str">
        <f>IFERROR(IF(H98+1&lt;='Not All Title I'!$K$7,H98+1,""),"")</f>
        <v/>
      </c>
      <c r="I99" t="str">
        <f>IFERROR(IF(I98+1&lt;='Not All Title I'!$P$7,I98+1,""),"")</f>
        <v/>
      </c>
      <c r="J99" t="str">
        <f>IF($B$7="Student Enrollment",VLOOKUP(H99,'Not All Title I'!$K$8:$L$97,2,FALSE),IF($B$7="Poverty Rate",VLOOKUP(I99,'Not All Title I'!$P$8:$P$97,2,FALSE),""))</f>
        <v/>
      </c>
      <c r="K99" t="str">
        <f>IFERROR(IF($B$7="Student Enrollment",VLOOKUP(J99,'Not All Title I'!$A$8:$G$97,3,FALSE),IF($B$7="Poverty Rate",VLOOKUP(J99,'Not All Title I'!$A$8:$G$97,7,FALSE),"")),"")</f>
        <v/>
      </c>
    </row>
    <row r="100" spans="1:11" ht="15" x14ac:dyDescent="0.25">
      <c r="A100" s="82" t="str">
        <f>IFERROR(IF($K100&lt;=$E$7,IF(VLOOKUP($J100,'Not All Title I'!$A$8:$G$97,1,FALSE)="","",VLOOKUP($J100,'Not All Title I'!$A$8:$G$97,1,FALSE)),""),"")</f>
        <v/>
      </c>
      <c r="B100" s="83" t="str">
        <f>IFERROR(IF($K100&lt;=$E$7,IF(VLOOKUP($J100,'Not All Title I'!$A$8:$G$97,2,FALSE)="","",VLOOKUP($J100,'Not All Title I'!$A$8:$G$97,2,FALSE)),""),"")</f>
        <v/>
      </c>
      <c r="C100" s="82" t="str">
        <f>IFERROR(IF($K100&lt;=$E$7,IF(VLOOKUP($J100,'Not All Title I'!$A$8:$G$97,3,FALSE)="","",VLOOKUP($J100,'Not All Title I'!$A$8:$G$97,3,FALSE)),""),"")</f>
        <v/>
      </c>
      <c r="D100" s="84" t="str">
        <f>IFERROR(IF($K100&lt;=$E$7,IF(VLOOKUP($J100,'Not All Title I'!$A$8:$G$97,4,FALSE)="","",VLOOKUP($J100,'Not All Title I'!$A$8:$G$97,4,FALSE)),""),"")</f>
        <v/>
      </c>
      <c r="E100" s="66" t="str">
        <f>IFERROR(IF($K100&lt;=$E$7,IF(VLOOKUP($J100,'Not All Title I'!$A$8:$G$97,5,FALSE)="","",VLOOKUP($J100,'Not All Title I'!$A$8:$G$97,5,FALSE)),""),"")</f>
        <v/>
      </c>
      <c r="F100" s="67" t="str">
        <f t="shared" si="0"/>
        <v/>
      </c>
      <c r="G100" s="67" t="str">
        <f>IFERROR(IF($K100&lt;=$E$7,IF(VLOOKUP($J100,'Not All Title I'!$A$8:$G$97,7,FALSE)="","",VLOOKUP($J100,'Not All Title I'!$A$8:$G$97,7,FALSE)),""),"")</f>
        <v/>
      </c>
      <c r="H100" t="str">
        <f>IFERROR(IF(H99+1&lt;='Not All Title I'!$K$7,H99+1,""),"")</f>
        <v/>
      </c>
      <c r="I100" t="str">
        <f>IFERROR(IF(I99+1&lt;='Not All Title I'!$P$7,I99+1,""),"")</f>
        <v/>
      </c>
      <c r="J100" t="str">
        <f>IF($B$7="Student Enrollment",VLOOKUP(H100,'Not All Title I'!$K$8:$L$97,2,FALSE),IF($B$7="Poverty Rate",VLOOKUP(I100,'Not All Title I'!$P$8:$P$97,2,FALSE),""))</f>
        <v/>
      </c>
      <c r="K100" t="str">
        <f>IFERROR(IF($B$7="Student Enrollment",VLOOKUP(J100,'Not All Title I'!$A$8:$G$97,3,FALSE),IF($B$7="Poverty Rate",VLOOKUP(J100,'Not All Title I'!$A$8:$G$97,7,FALSE),"")),"")</f>
        <v/>
      </c>
    </row>
    <row r="101" spans="1:11" ht="15.75" thickBot="1" x14ac:dyDescent="0.3">
      <c r="A101" s="85" t="str">
        <f>IFERROR(IF($K101&lt;=$E$7,IF(VLOOKUP($J101,'Not All Title I'!$A$8:$G$97,1,FALSE)="","",VLOOKUP($J101,'Not All Title I'!$A$8:$G$97,1,FALSE)),""),"")</f>
        <v/>
      </c>
      <c r="B101" s="86" t="str">
        <f>IFERROR(IF($K101&lt;=$E$7,IF(VLOOKUP($J101,'Not All Title I'!$A$8:$G$97,2,FALSE)="","",VLOOKUP($J101,'Not All Title I'!$A$8:$G$97,2,FALSE)),""),"")</f>
        <v/>
      </c>
      <c r="C101" s="85" t="str">
        <f>IFERROR(IF($K101&lt;=$E$7,IF(VLOOKUP($J101,'Not All Title I'!$A$8:$G$97,3,FALSE)="","",VLOOKUP($J101,'Not All Title I'!$A$8:$G$97,3,FALSE)),""),"")</f>
        <v/>
      </c>
      <c r="D101" s="87" t="str">
        <f>IFERROR(IF($K101&lt;=$E$7,IF(VLOOKUP($J101,'Not All Title I'!$A$8:$G$97,4,FALSE)="","",VLOOKUP($J101,'Not All Title I'!$A$8:$G$97,4,FALSE)),""),"")</f>
        <v/>
      </c>
      <c r="E101" s="68" t="str">
        <f>IFERROR(IF($K101&lt;=$E$7,IF(VLOOKUP($J101,'Not All Title I'!$A$8:$G$97,5,FALSE)="","",VLOOKUP($J101,'Not All Title I'!$A$8:$G$97,5,FALSE)),""),"")</f>
        <v/>
      </c>
      <c r="F101" s="69" t="str">
        <f t="shared" si="0"/>
        <v/>
      </c>
      <c r="G101" s="69" t="str">
        <f>IFERROR(IF($K101&lt;=$E$7,IF(VLOOKUP($J101,'Not All Title I'!$A$8:$G$97,7,FALSE)="","",VLOOKUP($J101,'Not All Title I'!$A$8:$G$97,7,FALSE)),""),"")</f>
        <v/>
      </c>
      <c r="H101" t="str">
        <f>IFERROR(IF(H100+1&lt;='Not All Title I'!$K$7,H100+1,""),"")</f>
        <v/>
      </c>
      <c r="I101" t="str">
        <f>IFERROR(IF(I100+1&lt;='Not All Title I'!$P$7,I100+1,""),"")</f>
        <v/>
      </c>
      <c r="J101" t="str">
        <f>IF($B$7="Student Enrollment",VLOOKUP(H101,'Not All Title I'!$K$8:$L$97,2,FALSE),IF($B$7="Poverty Rate",VLOOKUP(I101,'Not All Title I'!$P$8:$P$97,2,FALSE),""))</f>
        <v/>
      </c>
      <c r="K101" t="str">
        <f>IFERROR(IF($B$7="Student Enrollment",VLOOKUP(J101,'Not All Title I'!$A$8:$G$97,3,FALSE),IF($B$7="Poverty Rate",VLOOKUP(J101,'Not All Title I'!$A$8:$G$97,7,FALSE),"")),"")</f>
        <v/>
      </c>
    </row>
    <row r="102" spans="1:11" ht="15.75" thickBot="1" x14ac:dyDescent="0.3">
      <c r="A102" s="14"/>
      <c r="B102" s="15"/>
      <c r="C102" s="14" t="str">
        <f>IF(SUM(C12:C101)&gt;0,SUM(C12:C101),"")</f>
        <v/>
      </c>
      <c r="D102" s="16" t="str">
        <f>IF(SUM(D12:D101)&gt;0,SUM(D12:D101),"")</f>
        <v/>
      </c>
      <c r="E102" s="36" t="str">
        <f t="shared" ref="E102" si="5">IF(ISNUMBER(C102),C102/D102,"")</f>
        <v/>
      </c>
      <c r="F102" s="17"/>
      <c r="G102" s="17"/>
    </row>
    <row r="103" spans="1:11" ht="15" x14ac:dyDescent="0.25">
      <c r="A103" s="30"/>
      <c r="B103" s="28"/>
      <c r="C103" s="28"/>
      <c r="D103" s="28"/>
      <c r="E103" s="28"/>
      <c r="F103" s="26"/>
      <c r="G103" s="29"/>
    </row>
    <row r="104" spans="1:11" ht="45.75" thickBot="1" x14ac:dyDescent="0.3">
      <c r="A104" s="30"/>
      <c r="B104" s="19" t="s">
        <v>37</v>
      </c>
      <c r="C104" s="35" t="str">
        <f>IF(ISNUMBER($E$198),(1.1*$E$198),"")</f>
        <v/>
      </c>
      <c r="D104" s="28"/>
      <c r="E104" s="28"/>
      <c r="F104" s="28"/>
      <c r="G104" s="29"/>
    </row>
    <row r="105" spans="1:11" ht="15.75" thickBot="1" x14ac:dyDescent="0.3">
      <c r="A105" s="31"/>
      <c r="B105" s="32"/>
      <c r="C105" s="28"/>
      <c r="D105" s="28"/>
      <c r="E105" s="28"/>
      <c r="F105" s="28"/>
      <c r="G105" s="29"/>
    </row>
    <row r="106" spans="1:11" ht="21.75" thickBot="1" x14ac:dyDescent="0.4">
      <c r="A106" s="47" t="s">
        <v>36</v>
      </c>
      <c r="B106" s="58"/>
      <c r="C106" s="28"/>
      <c r="D106" s="28"/>
      <c r="E106" s="28"/>
      <c r="F106" s="32"/>
      <c r="G106" s="29"/>
    </row>
    <row r="107" spans="1:11" ht="64.5" thickBot="1" x14ac:dyDescent="0.3">
      <c r="A107" s="51" t="s">
        <v>10</v>
      </c>
      <c r="B107" s="52" t="s">
        <v>11</v>
      </c>
      <c r="C107" s="59" t="s">
        <v>12</v>
      </c>
      <c r="D107" s="60" t="s">
        <v>13</v>
      </c>
      <c r="E107" s="53" t="s">
        <v>14</v>
      </c>
      <c r="F107" s="55" t="s">
        <v>25</v>
      </c>
      <c r="G107" s="29"/>
    </row>
    <row r="108" spans="1:11" ht="15" x14ac:dyDescent="0.25">
      <c r="A108" s="79" t="str">
        <f>IFERROR(IF($K108&lt;=$E$7,IF(VLOOKUP($J108,'Not All Title I'!$A$104:$G$193,1,FALSE)="","",VLOOKUP($J108,'Not All Title I'!$A$104:$G$193,1,FALSE)),""),"")</f>
        <v/>
      </c>
      <c r="B108" s="80" t="str">
        <f>IFERROR(IF($K108&lt;=$E$7,IF(VLOOKUP($J108,'Not All Title I'!$A$104:$G$193,2,FALSE)="","",VLOOKUP($J108,'Not All Title I'!$A$104:$G$193,2,FALSE)),""),"")</f>
        <v/>
      </c>
      <c r="C108" s="79" t="str">
        <f>IFERROR(IF($K108&lt;=$E$7,IF(VLOOKUP($J108,'Not All Title I'!$A$104:$G$193,3,FALSE)="","",VLOOKUP($J108,'Not All Title I'!$A$104:$G$193,3,FALSE)),""),"")</f>
        <v/>
      </c>
      <c r="D108" s="81" t="str">
        <f>IFERROR(IF($K108&lt;=$E$7,IF(VLOOKUP($J108,'Not All Title I'!$A$104:$G$193,4,FALSE)="","",VLOOKUP($J108,'Not All Title I'!$A$104:$G$193,4,FALSE)),""),"")</f>
        <v/>
      </c>
      <c r="E108" s="64" t="str">
        <f>IFERROR(IF($K108&lt;=$E$7,IF(VLOOKUP($J108,'Not All Title I'!$A$104:$G$193,5,FALSE)="","",VLOOKUP($J108,'Not All Title I'!$A$104:$G$193,5,FALSE)),""),"")</f>
        <v/>
      </c>
      <c r="F108" s="65" t="str">
        <f>IFERROR(IF($K108&lt;=$E$7,IF(VLOOKUP($J108,'Not All Title I'!$A$104:$G$193,6,FALSE)="","",VLOOKUP($J108,'Not All Title I'!$A$104:$G$193,6,FALSE)),""),"")</f>
        <v/>
      </c>
      <c r="G108" s="29"/>
      <c r="H108">
        <f>IFERROR('Not All Title I'!$K$102,"")</f>
        <v>0</v>
      </c>
      <c r="I108">
        <f>IFERROR('Not All Title I'!$P$102,"")</f>
        <v>0</v>
      </c>
      <c r="J108" t="str">
        <f>IF($B$7="Student Enrollment",VLOOKUP(H108,'Not All Title I'!$K$104:$L$193,2,FALSE),IF($B$7="Poverty Rate",VLOOKUP(I108,'Not All Title I'!$P$104:$P$193,2,FALSE),""))</f>
        <v/>
      </c>
      <c r="K108" t="str">
        <f>IFERROR(IF($B$7="Student Enrollment",VLOOKUP(J108,'Not All Title I'!$A$104:$G$193,3,FALSE),IF($B$7="Poverty Rate",VLOOKUP(J108,'Not All Title I'!$A$104:$G$193,7,FALSE),"")),"")</f>
        <v/>
      </c>
    </row>
    <row r="109" spans="1:11" ht="15" x14ac:dyDescent="0.25">
      <c r="A109" s="82" t="str">
        <f>IFERROR(IF($K109&lt;=$E$7,IF(VLOOKUP($J109,'Not All Title I'!$A$104:$G$193,1,FALSE)="","",VLOOKUP($J109,'Not All Title I'!$A$104:$G$193,1,FALSE)),""),"")</f>
        <v/>
      </c>
      <c r="B109" s="83" t="str">
        <f>IFERROR(IF($K109&lt;=$E$7,IF(VLOOKUP($J109,'Not All Title I'!$A$104:$G$193,2,FALSE)="","",VLOOKUP($J109,'Not All Title I'!$A$104:$G$193,2,FALSE)),""),"")</f>
        <v/>
      </c>
      <c r="C109" s="82" t="str">
        <f>IFERROR(IF($K109&lt;=$E$7,IF(VLOOKUP($J109,'Not All Title I'!$A$104:$G$193,3,FALSE)="","",VLOOKUP($J109,'Not All Title I'!$A$104:$G$193,3,FALSE)),""),"")</f>
        <v/>
      </c>
      <c r="D109" s="84" t="str">
        <f>IFERROR(IF($K109&lt;=$E$7,IF(VLOOKUP($J109,'Not All Title I'!$A$104:$G$193,4,FALSE)="","",VLOOKUP($J109,'Not All Title I'!$A$104:$G$193,4,FALSE)),""),"")</f>
        <v/>
      </c>
      <c r="E109" s="66" t="str">
        <f>IFERROR(IF($K109&lt;=$E$7,IF(VLOOKUP($J109,'Not All Title I'!$A$104:$G$193,5,FALSE)="","",VLOOKUP($J109,'Not All Title I'!$A$104:$G$193,5,FALSE)),""),"")</f>
        <v/>
      </c>
      <c r="F109" s="67" t="str">
        <f>IFERROR(IF($K109&lt;=$E$7,IF(VLOOKUP($J109,'Not All Title I'!$A$104:$G$193,6,FALSE)="","",VLOOKUP($J109,'Not All Title I'!$A$104:$G$193,6,FALSE)),""),"")</f>
        <v/>
      </c>
      <c r="G109" s="29"/>
      <c r="H109" t="str">
        <f>IFERROR(IF(H108+1&lt;='Not All Title I'!$K$103,H108+1,""),"")</f>
        <v/>
      </c>
      <c r="I109" t="str">
        <f>IFERROR(IF(I108+1&lt;='Not All Title I'!$P$103,I108+1,""),"")</f>
        <v/>
      </c>
      <c r="J109" t="str">
        <f>IF($B$7="Student Enrollment",VLOOKUP(H109,'Not All Title I'!$K$104:$L$193,2,FALSE),IF($B$7="Poverty Rate",VLOOKUP(I109,'Not All Title I'!$P$104:$P$193,2,FALSE),""))</f>
        <v/>
      </c>
      <c r="K109" t="str">
        <f>IFERROR(IF($B$7="Student Enrollment",VLOOKUP(J109,'Not All Title I'!$A$104:$G$193,3,FALSE),IF($B$7="Poverty Rate",VLOOKUP(J109,'Not All Title I'!$A$104:$G$193,7,FALSE),"")),"")</f>
        <v/>
      </c>
    </row>
    <row r="110" spans="1:11" ht="15" x14ac:dyDescent="0.25">
      <c r="A110" s="82" t="str">
        <f>IFERROR(IF($K110&lt;=$E$7,IF(VLOOKUP($J110,'Not All Title I'!$A$104:$G$193,1,FALSE)="","",VLOOKUP($J110,'Not All Title I'!$A$104:$G$193,1,FALSE)),""),"")</f>
        <v/>
      </c>
      <c r="B110" s="83" t="str">
        <f>IFERROR(IF($K110&lt;=$E$7,IF(VLOOKUP($J110,'Not All Title I'!$A$104:$G$193,2,FALSE)="","",VLOOKUP($J110,'Not All Title I'!$A$104:$G$193,2,FALSE)),""),"")</f>
        <v/>
      </c>
      <c r="C110" s="82" t="str">
        <f>IFERROR(IF($K110&lt;=$E$7,IF(VLOOKUP($J110,'Not All Title I'!$A$104:$G$193,3,FALSE)="","",VLOOKUP($J110,'Not All Title I'!$A$104:$G$193,3,FALSE)),""),"")</f>
        <v/>
      </c>
      <c r="D110" s="84" t="str">
        <f>IFERROR(IF($K110&lt;=$E$7,IF(VLOOKUP($J110,'Not All Title I'!$A$104:$G$193,4,FALSE)="","",VLOOKUP($J110,'Not All Title I'!$A$104:$G$193,4,FALSE)),""),"")</f>
        <v/>
      </c>
      <c r="E110" s="66" t="str">
        <f>IFERROR(IF($K110&lt;=$E$7,IF(VLOOKUP($J110,'Not All Title I'!$A$104:$G$193,5,FALSE)="","",VLOOKUP($J110,'Not All Title I'!$A$104:$G$193,5,FALSE)),""),"")</f>
        <v/>
      </c>
      <c r="F110" s="67" t="str">
        <f>IFERROR(IF($K110&lt;=$E$7,IF(VLOOKUP($J110,'Not All Title I'!$A$104:$G$193,6,FALSE)="","",VLOOKUP($J110,'Not All Title I'!$A$104:$G$193,6,FALSE)),""),"")</f>
        <v/>
      </c>
      <c r="G110" s="29"/>
      <c r="H110" t="str">
        <f>IFERROR(IF(H109+1&lt;='Not All Title I'!$K$103,H109+1,""),"")</f>
        <v/>
      </c>
      <c r="I110" t="str">
        <f>IFERROR(IF(I109+1&lt;='Not All Title I'!$P$103,I109+1,""),"")</f>
        <v/>
      </c>
      <c r="J110" t="str">
        <f>IF($B$7="Student Enrollment",VLOOKUP(H110,'Not All Title I'!$K$104:$L$193,2,FALSE),IF($B$7="Poverty Rate",VLOOKUP(I110,'Not All Title I'!$P$104:$P$193,2,FALSE),""))</f>
        <v/>
      </c>
      <c r="K110" t="str">
        <f>IFERROR(IF($B$7="Student Enrollment",VLOOKUP(J110,'Not All Title I'!$A$104:$G$193,3,FALSE),IF($B$7="Poverty Rate",VLOOKUP(J110,'Not All Title I'!$A$104:$G$193,7,FALSE),"")),"")</f>
        <v/>
      </c>
    </row>
    <row r="111" spans="1:11" ht="15" x14ac:dyDescent="0.25">
      <c r="A111" s="82" t="str">
        <f>IFERROR(IF($K111&lt;=$E$7,IF(VLOOKUP($J111,'Not All Title I'!$A$104:$G$193,1,FALSE)="","",VLOOKUP($J111,'Not All Title I'!$A$104:$G$193,1,FALSE)),""),"")</f>
        <v/>
      </c>
      <c r="B111" s="83" t="str">
        <f>IFERROR(IF($K111&lt;=$E$7,IF(VLOOKUP($J111,'Not All Title I'!$A$104:$G$193,2,FALSE)="","",VLOOKUP($J111,'Not All Title I'!$A$104:$G$193,2,FALSE)),""),"")</f>
        <v/>
      </c>
      <c r="C111" s="82" t="str">
        <f>IFERROR(IF($K111&lt;=$E$7,IF(VLOOKUP($J111,'Not All Title I'!$A$104:$G$193,3,FALSE)="","",VLOOKUP($J111,'Not All Title I'!$A$104:$G$193,3,FALSE)),""),"")</f>
        <v/>
      </c>
      <c r="D111" s="84" t="str">
        <f>IFERROR(IF($K111&lt;=$E$7,IF(VLOOKUP($J111,'Not All Title I'!$A$104:$G$193,4,FALSE)="","",VLOOKUP($J111,'Not All Title I'!$A$104:$G$193,4,FALSE)),""),"")</f>
        <v/>
      </c>
      <c r="E111" s="66" t="str">
        <f>IFERROR(IF($K111&lt;=$E$7,IF(VLOOKUP($J111,'Not All Title I'!$A$104:$G$193,5,FALSE)="","",VLOOKUP($J111,'Not All Title I'!$A$104:$G$193,5,FALSE)),""),"")</f>
        <v/>
      </c>
      <c r="F111" s="67" t="str">
        <f>IFERROR(IF($K111&lt;=$E$7,IF(VLOOKUP($J111,'Not All Title I'!$A$104:$G$193,6,FALSE)="","",VLOOKUP($J111,'Not All Title I'!$A$104:$G$193,6,FALSE)),""),"")</f>
        <v/>
      </c>
      <c r="G111" s="29"/>
      <c r="H111" t="str">
        <f>IFERROR(IF(H110+1&lt;='Not All Title I'!$K$103,H110+1,""),"")</f>
        <v/>
      </c>
      <c r="I111" t="str">
        <f>IFERROR(IF(I110+1&lt;='Not All Title I'!$P$103,I110+1,""),"")</f>
        <v/>
      </c>
      <c r="J111" t="str">
        <f>IF($B$7="Student Enrollment",VLOOKUP(H111,'Not All Title I'!$K$104:$L$193,2,FALSE),IF($B$7="Poverty Rate",VLOOKUP(I111,'Not All Title I'!$P$104:$P$193,2,FALSE),""))</f>
        <v/>
      </c>
      <c r="K111" t="str">
        <f>IFERROR(IF($B$7="Student Enrollment",VLOOKUP(J111,'Not All Title I'!$A$104:$G$193,3,FALSE),IF($B$7="Poverty Rate",VLOOKUP(J111,'Not All Title I'!$A$104:$G$193,7,FALSE),"")),"")</f>
        <v/>
      </c>
    </row>
    <row r="112" spans="1:11" ht="15" x14ac:dyDescent="0.25">
      <c r="A112" s="82" t="str">
        <f>IFERROR(IF($K112&lt;=$E$7,IF(VLOOKUP($J112,'Not All Title I'!$A$104:$G$193,1,FALSE)="","",VLOOKUP($J112,'Not All Title I'!$A$104:$G$193,1,FALSE)),""),"")</f>
        <v/>
      </c>
      <c r="B112" s="83" t="str">
        <f>IFERROR(IF($K112&lt;=$E$7,IF(VLOOKUP($J112,'Not All Title I'!$A$104:$G$193,2,FALSE)="","",VLOOKUP($J112,'Not All Title I'!$A$104:$G$193,2,FALSE)),""),"")</f>
        <v/>
      </c>
      <c r="C112" s="82" t="str">
        <f>IFERROR(IF($K112&lt;=$E$7,IF(VLOOKUP($J112,'Not All Title I'!$A$104:$G$193,3,FALSE)="","",VLOOKUP($J112,'Not All Title I'!$A$104:$G$193,3,FALSE)),""),"")</f>
        <v/>
      </c>
      <c r="D112" s="84" t="str">
        <f>IFERROR(IF($K112&lt;=$E$7,IF(VLOOKUP($J112,'Not All Title I'!$A$104:$G$193,4,FALSE)="","",VLOOKUP($J112,'Not All Title I'!$A$104:$G$193,4,FALSE)),""),"")</f>
        <v/>
      </c>
      <c r="E112" s="66" t="str">
        <f>IFERROR(IF($K112&lt;=$E$7,IF(VLOOKUP($J112,'Not All Title I'!$A$104:$G$193,5,FALSE)="","",VLOOKUP($J112,'Not All Title I'!$A$104:$G$193,5,FALSE)),""),"")</f>
        <v/>
      </c>
      <c r="F112" s="67" t="str">
        <f>IFERROR(IF($K112&lt;=$E$7,IF(VLOOKUP($J112,'Not All Title I'!$A$104:$G$193,6,FALSE)="","",VLOOKUP($J112,'Not All Title I'!$A$104:$G$193,6,FALSE)),""),"")</f>
        <v/>
      </c>
      <c r="G112" s="29"/>
      <c r="H112" t="str">
        <f>IFERROR(IF(H111+1&lt;='Not All Title I'!$K$103,H111+1,""),"")</f>
        <v/>
      </c>
      <c r="I112" t="str">
        <f>IFERROR(IF(I111+1&lt;='Not All Title I'!$P$103,I111+1,""),"")</f>
        <v/>
      </c>
      <c r="J112" t="str">
        <f>IF($B$7="Student Enrollment",VLOOKUP(H112,'Not All Title I'!$K$104:$L$193,2,FALSE),IF($B$7="Poverty Rate",VLOOKUP(I112,'Not All Title I'!$P$104:$P$193,2,FALSE),""))</f>
        <v/>
      </c>
      <c r="K112" t="str">
        <f>IFERROR(IF($B$7="Student Enrollment",VLOOKUP(J112,'Not All Title I'!$A$104:$G$193,3,FALSE),IF($B$7="Poverty Rate",VLOOKUP(J112,'Not All Title I'!$A$104:$G$193,7,FALSE),"")),"")</f>
        <v/>
      </c>
    </row>
    <row r="113" spans="1:11" ht="15" x14ac:dyDescent="0.25">
      <c r="A113" s="82" t="str">
        <f>IFERROR(IF($K113&lt;=$E$7,IF(VLOOKUP($J113,'Not All Title I'!$A$104:$G$193,1,FALSE)="","",VLOOKUP($J113,'Not All Title I'!$A$104:$G$193,1,FALSE)),""),"")</f>
        <v/>
      </c>
      <c r="B113" s="83" t="str">
        <f>IFERROR(IF($K113&lt;=$E$7,IF(VLOOKUP($J113,'Not All Title I'!$A$104:$G$193,2,FALSE)="","",VLOOKUP($J113,'Not All Title I'!$A$104:$G$193,2,FALSE)),""),"")</f>
        <v/>
      </c>
      <c r="C113" s="82" t="str">
        <f>IFERROR(IF($K113&lt;=$E$7,IF(VLOOKUP($J113,'Not All Title I'!$A$104:$G$193,3,FALSE)="","",VLOOKUP($J113,'Not All Title I'!$A$104:$G$193,3,FALSE)),""),"")</f>
        <v/>
      </c>
      <c r="D113" s="84" t="str">
        <f>IFERROR(IF($K113&lt;=$E$7,IF(VLOOKUP($J113,'Not All Title I'!$A$104:$G$193,4,FALSE)="","",VLOOKUP($J113,'Not All Title I'!$A$104:$G$193,4,FALSE)),""),"")</f>
        <v/>
      </c>
      <c r="E113" s="66" t="str">
        <f>IFERROR(IF($K113&lt;=$E$7,IF(VLOOKUP($J113,'Not All Title I'!$A$104:$G$193,5,FALSE)="","",VLOOKUP($J113,'Not All Title I'!$A$104:$G$193,5,FALSE)),""),"")</f>
        <v/>
      </c>
      <c r="F113" s="67" t="str">
        <f>IFERROR(IF($K113&lt;=$E$7,IF(VLOOKUP($J113,'Not All Title I'!$A$104:$G$193,6,FALSE)="","",VLOOKUP($J113,'Not All Title I'!$A$104:$G$193,6,FALSE)),""),"")</f>
        <v/>
      </c>
      <c r="G113" s="29"/>
      <c r="H113" t="str">
        <f>IFERROR(IF(H112+1&lt;='Not All Title I'!$K$103,H112+1,""),"")</f>
        <v/>
      </c>
      <c r="I113" t="str">
        <f>IFERROR(IF(I112+1&lt;='Not All Title I'!$P$103,I112+1,""),"")</f>
        <v/>
      </c>
      <c r="J113" t="str">
        <f>IF($B$7="Student Enrollment",VLOOKUP(H113,'Not All Title I'!$K$104:$L$193,2,FALSE),IF($B$7="Poverty Rate",VLOOKUP(I113,'Not All Title I'!$P$104:$P$193,2,FALSE),""))</f>
        <v/>
      </c>
      <c r="K113" t="str">
        <f>IFERROR(IF($B$7="Student Enrollment",VLOOKUP(J113,'Not All Title I'!$A$104:$G$193,3,FALSE),IF($B$7="Poverty Rate",VLOOKUP(J113,'Not All Title I'!$A$104:$G$193,7,FALSE),"")),"")</f>
        <v/>
      </c>
    </row>
    <row r="114" spans="1:11" ht="15" x14ac:dyDescent="0.25">
      <c r="A114" s="82" t="str">
        <f>IFERROR(IF($K114&lt;=$E$7,IF(VLOOKUP($J114,'Not All Title I'!$A$104:$G$193,1,FALSE)="","",VLOOKUP($J114,'Not All Title I'!$A$104:$G$193,1,FALSE)),""),"")</f>
        <v/>
      </c>
      <c r="B114" s="83" t="str">
        <f>IFERROR(IF($K114&lt;=$E$7,IF(VLOOKUP($J114,'Not All Title I'!$A$104:$G$193,2,FALSE)="","",VLOOKUP($J114,'Not All Title I'!$A$104:$G$193,2,FALSE)),""),"")</f>
        <v/>
      </c>
      <c r="C114" s="82" t="str">
        <f>IFERROR(IF($K114&lt;=$E$7,IF(VLOOKUP($J114,'Not All Title I'!$A$104:$G$193,3,FALSE)="","",VLOOKUP($J114,'Not All Title I'!$A$104:$G$193,3,FALSE)),""),"")</f>
        <v/>
      </c>
      <c r="D114" s="84" t="str">
        <f>IFERROR(IF($K114&lt;=$E$7,IF(VLOOKUP($J114,'Not All Title I'!$A$104:$G$193,4,FALSE)="","",VLOOKUP($J114,'Not All Title I'!$A$104:$G$193,4,FALSE)),""),"")</f>
        <v/>
      </c>
      <c r="E114" s="66" t="str">
        <f>IFERROR(IF($K114&lt;=$E$7,IF(VLOOKUP($J114,'Not All Title I'!$A$104:$G$193,5,FALSE)="","",VLOOKUP($J114,'Not All Title I'!$A$104:$G$193,5,FALSE)),""),"")</f>
        <v/>
      </c>
      <c r="F114" s="67" t="str">
        <f>IFERROR(IF($K114&lt;=$E$7,IF(VLOOKUP($J114,'Not All Title I'!$A$104:$G$193,6,FALSE)="","",VLOOKUP($J114,'Not All Title I'!$A$104:$G$193,6,FALSE)),""),"")</f>
        <v/>
      </c>
      <c r="G114" s="29"/>
      <c r="H114" t="str">
        <f>IFERROR(IF(H113+1&lt;='Not All Title I'!$K$103,H113+1,""),"")</f>
        <v/>
      </c>
      <c r="I114" t="str">
        <f>IFERROR(IF(I113+1&lt;='Not All Title I'!$P$103,I113+1,""),"")</f>
        <v/>
      </c>
      <c r="J114" t="str">
        <f>IF($B$7="Student Enrollment",VLOOKUP(H114,'Not All Title I'!$K$104:$L$193,2,FALSE),IF($B$7="Poverty Rate",VLOOKUP(I114,'Not All Title I'!$P$104:$P$193,2,FALSE),""))</f>
        <v/>
      </c>
      <c r="K114" t="str">
        <f>IFERROR(IF($B$7="Student Enrollment",VLOOKUP(J114,'Not All Title I'!$A$104:$G$193,3,FALSE),IF($B$7="Poverty Rate",VLOOKUP(J114,'Not All Title I'!$A$104:$G$193,7,FALSE),"")),"")</f>
        <v/>
      </c>
    </row>
    <row r="115" spans="1:11" ht="15" x14ac:dyDescent="0.25">
      <c r="A115" s="82" t="str">
        <f>IFERROR(IF($K115&lt;=$E$7,IF(VLOOKUP($J115,'Not All Title I'!$A$104:$G$193,1,FALSE)="","",VLOOKUP($J115,'Not All Title I'!$A$104:$G$193,1,FALSE)),""),"")</f>
        <v/>
      </c>
      <c r="B115" s="83" t="str">
        <f>IFERROR(IF($K115&lt;=$E$7,IF(VLOOKUP($J115,'Not All Title I'!$A$104:$G$193,2,FALSE)="","",VLOOKUP($J115,'Not All Title I'!$A$104:$G$193,2,FALSE)),""),"")</f>
        <v/>
      </c>
      <c r="C115" s="82" t="str">
        <f>IFERROR(IF($K115&lt;=$E$7,IF(VLOOKUP($J115,'Not All Title I'!$A$104:$G$193,3,FALSE)="","",VLOOKUP($J115,'Not All Title I'!$A$104:$G$193,3,FALSE)),""),"")</f>
        <v/>
      </c>
      <c r="D115" s="84" t="str">
        <f>IFERROR(IF($K115&lt;=$E$7,IF(VLOOKUP($J115,'Not All Title I'!$A$104:$G$193,4,FALSE)="","",VLOOKUP($J115,'Not All Title I'!$A$104:$G$193,4,FALSE)),""),"")</f>
        <v/>
      </c>
      <c r="E115" s="66" t="str">
        <f>IFERROR(IF($K115&lt;=$E$7,IF(VLOOKUP($J115,'Not All Title I'!$A$104:$G$193,5,FALSE)="","",VLOOKUP($J115,'Not All Title I'!$A$104:$G$193,5,FALSE)),""),"")</f>
        <v/>
      </c>
      <c r="F115" s="67" t="str">
        <f>IFERROR(IF($K115&lt;=$E$7,IF(VLOOKUP($J115,'Not All Title I'!$A$104:$G$193,6,FALSE)="","",VLOOKUP($J115,'Not All Title I'!$A$104:$G$193,6,FALSE)),""),"")</f>
        <v/>
      </c>
      <c r="G115" s="29"/>
      <c r="H115" t="str">
        <f>IFERROR(IF(H114+1&lt;='Not All Title I'!$K$103,H114+1,""),"")</f>
        <v/>
      </c>
      <c r="I115" t="str">
        <f>IFERROR(IF(I114+1&lt;='Not All Title I'!$P$103,I114+1,""),"")</f>
        <v/>
      </c>
      <c r="J115" t="str">
        <f>IF($B$7="Student Enrollment",VLOOKUP(H115,'Not All Title I'!$K$104:$L$193,2,FALSE),IF($B$7="Poverty Rate",VLOOKUP(I115,'Not All Title I'!$P$104:$P$193,2,FALSE),""))</f>
        <v/>
      </c>
      <c r="K115" t="str">
        <f>IFERROR(IF($B$7="Student Enrollment",VLOOKUP(J115,'Not All Title I'!$A$104:$G$193,3,FALSE),IF($B$7="Poverty Rate",VLOOKUP(J115,'Not All Title I'!$A$104:$G$193,7,FALSE),"")),"")</f>
        <v/>
      </c>
    </row>
    <row r="116" spans="1:11" ht="15" x14ac:dyDescent="0.25">
      <c r="A116" s="82" t="str">
        <f>IFERROR(IF($K116&lt;=$E$7,IF(VLOOKUP($J116,'Not All Title I'!$A$104:$G$193,1,FALSE)="","",VLOOKUP($J116,'Not All Title I'!$A$104:$G$193,1,FALSE)),""),"")</f>
        <v/>
      </c>
      <c r="B116" s="83" t="str">
        <f>IFERROR(IF($K116&lt;=$E$7,IF(VLOOKUP($J116,'Not All Title I'!$A$104:$G$193,2,FALSE)="","",VLOOKUP($J116,'Not All Title I'!$A$104:$G$193,2,FALSE)),""),"")</f>
        <v/>
      </c>
      <c r="C116" s="82" t="str">
        <f>IFERROR(IF($K116&lt;=$E$7,IF(VLOOKUP($J116,'Not All Title I'!$A$104:$G$193,3,FALSE)="","",VLOOKUP($J116,'Not All Title I'!$A$104:$G$193,3,FALSE)),""),"")</f>
        <v/>
      </c>
      <c r="D116" s="84" t="str">
        <f>IFERROR(IF($K116&lt;=$E$7,IF(VLOOKUP($J116,'Not All Title I'!$A$104:$G$193,4,FALSE)="","",VLOOKUP($J116,'Not All Title I'!$A$104:$G$193,4,FALSE)),""),"")</f>
        <v/>
      </c>
      <c r="E116" s="66" t="str">
        <f>IFERROR(IF($K116&lt;=$E$7,IF(VLOOKUP($J116,'Not All Title I'!$A$104:$G$193,5,FALSE)="","",VLOOKUP($J116,'Not All Title I'!$A$104:$G$193,5,FALSE)),""),"")</f>
        <v/>
      </c>
      <c r="F116" s="67" t="str">
        <f>IFERROR(IF($K116&lt;=$E$7,IF(VLOOKUP($J116,'Not All Title I'!$A$104:$G$193,6,FALSE)="","",VLOOKUP($J116,'Not All Title I'!$A$104:$G$193,6,FALSE)),""),"")</f>
        <v/>
      </c>
      <c r="G116" s="29"/>
      <c r="H116" t="str">
        <f>IFERROR(IF(H115+1&lt;='Not All Title I'!$K$103,H115+1,""),"")</f>
        <v/>
      </c>
      <c r="I116" t="str">
        <f>IFERROR(IF(I115+1&lt;='Not All Title I'!$P$103,I115+1,""),"")</f>
        <v/>
      </c>
      <c r="J116" t="str">
        <f>IF($B$7="Student Enrollment",VLOOKUP(H116,'Not All Title I'!$K$104:$L$193,2,FALSE),IF($B$7="Poverty Rate",VLOOKUP(I116,'Not All Title I'!$P$104:$P$193,2,FALSE),""))</f>
        <v/>
      </c>
      <c r="K116" t="str">
        <f>IFERROR(IF($B$7="Student Enrollment",VLOOKUP(J116,'Not All Title I'!$A$104:$G$193,3,FALSE),IF($B$7="Poverty Rate",VLOOKUP(J116,'Not All Title I'!$A$104:$G$193,7,FALSE),"")),"")</f>
        <v/>
      </c>
    </row>
    <row r="117" spans="1:11" ht="15" x14ac:dyDescent="0.25">
      <c r="A117" s="82" t="str">
        <f>IFERROR(IF($K117&lt;=$E$7,IF(VLOOKUP($J117,'Not All Title I'!$A$104:$G$193,1,FALSE)="","",VLOOKUP($J117,'Not All Title I'!$A$104:$G$193,1,FALSE)),""),"")</f>
        <v/>
      </c>
      <c r="B117" s="83" t="str">
        <f>IFERROR(IF($K117&lt;=$E$7,IF(VLOOKUP($J117,'Not All Title I'!$A$104:$G$193,2,FALSE)="","",VLOOKUP($J117,'Not All Title I'!$A$104:$G$193,2,FALSE)),""),"")</f>
        <v/>
      </c>
      <c r="C117" s="82" t="str">
        <f>IFERROR(IF($K117&lt;=$E$7,IF(VLOOKUP($J117,'Not All Title I'!$A$104:$G$193,3,FALSE)="","",VLOOKUP($J117,'Not All Title I'!$A$104:$G$193,3,FALSE)),""),"")</f>
        <v/>
      </c>
      <c r="D117" s="84" t="str">
        <f>IFERROR(IF($K117&lt;=$E$7,IF(VLOOKUP($J117,'Not All Title I'!$A$104:$G$193,4,FALSE)="","",VLOOKUP($J117,'Not All Title I'!$A$104:$G$193,4,FALSE)),""),"")</f>
        <v/>
      </c>
      <c r="E117" s="66" t="str">
        <f>IFERROR(IF($K117&lt;=$E$7,IF(VLOOKUP($J117,'Not All Title I'!$A$104:$G$193,5,FALSE)="","",VLOOKUP($J117,'Not All Title I'!$A$104:$G$193,5,FALSE)),""),"")</f>
        <v/>
      </c>
      <c r="F117" s="67" t="str">
        <f>IFERROR(IF($K117&lt;=$E$7,IF(VLOOKUP($J117,'Not All Title I'!$A$104:$G$193,6,FALSE)="","",VLOOKUP($J117,'Not All Title I'!$A$104:$G$193,6,FALSE)),""),"")</f>
        <v/>
      </c>
      <c r="G117" s="29"/>
      <c r="H117" t="str">
        <f>IFERROR(IF(H116+1&lt;='Not All Title I'!$K$103,H116+1,""),"")</f>
        <v/>
      </c>
      <c r="I117" t="str">
        <f>IFERROR(IF(I116+1&lt;='Not All Title I'!$P$103,I116+1,""),"")</f>
        <v/>
      </c>
      <c r="J117" t="str">
        <f>IF($B$7="Student Enrollment",VLOOKUP(H117,'Not All Title I'!$K$104:$L$193,2,FALSE),IF($B$7="Poverty Rate",VLOOKUP(I117,'Not All Title I'!$P$104:$P$193,2,FALSE),""))</f>
        <v/>
      </c>
      <c r="K117" t="str">
        <f>IFERROR(IF($B$7="Student Enrollment",VLOOKUP(J117,'Not All Title I'!$A$104:$G$193,3,FALSE),IF($B$7="Poverty Rate",VLOOKUP(J117,'Not All Title I'!$A$104:$G$193,7,FALSE),"")),"")</f>
        <v/>
      </c>
    </row>
    <row r="118" spans="1:11" ht="15" x14ac:dyDescent="0.25">
      <c r="A118" s="82" t="str">
        <f>IFERROR(IF($K118&lt;=$E$7,IF(VLOOKUP($J118,'Not All Title I'!$A$104:$G$193,1,FALSE)="","",VLOOKUP($J118,'Not All Title I'!$A$104:$G$193,1,FALSE)),""),"")</f>
        <v/>
      </c>
      <c r="B118" s="83" t="str">
        <f>IFERROR(IF($K118&lt;=$E$7,IF(VLOOKUP($J118,'Not All Title I'!$A$104:$G$193,2,FALSE)="","",VLOOKUP($J118,'Not All Title I'!$A$104:$G$193,2,FALSE)),""),"")</f>
        <v/>
      </c>
      <c r="C118" s="82" t="str">
        <f>IFERROR(IF($K118&lt;=$E$7,IF(VLOOKUP($J118,'Not All Title I'!$A$104:$G$193,3,FALSE)="","",VLOOKUP($J118,'Not All Title I'!$A$104:$G$193,3,FALSE)),""),"")</f>
        <v/>
      </c>
      <c r="D118" s="84" t="str">
        <f>IFERROR(IF($K118&lt;=$E$7,IF(VLOOKUP($J118,'Not All Title I'!$A$104:$G$193,4,FALSE)="","",VLOOKUP($J118,'Not All Title I'!$A$104:$G$193,4,FALSE)),""),"")</f>
        <v/>
      </c>
      <c r="E118" s="66" t="str">
        <f>IFERROR(IF($K118&lt;=$E$7,IF(VLOOKUP($J118,'Not All Title I'!$A$104:$G$193,5,FALSE)="","",VLOOKUP($J118,'Not All Title I'!$A$104:$G$193,5,FALSE)),""),"")</f>
        <v/>
      </c>
      <c r="F118" s="67" t="str">
        <f>IFERROR(IF($K118&lt;=$E$7,IF(VLOOKUP($J118,'Not All Title I'!$A$104:$G$193,6,FALSE)="","",VLOOKUP($J118,'Not All Title I'!$A$104:$G$193,6,FALSE)),""),"")</f>
        <v/>
      </c>
      <c r="G118" s="29"/>
      <c r="H118" t="str">
        <f>IFERROR(IF(H117+1&lt;='Not All Title I'!$K$103,H117+1,""),"")</f>
        <v/>
      </c>
      <c r="I118" t="str">
        <f>IFERROR(IF(I117+1&lt;='Not All Title I'!$P$103,I117+1,""),"")</f>
        <v/>
      </c>
      <c r="J118" t="str">
        <f>IF($B$7="Student Enrollment",VLOOKUP(H118,'Not All Title I'!$K$104:$L$193,2,FALSE),IF($B$7="Poverty Rate",VLOOKUP(I118,'Not All Title I'!$P$104:$P$193,2,FALSE),""))</f>
        <v/>
      </c>
      <c r="K118" t="str">
        <f>IFERROR(IF($B$7="Student Enrollment",VLOOKUP(J118,'Not All Title I'!$A$104:$G$193,3,FALSE),IF($B$7="Poverty Rate",VLOOKUP(J118,'Not All Title I'!$A$104:$G$193,7,FALSE),"")),"")</f>
        <v/>
      </c>
    </row>
    <row r="119" spans="1:11" ht="15" x14ac:dyDescent="0.25">
      <c r="A119" s="82" t="str">
        <f>IFERROR(IF($K119&lt;=$E$7,IF(VLOOKUP($J119,'Not All Title I'!$A$104:$G$193,1,FALSE)="","",VLOOKUP($J119,'Not All Title I'!$A$104:$G$193,1,FALSE)),""),"")</f>
        <v/>
      </c>
      <c r="B119" s="83" t="str">
        <f>IFERROR(IF($K119&lt;=$E$7,IF(VLOOKUP($J119,'Not All Title I'!$A$104:$G$193,2,FALSE)="","",VLOOKUP($J119,'Not All Title I'!$A$104:$G$193,2,FALSE)),""),"")</f>
        <v/>
      </c>
      <c r="C119" s="82" t="str">
        <f>IFERROR(IF($K119&lt;=$E$7,IF(VLOOKUP($J119,'Not All Title I'!$A$104:$G$193,3,FALSE)="","",VLOOKUP($J119,'Not All Title I'!$A$104:$G$193,3,FALSE)),""),"")</f>
        <v/>
      </c>
      <c r="D119" s="84" t="str">
        <f>IFERROR(IF($K119&lt;=$E$7,IF(VLOOKUP($J119,'Not All Title I'!$A$104:$G$193,4,FALSE)="","",VLOOKUP($J119,'Not All Title I'!$A$104:$G$193,4,FALSE)),""),"")</f>
        <v/>
      </c>
      <c r="E119" s="66" t="str">
        <f>IFERROR(IF($K119&lt;=$E$7,IF(VLOOKUP($J119,'Not All Title I'!$A$104:$G$193,5,FALSE)="","",VLOOKUP($J119,'Not All Title I'!$A$104:$G$193,5,FALSE)),""),"")</f>
        <v/>
      </c>
      <c r="F119" s="67" t="str">
        <f>IFERROR(IF($K119&lt;=$E$7,IF(VLOOKUP($J119,'Not All Title I'!$A$104:$G$193,6,FALSE)="","",VLOOKUP($J119,'Not All Title I'!$A$104:$G$193,6,FALSE)),""),"")</f>
        <v/>
      </c>
      <c r="G119" s="29"/>
      <c r="H119" t="str">
        <f>IFERROR(IF(H118+1&lt;='Not All Title I'!$K$103,H118+1,""),"")</f>
        <v/>
      </c>
      <c r="I119" t="str">
        <f>IFERROR(IF(I118+1&lt;='Not All Title I'!$P$103,I118+1,""),"")</f>
        <v/>
      </c>
      <c r="J119" t="str">
        <f>IF($B$7="Student Enrollment",VLOOKUP(H119,'Not All Title I'!$K$104:$L$193,2,FALSE),IF($B$7="Poverty Rate",VLOOKUP(I119,'Not All Title I'!$P$104:$P$193,2,FALSE),""))</f>
        <v/>
      </c>
      <c r="K119" t="str">
        <f>IFERROR(IF($B$7="Student Enrollment",VLOOKUP(J119,'Not All Title I'!$A$104:$G$193,3,FALSE),IF($B$7="Poverty Rate",VLOOKUP(J119,'Not All Title I'!$A$104:$G$193,7,FALSE),"")),"")</f>
        <v/>
      </c>
    </row>
    <row r="120" spans="1:11" ht="15" x14ac:dyDescent="0.25">
      <c r="A120" s="82" t="str">
        <f>IFERROR(IF($K120&lt;=$E$7,IF(VLOOKUP($J120,'Not All Title I'!$A$104:$G$193,1,FALSE)="","",VLOOKUP($J120,'Not All Title I'!$A$104:$G$193,1,FALSE)),""),"")</f>
        <v/>
      </c>
      <c r="B120" s="83" t="str">
        <f>IFERROR(IF($K120&lt;=$E$7,IF(VLOOKUP($J120,'Not All Title I'!$A$104:$G$193,2,FALSE)="","",VLOOKUP($J120,'Not All Title I'!$A$104:$G$193,2,FALSE)),""),"")</f>
        <v/>
      </c>
      <c r="C120" s="82" t="str">
        <f>IFERROR(IF($K120&lt;=$E$7,IF(VLOOKUP($J120,'Not All Title I'!$A$104:$G$193,3,FALSE)="","",VLOOKUP($J120,'Not All Title I'!$A$104:$G$193,3,FALSE)),""),"")</f>
        <v/>
      </c>
      <c r="D120" s="84" t="str">
        <f>IFERROR(IF($K120&lt;=$E$7,IF(VLOOKUP($J120,'Not All Title I'!$A$104:$G$193,4,FALSE)="","",VLOOKUP($J120,'Not All Title I'!$A$104:$G$193,4,FALSE)),""),"")</f>
        <v/>
      </c>
      <c r="E120" s="66" t="str">
        <f>IFERROR(IF($K120&lt;=$E$7,IF(VLOOKUP($J120,'Not All Title I'!$A$104:$G$193,5,FALSE)="","",VLOOKUP($J120,'Not All Title I'!$A$104:$G$193,5,FALSE)),""),"")</f>
        <v/>
      </c>
      <c r="F120" s="67" t="str">
        <f>IFERROR(IF($K120&lt;=$E$7,IF(VLOOKUP($J120,'Not All Title I'!$A$104:$G$193,6,FALSE)="","",VLOOKUP($J120,'Not All Title I'!$A$104:$G$193,6,FALSE)),""),"")</f>
        <v/>
      </c>
      <c r="G120" s="29"/>
      <c r="H120" t="str">
        <f>IFERROR(IF(H119+1&lt;='Not All Title I'!$K$103,H119+1,""),"")</f>
        <v/>
      </c>
      <c r="I120" t="str">
        <f>IFERROR(IF(I119+1&lt;='Not All Title I'!$P$103,I119+1,""),"")</f>
        <v/>
      </c>
      <c r="J120" t="str">
        <f>IF($B$7="Student Enrollment",VLOOKUP(H120,'Not All Title I'!$K$104:$L$193,2,FALSE),IF($B$7="Poverty Rate",VLOOKUP(I120,'Not All Title I'!$P$104:$P$193,2,FALSE),""))</f>
        <v/>
      </c>
      <c r="K120" t="str">
        <f>IFERROR(IF($B$7="Student Enrollment",VLOOKUP(J120,'Not All Title I'!$A$104:$G$193,3,FALSE),IF($B$7="Poverty Rate",VLOOKUP(J120,'Not All Title I'!$A$104:$G$193,7,FALSE),"")),"")</f>
        <v/>
      </c>
    </row>
    <row r="121" spans="1:11" ht="15" x14ac:dyDescent="0.25">
      <c r="A121" s="82" t="str">
        <f>IFERROR(IF($K121&lt;=$E$7,IF(VLOOKUP($J121,'Not All Title I'!$A$104:$G$193,1,FALSE)="","",VLOOKUP($J121,'Not All Title I'!$A$104:$G$193,1,FALSE)),""),"")</f>
        <v/>
      </c>
      <c r="B121" s="83" t="str">
        <f>IFERROR(IF($K121&lt;=$E$7,IF(VLOOKUP($J121,'Not All Title I'!$A$104:$G$193,2,FALSE)="","",VLOOKUP($J121,'Not All Title I'!$A$104:$G$193,2,FALSE)),""),"")</f>
        <v/>
      </c>
      <c r="C121" s="82" t="str">
        <f>IFERROR(IF($K121&lt;=$E$7,IF(VLOOKUP($J121,'Not All Title I'!$A$104:$G$193,3,FALSE)="","",VLOOKUP($J121,'Not All Title I'!$A$104:$G$193,3,FALSE)),""),"")</f>
        <v/>
      </c>
      <c r="D121" s="84" t="str">
        <f>IFERROR(IF($K121&lt;=$E$7,IF(VLOOKUP($J121,'Not All Title I'!$A$104:$G$193,4,FALSE)="","",VLOOKUP($J121,'Not All Title I'!$A$104:$G$193,4,FALSE)),""),"")</f>
        <v/>
      </c>
      <c r="E121" s="66" t="str">
        <f>IFERROR(IF($K121&lt;=$E$7,IF(VLOOKUP($J121,'Not All Title I'!$A$104:$G$193,5,FALSE)="","",VLOOKUP($J121,'Not All Title I'!$A$104:$G$193,5,FALSE)),""),"")</f>
        <v/>
      </c>
      <c r="F121" s="67" t="str">
        <f>IFERROR(IF($K121&lt;=$E$7,IF(VLOOKUP($J121,'Not All Title I'!$A$104:$G$193,6,FALSE)="","",VLOOKUP($J121,'Not All Title I'!$A$104:$G$193,6,FALSE)),""),"")</f>
        <v/>
      </c>
      <c r="G121" s="29"/>
      <c r="H121" t="str">
        <f>IFERROR(IF(H120+1&lt;='Not All Title I'!$K$103,H120+1,""),"")</f>
        <v/>
      </c>
      <c r="I121" t="str">
        <f>IFERROR(IF(I120+1&lt;='Not All Title I'!$P$103,I120+1,""),"")</f>
        <v/>
      </c>
      <c r="J121" t="str">
        <f>IF($B$7="Student Enrollment",VLOOKUP(H121,'Not All Title I'!$K$104:$L$193,2,FALSE),IF($B$7="Poverty Rate",VLOOKUP(I121,'Not All Title I'!$P$104:$P$193,2,FALSE),""))</f>
        <v/>
      </c>
      <c r="K121" t="str">
        <f>IFERROR(IF($B$7="Student Enrollment",VLOOKUP(J121,'Not All Title I'!$A$104:$G$193,3,FALSE),IF($B$7="Poverty Rate",VLOOKUP(J121,'Not All Title I'!$A$104:$G$193,7,FALSE),"")),"")</f>
        <v/>
      </c>
    </row>
    <row r="122" spans="1:11" ht="15" x14ac:dyDescent="0.25">
      <c r="A122" s="82" t="str">
        <f>IFERROR(IF($K122&lt;=$E$7,IF(VLOOKUP($J122,'Not All Title I'!$A$104:$G$193,1,FALSE)="","",VLOOKUP($J122,'Not All Title I'!$A$104:$G$193,1,FALSE)),""),"")</f>
        <v/>
      </c>
      <c r="B122" s="83" t="str">
        <f>IFERROR(IF($K122&lt;=$E$7,IF(VLOOKUP($J122,'Not All Title I'!$A$104:$G$193,2,FALSE)="","",VLOOKUP($J122,'Not All Title I'!$A$104:$G$193,2,FALSE)),""),"")</f>
        <v/>
      </c>
      <c r="C122" s="82" t="str">
        <f>IFERROR(IF($K122&lt;=$E$7,IF(VLOOKUP($J122,'Not All Title I'!$A$104:$G$193,3,FALSE)="","",VLOOKUP($J122,'Not All Title I'!$A$104:$G$193,3,FALSE)),""),"")</f>
        <v/>
      </c>
      <c r="D122" s="84" t="str">
        <f>IFERROR(IF($K122&lt;=$E$7,IF(VLOOKUP($J122,'Not All Title I'!$A$104:$G$193,4,FALSE)="","",VLOOKUP($J122,'Not All Title I'!$A$104:$G$193,4,FALSE)),""),"")</f>
        <v/>
      </c>
      <c r="E122" s="66" t="str">
        <f>IFERROR(IF($K122&lt;=$E$7,IF(VLOOKUP($J122,'Not All Title I'!$A$104:$G$193,5,FALSE)="","",VLOOKUP($J122,'Not All Title I'!$A$104:$G$193,5,FALSE)),""),"")</f>
        <v/>
      </c>
      <c r="F122" s="67" t="str">
        <f>IFERROR(IF($K122&lt;=$E$7,IF(VLOOKUP($J122,'Not All Title I'!$A$104:$G$193,6,FALSE)="","",VLOOKUP($J122,'Not All Title I'!$A$104:$G$193,6,FALSE)),""),"")</f>
        <v/>
      </c>
      <c r="G122" s="29"/>
      <c r="H122" t="str">
        <f>IFERROR(IF(H121+1&lt;='Not All Title I'!$K$103,H121+1,""),"")</f>
        <v/>
      </c>
      <c r="I122" t="str">
        <f>IFERROR(IF(I121+1&lt;='Not All Title I'!$P$103,I121+1,""),"")</f>
        <v/>
      </c>
      <c r="J122" t="str">
        <f>IF($B$7="Student Enrollment",VLOOKUP(H122,'Not All Title I'!$K$104:$L$193,2,FALSE),IF($B$7="Poverty Rate",VLOOKUP(I122,'Not All Title I'!$P$104:$P$193,2,FALSE),""))</f>
        <v/>
      </c>
      <c r="K122" t="str">
        <f>IFERROR(IF($B$7="Student Enrollment",VLOOKUP(J122,'Not All Title I'!$A$104:$G$193,3,FALSE),IF($B$7="Poverty Rate",VLOOKUP(J122,'Not All Title I'!$A$104:$G$193,7,FALSE),"")),"")</f>
        <v/>
      </c>
    </row>
    <row r="123" spans="1:11" ht="15" x14ac:dyDescent="0.25">
      <c r="A123" s="82" t="str">
        <f>IFERROR(IF($K123&lt;=$E$7,IF(VLOOKUP($J123,'Not All Title I'!$A$104:$G$193,1,FALSE)="","",VLOOKUP($J123,'Not All Title I'!$A$104:$G$193,1,FALSE)),""),"")</f>
        <v/>
      </c>
      <c r="B123" s="83" t="str">
        <f>IFERROR(IF($K123&lt;=$E$7,IF(VLOOKUP($J123,'Not All Title I'!$A$104:$G$193,2,FALSE)="","",VLOOKUP($J123,'Not All Title I'!$A$104:$G$193,2,FALSE)),""),"")</f>
        <v/>
      </c>
      <c r="C123" s="82" t="str">
        <f>IFERROR(IF($K123&lt;=$E$7,IF(VLOOKUP($J123,'Not All Title I'!$A$104:$G$193,3,FALSE)="","",VLOOKUP($J123,'Not All Title I'!$A$104:$G$193,3,FALSE)),""),"")</f>
        <v/>
      </c>
      <c r="D123" s="84" t="str">
        <f>IFERROR(IF($K123&lt;=$E$7,IF(VLOOKUP($J123,'Not All Title I'!$A$104:$G$193,4,FALSE)="","",VLOOKUP($J123,'Not All Title I'!$A$104:$G$193,4,FALSE)),""),"")</f>
        <v/>
      </c>
      <c r="E123" s="66" t="str">
        <f>IFERROR(IF($K123&lt;=$E$7,IF(VLOOKUP($J123,'Not All Title I'!$A$104:$G$193,5,FALSE)="","",VLOOKUP($J123,'Not All Title I'!$A$104:$G$193,5,FALSE)),""),"")</f>
        <v/>
      </c>
      <c r="F123" s="67" t="str">
        <f>IFERROR(IF($K123&lt;=$E$7,IF(VLOOKUP($J123,'Not All Title I'!$A$104:$G$193,6,FALSE)="","",VLOOKUP($J123,'Not All Title I'!$A$104:$G$193,6,FALSE)),""),"")</f>
        <v/>
      </c>
      <c r="G123" s="29"/>
      <c r="H123" t="str">
        <f>IFERROR(IF(H122+1&lt;='Not All Title I'!$K$103,H122+1,""),"")</f>
        <v/>
      </c>
      <c r="I123" t="str">
        <f>IFERROR(IF(I122+1&lt;='Not All Title I'!$P$103,I122+1,""),"")</f>
        <v/>
      </c>
      <c r="J123" t="str">
        <f>IF($B$7="Student Enrollment",VLOOKUP(H123,'Not All Title I'!$K$104:$L$193,2,FALSE),IF($B$7="Poverty Rate",VLOOKUP(I123,'Not All Title I'!$P$104:$P$193,2,FALSE),""))</f>
        <v/>
      </c>
      <c r="K123" t="str">
        <f>IFERROR(IF($B$7="Student Enrollment",VLOOKUP(J123,'Not All Title I'!$A$104:$G$193,3,FALSE),IF($B$7="Poverty Rate",VLOOKUP(J123,'Not All Title I'!$A$104:$G$193,7,FALSE),"")),"")</f>
        <v/>
      </c>
    </row>
    <row r="124" spans="1:11" ht="15" x14ac:dyDescent="0.25">
      <c r="A124" s="82" t="str">
        <f>IFERROR(IF($K124&lt;=$E$7,IF(VLOOKUP($J124,'Not All Title I'!$A$104:$G$193,1,FALSE)="","",VLOOKUP($J124,'Not All Title I'!$A$104:$G$193,1,FALSE)),""),"")</f>
        <v/>
      </c>
      <c r="B124" s="83" t="str">
        <f>IFERROR(IF($K124&lt;=$E$7,IF(VLOOKUP($J124,'Not All Title I'!$A$104:$G$193,2,FALSE)="","",VLOOKUP($J124,'Not All Title I'!$A$104:$G$193,2,FALSE)),""),"")</f>
        <v/>
      </c>
      <c r="C124" s="82" t="str">
        <f>IFERROR(IF($K124&lt;=$E$7,IF(VLOOKUP($J124,'Not All Title I'!$A$104:$G$193,3,FALSE)="","",VLOOKUP($J124,'Not All Title I'!$A$104:$G$193,3,FALSE)),""),"")</f>
        <v/>
      </c>
      <c r="D124" s="84" t="str">
        <f>IFERROR(IF($K124&lt;=$E$7,IF(VLOOKUP($J124,'Not All Title I'!$A$104:$G$193,4,FALSE)="","",VLOOKUP($J124,'Not All Title I'!$A$104:$G$193,4,FALSE)),""),"")</f>
        <v/>
      </c>
      <c r="E124" s="66" t="str">
        <f>IFERROR(IF($K124&lt;=$E$7,IF(VLOOKUP($J124,'Not All Title I'!$A$104:$G$193,5,FALSE)="","",VLOOKUP($J124,'Not All Title I'!$A$104:$G$193,5,FALSE)),""),"")</f>
        <v/>
      </c>
      <c r="F124" s="67" t="str">
        <f>IFERROR(IF($K124&lt;=$E$7,IF(VLOOKUP($J124,'Not All Title I'!$A$104:$G$193,6,FALSE)="","",VLOOKUP($J124,'Not All Title I'!$A$104:$G$193,6,FALSE)),""),"")</f>
        <v/>
      </c>
      <c r="G124" s="29"/>
      <c r="H124" t="str">
        <f>IFERROR(IF(H123+1&lt;='Not All Title I'!$K$103,H123+1,""),"")</f>
        <v/>
      </c>
      <c r="I124" t="str">
        <f>IFERROR(IF(I123+1&lt;='Not All Title I'!$P$103,I123+1,""),"")</f>
        <v/>
      </c>
      <c r="J124" t="str">
        <f>IF($B$7="Student Enrollment",VLOOKUP(H124,'Not All Title I'!$K$104:$L$193,2,FALSE),IF($B$7="Poverty Rate",VLOOKUP(I124,'Not All Title I'!$P$104:$P$193,2,FALSE),""))</f>
        <v/>
      </c>
      <c r="K124" t="str">
        <f>IFERROR(IF($B$7="Student Enrollment",VLOOKUP(J124,'Not All Title I'!$A$104:$G$193,3,FALSE),IF($B$7="Poverty Rate",VLOOKUP(J124,'Not All Title I'!$A$104:$G$193,7,FALSE),"")),"")</f>
        <v/>
      </c>
    </row>
    <row r="125" spans="1:11" ht="15" x14ac:dyDescent="0.25">
      <c r="A125" s="82" t="str">
        <f>IFERROR(IF($K125&lt;=$E$7,IF(VLOOKUP($J125,'Not All Title I'!$A$104:$G$193,1,FALSE)="","",VLOOKUP($J125,'Not All Title I'!$A$104:$G$193,1,FALSE)),""),"")</f>
        <v/>
      </c>
      <c r="B125" s="83" t="str">
        <f>IFERROR(IF($K125&lt;=$E$7,IF(VLOOKUP($J125,'Not All Title I'!$A$104:$G$193,2,FALSE)="","",VLOOKUP($J125,'Not All Title I'!$A$104:$G$193,2,FALSE)),""),"")</f>
        <v/>
      </c>
      <c r="C125" s="82" t="str">
        <f>IFERROR(IF($K125&lt;=$E$7,IF(VLOOKUP($J125,'Not All Title I'!$A$104:$G$193,3,FALSE)="","",VLOOKUP($J125,'Not All Title I'!$A$104:$G$193,3,FALSE)),""),"")</f>
        <v/>
      </c>
      <c r="D125" s="84" t="str">
        <f>IFERROR(IF($K125&lt;=$E$7,IF(VLOOKUP($J125,'Not All Title I'!$A$104:$G$193,4,FALSE)="","",VLOOKUP($J125,'Not All Title I'!$A$104:$G$193,4,FALSE)),""),"")</f>
        <v/>
      </c>
      <c r="E125" s="66" t="str">
        <f>IFERROR(IF($K125&lt;=$E$7,IF(VLOOKUP($J125,'Not All Title I'!$A$104:$G$193,5,FALSE)="","",VLOOKUP($J125,'Not All Title I'!$A$104:$G$193,5,FALSE)),""),"")</f>
        <v/>
      </c>
      <c r="F125" s="67" t="str">
        <f>IFERROR(IF($K125&lt;=$E$7,IF(VLOOKUP($J125,'Not All Title I'!$A$104:$G$193,6,FALSE)="","",VLOOKUP($J125,'Not All Title I'!$A$104:$G$193,6,FALSE)),""),"")</f>
        <v/>
      </c>
      <c r="G125" s="29"/>
      <c r="H125" t="str">
        <f>IFERROR(IF(H124+1&lt;='Not All Title I'!$K$103,H124+1,""),"")</f>
        <v/>
      </c>
      <c r="I125" t="str">
        <f>IFERROR(IF(I124+1&lt;='Not All Title I'!$P$103,I124+1,""),"")</f>
        <v/>
      </c>
      <c r="J125" t="str">
        <f>IF($B$7="Student Enrollment",VLOOKUP(H125,'Not All Title I'!$K$104:$L$193,2,FALSE),IF($B$7="Poverty Rate",VLOOKUP(I125,'Not All Title I'!$P$104:$P$193,2,FALSE),""))</f>
        <v/>
      </c>
      <c r="K125" t="str">
        <f>IFERROR(IF($B$7="Student Enrollment",VLOOKUP(J125,'Not All Title I'!$A$104:$G$193,3,FALSE),IF($B$7="Poverty Rate",VLOOKUP(J125,'Not All Title I'!$A$104:$G$193,7,FALSE),"")),"")</f>
        <v/>
      </c>
    </row>
    <row r="126" spans="1:11" ht="15" x14ac:dyDescent="0.25">
      <c r="A126" s="82" t="str">
        <f>IFERROR(IF($K126&lt;=$E$7,IF(VLOOKUP($J126,'Not All Title I'!$A$104:$G$193,1,FALSE)="","",VLOOKUP($J126,'Not All Title I'!$A$104:$G$193,1,FALSE)),""),"")</f>
        <v/>
      </c>
      <c r="B126" s="83" t="str">
        <f>IFERROR(IF($K126&lt;=$E$7,IF(VLOOKUP($J126,'Not All Title I'!$A$104:$G$193,2,FALSE)="","",VLOOKUP($J126,'Not All Title I'!$A$104:$G$193,2,FALSE)),""),"")</f>
        <v/>
      </c>
      <c r="C126" s="82" t="str">
        <f>IFERROR(IF($K126&lt;=$E$7,IF(VLOOKUP($J126,'Not All Title I'!$A$104:$G$193,3,FALSE)="","",VLOOKUP($J126,'Not All Title I'!$A$104:$G$193,3,FALSE)),""),"")</f>
        <v/>
      </c>
      <c r="D126" s="84" t="str">
        <f>IFERROR(IF($K126&lt;=$E$7,IF(VLOOKUP($J126,'Not All Title I'!$A$104:$G$193,4,FALSE)="","",VLOOKUP($J126,'Not All Title I'!$A$104:$G$193,4,FALSE)),""),"")</f>
        <v/>
      </c>
      <c r="E126" s="66" t="str">
        <f>IFERROR(IF($K126&lt;=$E$7,IF(VLOOKUP($J126,'Not All Title I'!$A$104:$G$193,5,FALSE)="","",VLOOKUP($J126,'Not All Title I'!$A$104:$G$193,5,FALSE)),""),"")</f>
        <v/>
      </c>
      <c r="F126" s="67" t="str">
        <f>IFERROR(IF($K126&lt;=$E$7,IF(VLOOKUP($J126,'Not All Title I'!$A$104:$G$193,6,FALSE)="","",VLOOKUP($J126,'Not All Title I'!$A$104:$G$193,6,FALSE)),""),"")</f>
        <v/>
      </c>
      <c r="G126" s="29"/>
      <c r="H126" t="str">
        <f>IFERROR(IF(H125+1&lt;='Not All Title I'!$K$103,H125+1,""),"")</f>
        <v/>
      </c>
      <c r="I126" t="str">
        <f>IFERROR(IF(I125+1&lt;='Not All Title I'!$P$103,I125+1,""),"")</f>
        <v/>
      </c>
      <c r="J126" t="str">
        <f>IF($B$7="Student Enrollment",VLOOKUP(H126,'Not All Title I'!$K$104:$L$193,2,FALSE),IF($B$7="Poverty Rate",VLOOKUP(I126,'Not All Title I'!$P$104:$P$193,2,FALSE),""))</f>
        <v/>
      </c>
      <c r="K126" t="str">
        <f>IFERROR(IF($B$7="Student Enrollment",VLOOKUP(J126,'Not All Title I'!$A$104:$G$193,3,FALSE),IF($B$7="Poverty Rate",VLOOKUP(J126,'Not All Title I'!$A$104:$G$193,7,FALSE),"")),"")</f>
        <v/>
      </c>
    </row>
    <row r="127" spans="1:11" ht="15" x14ac:dyDescent="0.25">
      <c r="A127" s="82" t="str">
        <f>IFERROR(IF($K127&lt;=$E$7,IF(VLOOKUP($J127,'Not All Title I'!$A$104:$G$193,1,FALSE)="","",VLOOKUP($J127,'Not All Title I'!$A$104:$G$193,1,FALSE)),""),"")</f>
        <v/>
      </c>
      <c r="B127" s="83" t="str">
        <f>IFERROR(IF($K127&lt;=$E$7,IF(VLOOKUP($J127,'Not All Title I'!$A$104:$G$193,2,FALSE)="","",VLOOKUP($J127,'Not All Title I'!$A$104:$G$193,2,FALSE)),""),"")</f>
        <v/>
      </c>
      <c r="C127" s="82" t="str">
        <f>IFERROR(IF($K127&lt;=$E$7,IF(VLOOKUP($J127,'Not All Title I'!$A$104:$G$193,3,FALSE)="","",VLOOKUP($J127,'Not All Title I'!$A$104:$G$193,3,FALSE)),""),"")</f>
        <v/>
      </c>
      <c r="D127" s="84" t="str">
        <f>IFERROR(IF($K127&lt;=$E$7,IF(VLOOKUP($J127,'Not All Title I'!$A$104:$G$193,4,FALSE)="","",VLOOKUP($J127,'Not All Title I'!$A$104:$G$193,4,FALSE)),""),"")</f>
        <v/>
      </c>
      <c r="E127" s="66" t="str">
        <f>IFERROR(IF($K127&lt;=$E$7,IF(VLOOKUP($J127,'Not All Title I'!$A$104:$G$193,5,FALSE)="","",VLOOKUP($J127,'Not All Title I'!$A$104:$G$193,5,FALSE)),""),"")</f>
        <v/>
      </c>
      <c r="F127" s="67" t="str">
        <f>IFERROR(IF($K127&lt;=$E$7,IF(VLOOKUP($J127,'Not All Title I'!$A$104:$G$193,6,FALSE)="","",VLOOKUP($J127,'Not All Title I'!$A$104:$G$193,6,FALSE)),""),"")</f>
        <v/>
      </c>
      <c r="G127" s="29"/>
      <c r="H127" t="str">
        <f>IFERROR(IF(H126+1&lt;='Not All Title I'!$K$103,H126+1,""),"")</f>
        <v/>
      </c>
      <c r="I127" t="str">
        <f>IFERROR(IF(I126+1&lt;='Not All Title I'!$P$103,I126+1,""),"")</f>
        <v/>
      </c>
      <c r="J127" t="str">
        <f>IF($B$7="Student Enrollment",VLOOKUP(H127,'Not All Title I'!$K$104:$L$193,2,FALSE),IF($B$7="Poverty Rate",VLOOKUP(I127,'Not All Title I'!$P$104:$P$193,2,FALSE),""))</f>
        <v/>
      </c>
      <c r="K127" t="str">
        <f>IFERROR(IF($B$7="Student Enrollment",VLOOKUP(J127,'Not All Title I'!$A$104:$G$193,3,FALSE),IF($B$7="Poverty Rate",VLOOKUP(J127,'Not All Title I'!$A$104:$G$193,7,FALSE),"")),"")</f>
        <v/>
      </c>
    </row>
    <row r="128" spans="1:11" ht="15" x14ac:dyDescent="0.25">
      <c r="A128" s="82" t="str">
        <f>IFERROR(IF($K128&lt;=$E$7,IF(VLOOKUP($J128,'Not All Title I'!$A$104:$G$193,1,FALSE)="","",VLOOKUP($J128,'Not All Title I'!$A$104:$G$193,1,FALSE)),""),"")</f>
        <v/>
      </c>
      <c r="B128" s="83" t="str">
        <f>IFERROR(IF($K128&lt;=$E$7,IF(VLOOKUP($J128,'Not All Title I'!$A$104:$G$193,2,FALSE)="","",VLOOKUP($J128,'Not All Title I'!$A$104:$G$193,2,FALSE)),""),"")</f>
        <v/>
      </c>
      <c r="C128" s="82" t="str">
        <f>IFERROR(IF($K128&lt;=$E$7,IF(VLOOKUP($J128,'Not All Title I'!$A$104:$G$193,3,FALSE)="","",VLOOKUP($J128,'Not All Title I'!$A$104:$G$193,3,FALSE)),""),"")</f>
        <v/>
      </c>
      <c r="D128" s="84" t="str">
        <f>IFERROR(IF($K128&lt;=$E$7,IF(VLOOKUP($J128,'Not All Title I'!$A$104:$G$193,4,FALSE)="","",VLOOKUP($J128,'Not All Title I'!$A$104:$G$193,4,FALSE)),""),"")</f>
        <v/>
      </c>
      <c r="E128" s="66" t="str">
        <f>IFERROR(IF($K128&lt;=$E$7,IF(VLOOKUP($J128,'Not All Title I'!$A$104:$G$193,5,FALSE)="","",VLOOKUP($J128,'Not All Title I'!$A$104:$G$193,5,FALSE)),""),"")</f>
        <v/>
      </c>
      <c r="F128" s="67" t="str">
        <f>IFERROR(IF($K128&lt;=$E$7,IF(VLOOKUP($J128,'Not All Title I'!$A$104:$G$193,6,FALSE)="","",VLOOKUP($J128,'Not All Title I'!$A$104:$G$193,6,FALSE)),""),"")</f>
        <v/>
      </c>
      <c r="G128" s="29"/>
      <c r="H128" t="str">
        <f>IFERROR(IF(H127+1&lt;='Not All Title I'!$K$103,H127+1,""),"")</f>
        <v/>
      </c>
      <c r="I128" t="str">
        <f>IFERROR(IF(I127+1&lt;='Not All Title I'!$P$103,I127+1,""),"")</f>
        <v/>
      </c>
      <c r="J128" t="str">
        <f>IF($B$7="Student Enrollment",VLOOKUP(H128,'Not All Title I'!$K$104:$L$193,2,FALSE),IF($B$7="Poverty Rate",VLOOKUP(I128,'Not All Title I'!$P$104:$P$193,2,FALSE),""))</f>
        <v/>
      </c>
      <c r="K128" t="str">
        <f>IFERROR(IF($B$7="Student Enrollment",VLOOKUP(J128,'Not All Title I'!$A$104:$G$193,3,FALSE),IF($B$7="Poverty Rate",VLOOKUP(J128,'Not All Title I'!$A$104:$G$193,7,FALSE),"")),"")</f>
        <v/>
      </c>
    </row>
    <row r="129" spans="1:11" ht="15" x14ac:dyDescent="0.25">
      <c r="A129" s="82" t="str">
        <f>IFERROR(IF($K129&lt;=$E$7,IF(VLOOKUP($J129,'Not All Title I'!$A$104:$G$193,1,FALSE)="","",VLOOKUP($J129,'Not All Title I'!$A$104:$G$193,1,FALSE)),""),"")</f>
        <v/>
      </c>
      <c r="B129" s="83" t="str">
        <f>IFERROR(IF($K129&lt;=$E$7,IF(VLOOKUP($J129,'Not All Title I'!$A$104:$G$193,2,FALSE)="","",VLOOKUP($J129,'Not All Title I'!$A$104:$G$193,2,FALSE)),""),"")</f>
        <v/>
      </c>
      <c r="C129" s="82" t="str">
        <f>IFERROR(IF($K129&lt;=$E$7,IF(VLOOKUP($J129,'Not All Title I'!$A$104:$G$193,3,FALSE)="","",VLOOKUP($J129,'Not All Title I'!$A$104:$G$193,3,FALSE)),""),"")</f>
        <v/>
      </c>
      <c r="D129" s="84" t="str">
        <f>IFERROR(IF($K129&lt;=$E$7,IF(VLOOKUP($J129,'Not All Title I'!$A$104:$G$193,4,FALSE)="","",VLOOKUP($J129,'Not All Title I'!$A$104:$G$193,4,FALSE)),""),"")</f>
        <v/>
      </c>
      <c r="E129" s="66" t="str">
        <f>IFERROR(IF($K129&lt;=$E$7,IF(VLOOKUP($J129,'Not All Title I'!$A$104:$G$193,5,FALSE)="","",VLOOKUP($J129,'Not All Title I'!$A$104:$G$193,5,FALSE)),""),"")</f>
        <v/>
      </c>
      <c r="F129" s="67" t="str">
        <f>IFERROR(IF($K129&lt;=$E$7,IF(VLOOKUP($J129,'Not All Title I'!$A$104:$G$193,6,FALSE)="","",VLOOKUP($J129,'Not All Title I'!$A$104:$G$193,6,FALSE)),""),"")</f>
        <v/>
      </c>
      <c r="G129" s="29"/>
      <c r="H129" t="str">
        <f>IFERROR(IF(H128+1&lt;='Not All Title I'!$K$103,H128+1,""),"")</f>
        <v/>
      </c>
      <c r="I129" t="str">
        <f>IFERROR(IF(I128+1&lt;='Not All Title I'!$P$103,I128+1,""),"")</f>
        <v/>
      </c>
      <c r="J129" t="str">
        <f>IF($B$7="Student Enrollment",VLOOKUP(H129,'Not All Title I'!$K$104:$L$193,2,FALSE),IF($B$7="Poverty Rate",VLOOKUP(I129,'Not All Title I'!$P$104:$P$193,2,FALSE),""))</f>
        <v/>
      </c>
      <c r="K129" t="str">
        <f>IFERROR(IF($B$7="Student Enrollment",VLOOKUP(J129,'Not All Title I'!$A$104:$G$193,3,FALSE),IF($B$7="Poverty Rate",VLOOKUP(J129,'Not All Title I'!$A$104:$G$193,7,FALSE),"")),"")</f>
        <v/>
      </c>
    </row>
    <row r="130" spans="1:11" ht="15" x14ac:dyDescent="0.25">
      <c r="A130" s="82" t="str">
        <f>IFERROR(IF($K130&lt;=$E$7,IF(VLOOKUP($J130,'Not All Title I'!$A$104:$G$193,1,FALSE)="","",VLOOKUP($J130,'Not All Title I'!$A$104:$G$193,1,FALSE)),""),"")</f>
        <v/>
      </c>
      <c r="B130" s="83" t="str">
        <f>IFERROR(IF($K130&lt;=$E$7,IF(VLOOKUP($J130,'Not All Title I'!$A$104:$G$193,2,FALSE)="","",VLOOKUP($J130,'Not All Title I'!$A$104:$G$193,2,FALSE)),""),"")</f>
        <v/>
      </c>
      <c r="C130" s="82" t="str">
        <f>IFERROR(IF($K130&lt;=$E$7,IF(VLOOKUP($J130,'Not All Title I'!$A$104:$G$193,3,FALSE)="","",VLOOKUP($J130,'Not All Title I'!$A$104:$G$193,3,FALSE)),""),"")</f>
        <v/>
      </c>
      <c r="D130" s="84" t="str">
        <f>IFERROR(IF($K130&lt;=$E$7,IF(VLOOKUP($J130,'Not All Title I'!$A$104:$G$193,4,FALSE)="","",VLOOKUP($J130,'Not All Title I'!$A$104:$G$193,4,FALSE)),""),"")</f>
        <v/>
      </c>
      <c r="E130" s="66" t="str">
        <f>IFERROR(IF($K130&lt;=$E$7,IF(VLOOKUP($J130,'Not All Title I'!$A$104:$G$193,5,FALSE)="","",VLOOKUP($J130,'Not All Title I'!$A$104:$G$193,5,FALSE)),""),"")</f>
        <v/>
      </c>
      <c r="F130" s="67" t="str">
        <f>IFERROR(IF($K130&lt;=$E$7,IF(VLOOKUP($J130,'Not All Title I'!$A$104:$G$193,6,FALSE)="","",VLOOKUP($J130,'Not All Title I'!$A$104:$G$193,6,FALSE)),""),"")</f>
        <v/>
      </c>
      <c r="G130" s="29"/>
      <c r="H130" t="str">
        <f>IFERROR(IF(H129+1&lt;='Not All Title I'!$K$103,H129+1,""),"")</f>
        <v/>
      </c>
      <c r="I130" t="str">
        <f>IFERROR(IF(I129+1&lt;='Not All Title I'!$P$103,I129+1,""),"")</f>
        <v/>
      </c>
      <c r="J130" t="str">
        <f>IF($B$7="Student Enrollment",VLOOKUP(H130,'Not All Title I'!$K$104:$L$193,2,FALSE),IF($B$7="Poverty Rate",VLOOKUP(I130,'Not All Title I'!$P$104:$P$193,2,FALSE),""))</f>
        <v/>
      </c>
      <c r="K130" t="str">
        <f>IFERROR(IF($B$7="Student Enrollment",VLOOKUP(J130,'Not All Title I'!$A$104:$G$193,3,FALSE),IF($B$7="Poverty Rate",VLOOKUP(J130,'Not All Title I'!$A$104:$G$193,7,FALSE),"")),"")</f>
        <v/>
      </c>
    </row>
    <row r="131" spans="1:11" ht="15" x14ac:dyDescent="0.25">
      <c r="A131" s="82" t="str">
        <f>IFERROR(IF($K131&lt;=$E$7,IF(VLOOKUP($J131,'Not All Title I'!$A$104:$G$193,1,FALSE)="","",VLOOKUP($J131,'Not All Title I'!$A$104:$G$193,1,FALSE)),""),"")</f>
        <v/>
      </c>
      <c r="B131" s="83" t="str">
        <f>IFERROR(IF($K131&lt;=$E$7,IF(VLOOKUP($J131,'Not All Title I'!$A$104:$G$193,2,FALSE)="","",VLOOKUP($J131,'Not All Title I'!$A$104:$G$193,2,FALSE)),""),"")</f>
        <v/>
      </c>
      <c r="C131" s="82" t="str">
        <f>IFERROR(IF($K131&lt;=$E$7,IF(VLOOKUP($J131,'Not All Title I'!$A$104:$G$193,3,FALSE)="","",VLOOKUP($J131,'Not All Title I'!$A$104:$G$193,3,FALSE)),""),"")</f>
        <v/>
      </c>
      <c r="D131" s="84" t="str">
        <f>IFERROR(IF($K131&lt;=$E$7,IF(VLOOKUP($J131,'Not All Title I'!$A$104:$G$193,4,FALSE)="","",VLOOKUP($J131,'Not All Title I'!$A$104:$G$193,4,FALSE)),""),"")</f>
        <v/>
      </c>
      <c r="E131" s="66" t="str">
        <f>IFERROR(IF($K131&lt;=$E$7,IF(VLOOKUP($J131,'Not All Title I'!$A$104:$G$193,5,FALSE)="","",VLOOKUP($J131,'Not All Title I'!$A$104:$G$193,5,FALSE)),""),"")</f>
        <v/>
      </c>
      <c r="F131" s="67" t="str">
        <f>IFERROR(IF($K131&lt;=$E$7,IF(VLOOKUP($J131,'Not All Title I'!$A$104:$G$193,6,FALSE)="","",VLOOKUP($J131,'Not All Title I'!$A$104:$G$193,6,FALSE)),""),"")</f>
        <v/>
      </c>
      <c r="G131" s="29"/>
      <c r="H131" t="str">
        <f>IFERROR(IF(H130+1&lt;='Not All Title I'!$K$103,H130+1,""),"")</f>
        <v/>
      </c>
      <c r="I131" t="str">
        <f>IFERROR(IF(I130+1&lt;='Not All Title I'!$P$103,I130+1,""),"")</f>
        <v/>
      </c>
      <c r="J131" t="str">
        <f>IF($B$7="Student Enrollment",VLOOKUP(H131,'Not All Title I'!$K$104:$L$193,2,FALSE),IF($B$7="Poverty Rate",VLOOKUP(I131,'Not All Title I'!$P$104:$P$193,2,FALSE),""))</f>
        <v/>
      </c>
      <c r="K131" t="str">
        <f>IFERROR(IF($B$7="Student Enrollment",VLOOKUP(J131,'Not All Title I'!$A$104:$G$193,3,FALSE),IF($B$7="Poverty Rate",VLOOKUP(J131,'Not All Title I'!$A$104:$G$193,7,FALSE),"")),"")</f>
        <v/>
      </c>
    </row>
    <row r="132" spans="1:11" ht="15" x14ac:dyDescent="0.25">
      <c r="A132" s="82" t="str">
        <f>IFERROR(IF($K132&lt;=$E$7,IF(VLOOKUP($J132,'Not All Title I'!$A$104:$G$193,1,FALSE)="","",VLOOKUP($J132,'Not All Title I'!$A$104:$G$193,1,FALSE)),""),"")</f>
        <v/>
      </c>
      <c r="B132" s="83" t="str">
        <f>IFERROR(IF($K132&lt;=$E$7,IF(VLOOKUP($J132,'Not All Title I'!$A$104:$G$193,2,FALSE)="","",VLOOKUP($J132,'Not All Title I'!$A$104:$G$193,2,FALSE)),""),"")</f>
        <v/>
      </c>
      <c r="C132" s="82" t="str">
        <f>IFERROR(IF($K132&lt;=$E$7,IF(VLOOKUP($J132,'Not All Title I'!$A$104:$G$193,3,FALSE)="","",VLOOKUP($J132,'Not All Title I'!$A$104:$G$193,3,FALSE)),""),"")</f>
        <v/>
      </c>
      <c r="D132" s="84" t="str">
        <f>IFERROR(IF($K132&lt;=$E$7,IF(VLOOKUP($J132,'Not All Title I'!$A$104:$G$193,4,FALSE)="","",VLOOKUP($J132,'Not All Title I'!$A$104:$G$193,4,FALSE)),""),"")</f>
        <v/>
      </c>
      <c r="E132" s="66" t="str">
        <f>IFERROR(IF($K132&lt;=$E$7,IF(VLOOKUP($J132,'Not All Title I'!$A$104:$G$193,5,FALSE)="","",VLOOKUP($J132,'Not All Title I'!$A$104:$G$193,5,FALSE)),""),"")</f>
        <v/>
      </c>
      <c r="F132" s="67" t="str">
        <f>IFERROR(IF($K132&lt;=$E$7,IF(VLOOKUP($J132,'Not All Title I'!$A$104:$G$193,6,FALSE)="","",VLOOKUP($J132,'Not All Title I'!$A$104:$G$193,6,FALSE)),""),"")</f>
        <v/>
      </c>
      <c r="G132" s="29"/>
      <c r="H132" t="str">
        <f>IFERROR(IF(H131+1&lt;='Not All Title I'!$K$103,H131+1,""),"")</f>
        <v/>
      </c>
      <c r="I132" t="str">
        <f>IFERROR(IF(I131+1&lt;='Not All Title I'!$P$103,I131+1,""),"")</f>
        <v/>
      </c>
      <c r="J132" t="str">
        <f>IF($B$7="Student Enrollment",VLOOKUP(H132,'Not All Title I'!$K$104:$L$193,2,FALSE),IF($B$7="Poverty Rate",VLOOKUP(I132,'Not All Title I'!$P$104:$P$193,2,FALSE),""))</f>
        <v/>
      </c>
      <c r="K132" t="str">
        <f>IFERROR(IF($B$7="Student Enrollment",VLOOKUP(J132,'Not All Title I'!$A$104:$G$193,3,FALSE),IF($B$7="Poverty Rate",VLOOKUP(J132,'Not All Title I'!$A$104:$G$193,7,FALSE),"")),"")</f>
        <v/>
      </c>
    </row>
    <row r="133" spans="1:11" ht="15" x14ac:dyDescent="0.25">
      <c r="A133" s="82" t="str">
        <f>IFERROR(IF($K133&lt;=$E$7,IF(VLOOKUP($J133,'Not All Title I'!$A$104:$G$193,1,FALSE)="","",VLOOKUP($J133,'Not All Title I'!$A$104:$G$193,1,FALSE)),""),"")</f>
        <v/>
      </c>
      <c r="B133" s="83" t="str">
        <f>IFERROR(IF($K133&lt;=$E$7,IF(VLOOKUP($J133,'Not All Title I'!$A$104:$G$193,2,FALSE)="","",VLOOKUP($J133,'Not All Title I'!$A$104:$G$193,2,FALSE)),""),"")</f>
        <v/>
      </c>
      <c r="C133" s="82" t="str">
        <f>IFERROR(IF($K133&lt;=$E$7,IF(VLOOKUP($J133,'Not All Title I'!$A$104:$G$193,3,FALSE)="","",VLOOKUP($J133,'Not All Title I'!$A$104:$G$193,3,FALSE)),""),"")</f>
        <v/>
      </c>
      <c r="D133" s="84" t="str">
        <f>IFERROR(IF($K133&lt;=$E$7,IF(VLOOKUP($J133,'Not All Title I'!$A$104:$G$193,4,FALSE)="","",VLOOKUP($J133,'Not All Title I'!$A$104:$G$193,4,FALSE)),""),"")</f>
        <v/>
      </c>
      <c r="E133" s="66" t="str">
        <f>IFERROR(IF($K133&lt;=$E$7,IF(VLOOKUP($J133,'Not All Title I'!$A$104:$G$193,5,FALSE)="","",VLOOKUP($J133,'Not All Title I'!$A$104:$G$193,5,FALSE)),""),"")</f>
        <v/>
      </c>
      <c r="F133" s="67" t="str">
        <f>IFERROR(IF($K133&lt;=$E$7,IF(VLOOKUP($J133,'Not All Title I'!$A$104:$G$193,6,FALSE)="","",VLOOKUP($J133,'Not All Title I'!$A$104:$G$193,6,FALSE)),""),"")</f>
        <v/>
      </c>
      <c r="G133" s="29"/>
      <c r="H133" t="str">
        <f>IFERROR(IF(H132+1&lt;='Not All Title I'!$K$103,H132+1,""),"")</f>
        <v/>
      </c>
      <c r="I133" t="str">
        <f>IFERROR(IF(I132+1&lt;='Not All Title I'!$P$103,I132+1,""),"")</f>
        <v/>
      </c>
      <c r="J133" t="str">
        <f>IF($B$7="Student Enrollment",VLOOKUP(H133,'Not All Title I'!$K$104:$L$193,2,FALSE),IF($B$7="Poverty Rate",VLOOKUP(I133,'Not All Title I'!$P$104:$P$193,2,FALSE),""))</f>
        <v/>
      </c>
      <c r="K133" t="str">
        <f>IFERROR(IF($B$7="Student Enrollment",VLOOKUP(J133,'Not All Title I'!$A$104:$G$193,3,FALSE),IF($B$7="Poverty Rate",VLOOKUP(J133,'Not All Title I'!$A$104:$G$193,7,FALSE),"")),"")</f>
        <v/>
      </c>
    </row>
    <row r="134" spans="1:11" ht="15" x14ac:dyDescent="0.25">
      <c r="A134" s="82" t="str">
        <f>IFERROR(IF($K134&lt;=$E$7,IF(VLOOKUP($J134,'Not All Title I'!$A$104:$G$193,1,FALSE)="","",VLOOKUP($J134,'Not All Title I'!$A$104:$G$193,1,FALSE)),""),"")</f>
        <v/>
      </c>
      <c r="B134" s="83" t="str">
        <f>IFERROR(IF($K134&lt;=$E$7,IF(VLOOKUP($J134,'Not All Title I'!$A$104:$G$193,2,FALSE)="","",VLOOKUP($J134,'Not All Title I'!$A$104:$G$193,2,FALSE)),""),"")</f>
        <v/>
      </c>
      <c r="C134" s="82" t="str">
        <f>IFERROR(IF($K134&lt;=$E$7,IF(VLOOKUP($J134,'Not All Title I'!$A$104:$G$193,3,FALSE)="","",VLOOKUP($J134,'Not All Title I'!$A$104:$G$193,3,FALSE)),""),"")</f>
        <v/>
      </c>
      <c r="D134" s="84" t="str">
        <f>IFERROR(IF($K134&lt;=$E$7,IF(VLOOKUP($J134,'Not All Title I'!$A$104:$G$193,4,FALSE)="","",VLOOKUP($J134,'Not All Title I'!$A$104:$G$193,4,FALSE)),""),"")</f>
        <v/>
      </c>
      <c r="E134" s="66" t="str">
        <f>IFERROR(IF($K134&lt;=$E$7,IF(VLOOKUP($J134,'Not All Title I'!$A$104:$G$193,5,FALSE)="","",VLOOKUP($J134,'Not All Title I'!$A$104:$G$193,5,FALSE)),""),"")</f>
        <v/>
      </c>
      <c r="F134" s="67" t="str">
        <f>IFERROR(IF($K134&lt;=$E$7,IF(VLOOKUP($J134,'Not All Title I'!$A$104:$G$193,6,FALSE)="","",VLOOKUP($J134,'Not All Title I'!$A$104:$G$193,6,FALSE)),""),"")</f>
        <v/>
      </c>
      <c r="G134" s="29"/>
      <c r="H134" t="str">
        <f>IFERROR(IF(H133+1&lt;='Not All Title I'!$K$103,H133+1,""),"")</f>
        <v/>
      </c>
      <c r="I134" t="str">
        <f>IFERROR(IF(I133+1&lt;='Not All Title I'!$P$103,I133+1,""),"")</f>
        <v/>
      </c>
      <c r="J134" t="str">
        <f>IF($B$7="Student Enrollment",VLOOKUP(H134,'Not All Title I'!$K$104:$L$193,2,FALSE),IF($B$7="Poverty Rate",VLOOKUP(I134,'Not All Title I'!$P$104:$P$193,2,FALSE),""))</f>
        <v/>
      </c>
      <c r="K134" t="str">
        <f>IFERROR(IF($B$7="Student Enrollment",VLOOKUP(J134,'Not All Title I'!$A$104:$G$193,3,FALSE),IF($B$7="Poverty Rate",VLOOKUP(J134,'Not All Title I'!$A$104:$G$193,7,FALSE),"")),"")</f>
        <v/>
      </c>
    </row>
    <row r="135" spans="1:11" ht="15" x14ac:dyDescent="0.25">
      <c r="A135" s="82" t="str">
        <f>IFERROR(IF($K135&lt;=$E$7,IF(VLOOKUP($J135,'Not All Title I'!$A$104:$G$193,1,FALSE)="","",VLOOKUP($J135,'Not All Title I'!$A$104:$G$193,1,FALSE)),""),"")</f>
        <v/>
      </c>
      <c r="B135" s="83" t="str">
        <f>IFERROR(IF($K135&lt;=$E$7,IF(VLOOKUP($J135,'Not All Title I'!$A$104:$G$193,2,FALSE)="","",VLOOKUP($J135,'Not All Title I'!$A$104:$G$193,2,FALSE)),""),"")</f>
        <v/>
      </c>
      <c r="C135" s="82" t="str">
        <f>IFERROR(IF($K135&lt;=$E$7,IF(VLOOKUP($J135,'Not All Title I'!$A$104:$G$193,3,FALSE)="","",VLOOKUP($J135,'Not All Title I'!$A$104:$G$193,3,FALSE)),""),"")</f>
        <v/>
      </c>
      <c r="D135" s="84" t="str">
        <f>IFERROR(IF($K135&lt;=$E$7,IF(VLOOKUP($J135,'Not All Title I'!$A$104:$G$193,4,FALSE)="","",VLOOKUP($J135,'Not All Title I'!$A$104:$G$193,4,FALSE)),""),"")</f>
        <v/>
      </c>
      <c r="E135" s="66" t="str">
        <f>IFERROR(IF($K135&lt;=$E$7,IF(VLOOKUP($J135,'Not All Title I'!$A$104:$G$193,5,FALSE)="","",VLOOKUP($J135,'Not All Title I'!$A$104:$G$193,5,FALSE)),""),"")</f>
        <v/>
      </c>
      <c r="F135" s="67" t="str">
        <f>IFERROR(IF($K135&lt;=$E$7,IF(VLOOKUP($J135,'Not All Title I'!$A$104:$G$193,6,FALSE)="","",VLOOKUP($J135,'Not All Title I'!$A$104:$G$193,6,FALSE)),""),"")</f>
        <v/>
      </c>
      <c r="G135" s="29"/>
      <c r="H135" t="str">
        <f>IFERROR(IF(H134+1&lt;='Not All Title I'!$K$103,H134+1,""),"")</f>
        <v/>
      </c>
      <c r="I135" t="str">
        <f>IFERROR(IF(I134+1&lt;='Not All Title I'!$P$103,I134+1,""),"")</f>
        <v/>
      </c>
      <c r="J135" t="str">
        <f>IF($B$7="Student Enrollment",VLOOKUP(H135,'Not All Title I'!$K$104:$L$193,2,FALSE),IF($B$7="Poverty Rate",VLOOKUP(I135,'Not All Title I'!$P$104:$P$193,2,FALSE),""))</f>
        <v/>
      </c>
      <c r="K135" t="str">
        <f>IFERROR(IF($B$7="Student Enrollment",VLOOKUP(J135,'Not All Title I'!$A$104:$G$193,3,FALSE),IF($B$7="Poverty Rate",VLOOKUP(J135,'Not All Title I'!$A$104:$G$193,7,FALSE),"")),"")</f>
        <v/>
      </c>
    </row>
    <row r="136" spans="1:11" ht="15" x14ac:dyDescent="0.25">
      <c r="A136" s="82" t="str">
        <f>IFERROR(IF($K136&lt;=$E$7,IF(VLOOKUP($J136,'Not All Title I'!$A$104:$G$193,1,FALSE)="","",VLOOKUP($J136,'Not All Title I'!$A$104:$G$193,1,FALSE)),""),"")</f>
        <v/>
      </c>
      <c r="B136" s="83" t="str">
        <f>IFERROR(IF($K136&lt;=$E$7,IF(VLOOKUP($J136,'Not All Title I'!$A$104:$G$193,2,FALSE)="","",VLOOKUP($J136,'Not All Title I'!$A$104:$G$193,2,FALSE)),""),"")</f>
        <v/>
      </c>
      <c r="C136" s="82" t="str">
        <f>IFERROR(IF($K136&lt;=$E$7,IF(VLOOKUP($J136,'Not All Title I'!$A$104:$G$193,3,FALSE)="","",VLOOKUP($J136,'Not All Title I'!$A$104:$G$193,3,FALSE)),""),"")</f>
        <v/>
      </c>
      <c r="D136" s="84" t="str">
        <f>IFERROR(IF($K136&lt;=$E$7,IF(VLOOKUP($J136,'Not All Title I'!$A$104:$G$193,4,FALSE)="","",VLOOKUP($J136,'Not All Title I'!$A$104:$G$193,4,FALSE)),""),"")</f>
        <v/>
      </c>
      <c r="E136" s="66" t="str">
        <f>IFERROR(IF($K136&lt;=$E$7,IF(VLOOKUP($J136,'Not All Title I'!$A$104:$G$193,5,FALSE)="","",VLOOKUP($J136,'Not All Title I'!$A$104:$G$193,5,FALSE)),""),"")</f>
        <v/>
      </c>
      <c r="F136" s="67" t="str">
        <f>IFERROR(IF($K136&lt;=$E$7,IF(VLOOKUP($J136,'Not All Title I'!$A$104:$G$193,6,FALSE)="","",VLOOKUP($J136,'Not All Title I'!$A$104:$G$193,6,FALSE)),""),"")</f>
        <v/>
      </c>
      <c r="G136" s="29"/>
      <c r="H136" t="str">
        <f>IFERROR(IF(H135+1&lt;='Not All Title I'!$K$103,H135+1,""),"")</f>
        <v/>
      </c>
      <c r="I136" t="str">
        <f>IFERROR(IF(I135+1&lt;='Not All Title I'!$P$103,I135+1,""),"")</f>
        <v/>
      </c>
      <c r="J136" t="str">
        <f>IF($B$7="Student Enrollment",VLOOKUP(H136,'Not All Title I'!$K$104:$L$193,2,FALSE),IF($B$7="Poverty Rate",VLOOKUP(I136,'Not All Title I'!$P$104:$P$193,2,FALSE),""))</f>
        <v/>
      </c>
      <c r="K136" t="str">
        <f>IFERROR(IF($B$7="Student Enrollment",VLOOKUP(J136,'Not All Title I'!$A$104:$G$193,3,FALSE),IF($B$7="Poverty Rate",VLOOKUP(J136,'Not All Title I'!$A$104:$G$193,7,FALSE),"")),"")</f>
        <v/>
      </c>
    </row>
    <row r="137" spans="1:11" ht="15" x14ac:dyDescent="0.25">
      <c r="A137" s="82" t="str">
        <f>IFERROR(IF($K137&lt;=$E$7,IF(VLOOKUP($J137,'Not All Title I'!$A$104:$G$193,1,FALSE)="","",VLOOKUP($J137,'Not All Title I'!$A$104:$G$193,1,FALSE)),""),"")</f>
        <v/>
      </c>
      <c r="B137" s="83" t="str">
        <f>IFERROR(IF($K137&lt;=$E$7,IF(VLOOKUP($J137,'Not All Title I'!$A$104:$G$193,2,FALSE)="","",VLOOKUP($J137,'Not All Title I'!$A$104:$G$193,2,FALSE)),""),"")</f>
        <v/>
      </c>
      <c r="C137" s="82" t="str">
        <f>IFERROR(IF($K137&lt;=$E$7,IF(VLOOKUP($J137,'Not All Title I'!$A$104:$G$193,3,FALSE)="","",VLOOKUP($J137,'Not All Title I'!$A$104:$G$193,3,FALSE)),""),"")</f>
        <v/>
      </c>
      <c r="D137" s="84" t="str">
        <f>IFERROR(IF($K137&lt;=$E$7,IF(VLOOKUP($J137,'Not All Title I'!$A$104:$G$193,4,FALSE)="","",VLOOKUP($J137,'Not All Title I'!$A$104:$G$193,4,FALSE)),""),"")</f>
        <v/>
      </c>
      <c r="E137" s="66" t="str">
        <f>IFERROR(IF($K137&lt;=$E$7,IF(VLOOKUP($J137,'Not All Title I'!$A$104:$G$193,5,FALSE)="","",VLOOKUP($J137,'Not All Title I'!$A$104:$G$193,5,FALSE)),""),"")</f>
        <v/>
      </c>
      <c r="F137" s="67" t="str">
        <f>IFERROR(IF($K137&lt;=$E$7,IF(VLOOKUP($J137,'Not All Title I'!$A$104:$G$193,6,FALSE)="","",VLOOKUP($J137,'Not All Title I'!$A$104:$G$193,6,FALSE)),""),"")</f>
        <v/>
      </c>
      <c r="G137" s="29"/>
      <c r="H137" t="str">
        <f>IFERROR(IF(H136+1&lt;='Not All Title I'!$K$103,H136+1,""),"")</f>
        <v/>
      </c>
      <c r="I137" t="str">
        <f>IFERROR(IF(I136+1&lt;='Not All Title I'!$P$103,I136+1,""),"")</f>
        <v/>
      </c>
      <c r="J137" t="str">
        <f>IF($B$7="Student Enrollment",VLOOKUP(H137,'Not All Title I'!$K$104:$L$193,2,FALSE),IF($B$7="Poverty Rate",VLOOKUP(I137,'Not All Title I'!$P$104:$P$193,2,FALSE),""))</f>
        <v/>
      </c>
      <c r="K137" t="str">
        <f>IFERROR(IF($B$7="Student Enrollment",VLOOKUP(J137,'Not All Title I'!$A$104:$G$193,3,FALSE),IF($B$7="Poverty Rate",VLOOKUP(J137,'Not All Title I'!$A$104:$G$193,7,FALSE),"")),"")</f>
        <v/>
      </c>
    </row>
    <row r="138" spans="1:11" ht="15" x14ac:dyDescent="0.25">
      <c r="A138" s="82" t="str">
        <f>IFERROR(IF($K138&lt;=$E$7,IF(VLOOKUP($J138,'Not All Title I'!$A$104:$G$193,1,FALSE)="","",VLOOKUP($J138,'Not All Title I'!$A$104:$G$193,1,FALSE)),""),"")</f>
        <v/>
      </c>
      <c r="B138" s="83" t="str">
        <f>IFERROR(IF($K138&lt;=$E$7,IF(VLOOKUP($J138,'Not All Title I'!$A$104:$G$193,2,FALSE)="","",VLOOKUP($J138,'Not All Title I'!$A$104:$G$193,2,FALSE)),""),"")</f>
        <v/>
      </c>
      <c r="C138" s="82" t="str">
        <f>IFERROR(IF($K138&lt;=$E$7,IF(VLOOKUP($J138,'Not All Title I'!$A$104:$G$193,3,FALSE)="","",VLOOKUP($J138,'Not All Title I'!$A$104:$G$193,3,FALSE)),""),"")</f>
        <v/>
      </c>
      <c r="D138" s="84" t="str">
        <f>IFERROR(IF($K138&lt;=$E$7,IF(VLOOKUP($J138,'Not All Title I'!$A$104:$G$193,4,FALSE)="","",VLOOKUP($J138,'Not All Title I'!$A$104:$G$193,4,FALSE)),""),"")</f>
        <v/>
      </c>
      <c r="E138" s="66" t="str">
        <f>IFERROR(IF($K138&lt;=$E$7,IF(VLOOKUP($J138,'Not All Title I'!$A$104:$G$193,5,FALSE)="","",VLOOKUP($J138,'Not All Title I'!$A$104:$G$193,5,FALSE)),""),"")</f>
        <v/>
      </c>
      <c r="F138" s="67" t="str">
        <f>IFERROR(IF($K138&lt;=$E$7,IF(VLOOKUP($J138,'Not All Title I'!$A$104:$G$193,6,FALSE)="","",VLOOKUP($J138,'Not All Title I'!$A$104:$G$193,6,FALSE)),""),"")</f>
        <v/>
      </c>
      <c r="G138" s="29"/>
      <c r="H138" t="str">
        <f>IFERROR(IF(H137+1&lt;='Not All Title I'!$K$103,H137+1,""),"")</f>
        <v/>
      </c>
      <c r="I138" t="str">
        <f>IFERROR(IF(I137+1&lt;='Not All Title I'!$P$103,I137+1,""),"")</f>
        <v/>
      </c>
      <c r="J138" t="str">
        <f>IF($B$7="Student Enrollment",VLOOKUP(H138,'Not All Title I'!$K$104:$L$193,2,FALSE),IF($B$7="Poverty Rate",VLOOKUP(I138,'Not All Title I'!$P$104:$P$193,2,FALSE),""))</f>
        <v/>
      </c>
      <c r="K138" t="str">
        <f>IFERROR(IF($B$7="Student Enrollment",VLOOKUP(J138,'Not All Title I'!$A$104:$G$193,3,FALSE),IF($B$7="Poverty Rate",VLOOKUP(J138,'Not All Title I'!$A$104:$G$193,7,FALSE),"")),"")</f>
        <v/>
      </c>
    </row>
    <row r="139" spans="1:11" ht="15" x14ac:dyDescent="0.25">
      <c r="A139" s="82" t="str">
        <f>IFERROR(IF($K139&lt;=$E$7,IF(VLOOKUP($J139,'Not All Title I'!$A$104:$G$193,1,FALSE)="","",VLOOKUP($J139,'Not All Title I'!$A$104:$G$193,1,FALSE)),""),"")</f>
        <v/>
      </c>
      <c r="B139" s="83" t="str">
        <f>IFERROR(IF($K139&lt;=$E$7,IF(VLOOKUP($J139,'Not All Title I'!$A$104:$G$193,2,FALSE)="","",VLOOKUP($J139,'Not All Title I'!$A$104:$G$193,2,FALSE)),""),"")</f>
        <v/>
      </c>
      <c r="C139" s="82" t="str">
        <f>IFERROR(IF($K139&lt;=$E$7,IF(VLOOKUP($J139,'Not All Title I'!$A$104:$G$193,3,FALSE)="","",VLOOKUP($J139,'Not All Title I'!$A$104:$G$193,3,FALSE)),""),"")</f>
        <v/>
      </c>
      <c r="D139" s="84" t="str">
        <f>IFERROR(IF($K139&lt;=$E$7,IF(VLOOKUP($J139,'Not All Title I'!$A$104:$G$193,4,FALSE)="","",VLOOKUP($J139,'Not All Title I'!$A$104:$G$193,4,FALSE)),""),"")</f>
        <v/>
      </c>
      <c r="E139" s="66" t="str">
        <f>IFERROR(IF($K139&lt;=$E$7,IF(VLOOKUP($J139,'Not All Title I'!$A$104:$G$193,5,FALSE)="","",VLOOKUP($J139,'Not All Title I'!$A$104:$G$193,5,FALSE)),""),"")</f>
        <v/>
      </c>
      <c r="F139" s="67" t="str">
        <f>IFERROR(IF($K139&lt;=$E$7,IF(VLOOKUP($J139,'Not All Title I'!$A$104:$G$193,6,FALSE)="","",VLOOKUP($J139,'Not All Title I'!$A$104:$G$193,6,FALSE)),""),"")</f>
        <v/>
      </c>
      <c r="G139" s="29"/>
      <c r="H139" t="str">
        <f>IFERROR(IF(H138+1&lt;='Not All Title I'!$K$103,H138+1,""),"")</f>
        <v/>
      </c>
      <c r="I139" t="str">
        <f>IFERROR(IF(I138+1&lt;='Not All Title I'!$P$103,I138+1,""),"")</f>
        <v/>
      </c>
      <c r="J139" t="str">
        <f>IF($B$7="Student Enrollment",VLOOKUP(H139,'Not All Title I'!$K$104:$L$193,2,FALSE),IF($B$7="Poverty Rate",VLOOKUP(I139,'Not All Title I'!$P$104:$P$193,2,FALSE),""))</f>
        <v/>
      </c>
      <c r="K139" t="str">
        <f>IFERROR(IF($B$7="Student Enrollment",VLOOKUP(J139,'Not All Title I'!$A$104:$G$193,3,FALSE),IF($B$7="Poverty Rate",VLOOKUP(J139,'Not All Title I'!$A$104:$G$193,7,FALSE),"")),"")</f>
        <v/>
      </c>
    </row>
    <row r="140" spans="1:11" ht="15" x14ac:dyDescent="0.25">
      <c r="A140" s="82" t="str">
        <f>IFERROR(IF($K140&lt;=$E$7,IF(VLOOKUP($J140,'Not All Title I'!$A$104:$G$193,1,FALSE)="","",VLOOKUP($J140,'Not All Title I'!$A$104:$G$193,1,FALSE)),""),"")</f>
        <v/>
      </c>
      <c r="B140" s="83" t="str">
        <f>IFERROR(IF($K140&lt;=$E$7,IF(VLOOKUP($J140,'Not All Title I'!$A$104:$G$193,2,FALSE)="","",VLOOKUP($J140,'Not All Title I'!$A$104:$G$193,2,FALSE)),""),"")</f>
        <v/>
      </c>
      <c r="C140" s="82" t="str">
        <f>IFERROR(IF($K140&lt;=$E$7,IF(VLOOKUP($J140,'Not All Title I'!$A$104:$G$193,3,FALSE)="","",VLOOKUP($J140,'Not All Title I'!$A$104:$G$193,3,FALSE)),""),"")</f>
        <v/>
      </c>
      <c r="D140" s="84" t="str">
        <f>IFERROR(IF($K140&lt;=$E$7,IF(VLOOKUP($J140,'Not All Title I'!$A$104:$G$193,4,FALSE)="","",VLOOKUP($J140,'Not All Title I'!$A$104:$G$193,4,FALSE)),""),"")</f>
        <v/>
      </c>
      <c r="E140" s="66" t="str">
        <f>IFERROR(IF($K140&lt;=$E$7,IF(VLOOKUP($J140,'Not All Title I'!$A$104:$G$193,5,FALSE)="","",VLOOKUP($J140,'Not All Title I'!$A$104:$G$193,5,FALSE)),""),"")</f>
        <v/>
      </c>
      <c r="F140" s="67" t="str">
        <f>IFERROR(IF($K140&lt;=$E$7,IF(VLOOKUP($J140,'Not All Title I'!$A$104:$G$193,6,FALSE)="","",VLOOKUP($J140,'Not All Title I'!$A$104:$G$193,6,FALSE)),""),"")</f>
        <v/>
      </c>
      <c r="G140" s="29"/>
      <c r="H140" t="str">
        <f>IFERROR(IF(H139+1&lt;='Not All Title I'!$K$103,H139+1,""),"")</f>
        <v/>
      </c>
      <c r="I140" t="str">
        <f>IFERROR(IF(I139+1&lt;='Not All Title I'!$P$103,I139+1,""),"")</f>
        <v/>
      </c>
      <c r="J140" t="str">
        <f>IF($B$7="Student Enrollment",VLOOKUP(H140,'Not All Title I'!$K$104:$L$193,2,FALSE),IF($B$7="Poverty Rate",VLOOKUP(I140,'Not All Title I'!$P$104:$P$193,2,FALSE),""))</f>
        <v/>
      </c>
      <c r="K140" t="str">
        <f>IFERROR(IF($B$7="Student Enrollment",VLOOKUP(J140,'Not All Title I'!$A$104:$G$193,3,FALSE),IF($B$7="Poverty Rate",VLOOKUP(J140,'Not All Title I'!$A$104:$G$193,7,FALSE),"")),"")</f>
        <v/>
      </c>
    </row>
    <row r="141" spans="1:11" ht="15" x14ac:dyDescent="0.25">
      <c r="A141" s="82" t="str">
        <f>IFERROR(IF($K141&lt;=$E$7,IF(VLOOKUP($J141,'Not All Title I'!$A$104:$G$193,1,FALSE)="","",VLOOKUP($J141,'Not All Title I'!$A$104:$G$193,1,FALSE)),""),"")</f>
        <v/>
      </c>
      <c r="B141" s="83" t="str">
        <f>IFERROR(IF($K141&lt;=$E$7,IF(VLOOKUP($J141,'Not All Title I'!$A$104:$G$193,2,FALSE)="","",VLOOKUP($J141,'Not All Title I'!$A$104:$G$193,2,FALSE)),""),"")</f>
        <v/>
      </c>
      <c r="C141" s="82" t="str">
        <f>IFERROR(IF($K141&lt;=$E$7,IF(VLOOKUP($J141,'Not All Title I'!$A$104:$G$193,3,FALSE)="","",VLOOKUP($J141,'Not All Title I'!$A$104:$G$193,3,FALSE)),""),"")</f>
        <v/>
      </c>
      <c r="D141" s="84" t="str">
        <f>IFERROR(IF($K141&lt;=$E$7,IF(VLOOKUP($J141,'Not All Title I'!$A$104:$G$193,4,FALSE)="","",VLOOKUP($J141,'Not All Title I'!$A$104:$G$193,4,FALSE)),""),"")</f>
        <v/>
      </c>
      <c r="E141" s="66" t="str">
        <f>IFERROR(IF($K141&lt;=$E$7,IF(VLOOKUP($J141,'Not All Title I'!$A$104:$G$193,5,FALSE)="","",VLOOKUP($J141,'Not All Title I'!$A$104:$G$193,5,FALSE)),""),"")</f>
        <v/>
      </c>
      <c r="F141" s="67" t="str">
        <f>IFERROR(IF($K141&lt;=$E$7,IF(VLOOKUP($J141,'Not All Title I'!$A$104:$G$193,6,FALSE)="","",VLOOKUP($J141,'Not All Title I'!$A$104:$G$193,6,FALSE)),""),"")</f>
        <v/>
      </c>
      <c r="G141" s="29"/>
      <c r="H141" t="str">
        <f>IFERROR(IF(H140+1&lt;='Not All Title I'!$K$103,H140+1,""),"")</f>
        <v/>
      </c>
      <c r="I141" t="str">
        <f>IFERROR(IF(I140+1&lt;='Not All Title I'!$P$103,I140+1,""),"")</f>
        <v/>
      </c>
      <c r="J141" t="str">
        <f>IF($B$7="Student Enrollment",VLOOKUP(H141,'Not All Title I'!$K$104:$L$193,2,FALSE),IF($B$7="Poverty Rate",VLOOKUP(I141,'Not All Title I'!$P$104:$P$193,2,FALSE),""))</f>
        <v/>
      </c>
      <c r="K141" t="str">
        <f>IFERROR(IF($B$7="Student Enrollment",VLOOKUP(J141,'Not All Title I'!$A$104:$G$193,3,FALSE),IF($B$7="Poverty Rate",VLOOKUP(J141,'Not All Title I'!$A$104:$G$193,7,FALSE),"")),"")</f>
        <v/>
      </c>
    </row>
    <row r="142" spans="1:11" ht="15" x14ac:dyDescent="0.25">
      <c r="A142" s="82" t="str">
        <f>IFERROR(IF($K142&lt;=$E$7,IF(VLOOKUP($J142,'Not All Title I'!$A$104:$G$193,1,FALSE)="","",VLOOKUP($J142,'Not All Title I'!$A$104:$G$193,1,FALSE)),""),"")</f>
        <v/>
      </c>
      <c r="B142" s="83" t="str">
        <f>IFERROR(IF($K142&lt;=$E$7,IF(VLOOKUP($J142,'Not All Title I'!$A$104:$G$193,2,FALSE)="","",VLOOKUP($J142,'Not All Title I'!$A$104:$G$193,2,FALSE)),""),"")</f>
        <v/>
      </c>
      <c r="C142" s="82" t="str">
        <f>IFERROR(IF($K142&lt;=$E$7,IF(VLOOKUP($J142,'Not All Title I'!$A$104:$G$193,3,FALSE)="","",VLOOKUP($J142,'Not All Title I'!$A$104:$G$193,3,FALSE)),""),"")</f>
        <v/>
      </c>
      <c r="D142" s="84" t="str">
        <f>IFERROR(IF($K142&lt;=$E$7,IF(VLOOKUP($J142,'Not All Title I'!$A$104:$G$193,4,FALSE)="","",VLOOKUP($J142,'Not All Title I'!$A$104:$G$193,4,FALSE)),""),"")</f>
        <v/>
      </c>
      <c r="E142" s="66" t="str">
        <f>IFERROR(IF($K142&lt;=$E$7,IF(VLOOKUP($J142,'Not All Title I'!$A$104:$G$193,5,FALSE)="","",VLOOKUP($J142,'Not All Title I'!$A$104:$G$193,5,FALSE)),""),"")</f>
        <v/>
      </c>
      <c r="F142" s="67" t="str">
        <f>IFERROR(IF($K142&lt;=$E$7,IF(VLOOKUP($J142,'Not All Title I'!$A$104:$G$193,6,FALSE)="","",VLOOKUP($J142,'Not All Title I'!$A$104:$G$193,6,FALSE)),""),"")</f>
        <v/>
      </c>
      <c r="G142" s="29"/>
      <c r="H142" t="str">
        <f>IFERROR(IF(H141+1&lt;='Not All Title I'!$K$103,H141+1,""),"")</f>
        <v/>
      </c>
      <c r="I142" t="str">
        <f>IFERROR(IF(I141+1&lt;='Not All Title I'!$P$103,I141+1,""),"")</f>
        <v/>
      </c>
      <c r="J142" t="str">
        <f>IF($B$7="Student Enrollment",VLOOKUP(H142,'Not All Title I'!$K$104:$L$193,2,FALSE),IF($B$7="Poverty Rate",VLOOKUP(I142,'Not All Title I'!$P$104:$P$193,2,FALSE),""))</f>
        <v/>
      </c>
      <c r="K142" t="str">
        <f>IFERROR(IF($B$7="Student Enrollment",VLOOKUP(J142,'Not All Title I'!$A$104:$G$193,3,FALSE),IF($B$7="Poverty Rate",VLOOKUP(J142,'Not All Title I'!$A$104:$G$193,7,FALSE),"")),"")</f>
        <v/>
      </c>
    </row>
    <row r="143" spans="1:11" ht="15" x14ac:dyDescent="0.25">
      <c r="A143" s="82" t="str">
        <f>IFERROR(IF($K143&lt;=$E$7,IF(VLOOKUP($J143,'Not All Title I'!$A$104:$G$193,1,FALSE)="","",VLOOKUP($J143,'Not All Title I'!$A$104:$G$193,1,FALSE)),""),"")</f>
        <v/>
      </c>
      <c r="B143" s="83" t="str">
        <f>IFERROR(IF($K143&lt;=$E$7,IF(VLOOKUP($J143,'Not All Title I'!$A$104:$G$193,2,FALSE)="","",VLOOKUP($J143,'Not All Title I'!$A$104:$G$193,2,FALSE)),""),"")</f>
        <v/>
      </c>
      <c r="C143" s="82" t="str">
        <f>IFERROR(IF($K143&lt;=$E$7,IF(VLOOKUP($J143,'Not All Title I'!$A$104:$G$193,3,FALSE)="","",VLOOKUP($J143,'Not All Title I'!$A$104:$G$193,3,FALSE)),""),"")</f>
        <v/>
      </c>
      <c r="D143" s="84" t="str">
        <f>IFERROR(IF($K143&lt;=$E$7,IF(VLOOKUP($J143,'Not All Title I'!$A$104:$G$193,4,FALSE)="","",VLOOKUP($J143,'Not All Title I'!$A$104:$G$193,4,FALSE)),""),"")</f>
        <v/>
      </c>
      <c r="E143" s="66" t="str">
        <f>IFERROR(IF($K143&lt;=$E$7,IF(VLOOKUP($J143,'Not All Title I'!$A$104:$G$193,5,FALSE)="","",VLOOKUP($J143,'Not All Title I'!$A$104:$G$193,5,FALSE)),""),"")</f>
        <v/>
      </c>
      <c r="F143" s="67" t="str">
        <f>IFERROR(IF($K143&lt;=$E$7,IF(VLOOKUP($J143,'Not All Title I'!$A$104:$G$193,6,FALSE)="","",VLOOKUP($J143,'Not All Title I'!$A$104:$G$193,6,FALSE)),""),"")</f>
        <v/>
      </c>
      <c r="G143" s="29"/>
      <c r="H143" t="str">
        <f>IFERROR(IF(H142+1&lt;='Not All Title I'!$K$103,H142+1,""),"")</f>
        <v/>
      </c>
      <c r="I143" t="str">
        <f>IFERROR(IF(I142+1&lt;='Not All Title I'!$P$103,I142+1,""),"")</f>
        <v/>
      </c>
      <c r="J143" t="str">
        <f>IF($B$7="Student Enrollment",VLOOKUP(H143,'Not All Title I'!$K$104:$L$193,2,FALSE),IF($B$7="Poverty Rate",VLOOKUP(I143,'Not All Title I'!$P$104:$P$193,2,FALSE),""))</f>
        <v/>
      </c>
      <c r="K143" t="str">
        <f>IFERROR(IF($B$7="Student Enrollment",VLOOKUP(J143,'Not All Title I'!$A$104:$G$193,3,FALSE),IF($B$7="Poverty Rate",VLOOKUP(J143,'Not All Title I'!$A$104:$G$193,7,FALSE),"")),"")</f>
        <v/>
      </c>
    </row>
    <row r="144" spans="1:11" ht="15" x14ac:dyDescent="0.25">
      <c r="A144" s="82" t="str">
        <f>IFERROR(IF($K144&lt;=$E$7,IF(VLOOKUP($J144,'Not All Title I'!$A$104:$G$193,1,FALSE)="","",VLOOKUP($J144,'Not All Title I'!$A$104:$G$193,1,FALSE)),""),"")</f>
        <v/>
      </c>
      <c r="B144" s="83" t="str">
        <f>IFERROR(IF($K144&lt;=$E$7,IF(VLOOKUP($J144,'Not All Title I'!$A$104:$G$193,2,FALSE)="","",VLOOKUP($J144,'Not All Title I'!$A$104:$G$193,2,FALSE)),""),"")</f>
        <v/>
      </c>
      <c r="C144" s="82" t="str">
        <f>IFERROR(IF($K144&lt;=$E$7,IF(VLOOKUP($J144,'Not All Title I'!$A$104:$G$193,3,FALSE)="","",VLOOKUP($J144,'Not All Title I'!$A$104:$G$193,3,FALSE)),""),"")</f>
        <v/>
      </c>
      <c r="D144" s="84" t="str">
        <f>IFERROR(IF($K144&lt;=$E$7,IF(VLOOKUP($J144,'Not All Title I'!$A$104:$G$193,4,FALSE)="","",VLOOKUP($J144,'Not All Title I'!$A$104:$G$193,4,FALSE)),""),"")</f>
        <v/>
      </c>
      <c r="E144" s="66" t="str">
        <f>IFERROR(IF($K144&lt;=$E$7,IF(VLOOKUP($J144,'Not All Title I'!$A$104:$G$193,5,FALSE)="","",VLOOKUP($J144,'Not All Title I'!$A$104:$G$193,5,FALSE)),""),"")</f>
        <v/>
      </c>
      <c r="F144" s="67" t="str">
        <f>IFERROR(IF($K144&lt;=$E$7,IF(VLOOKUP($J144,'Not All Title I'!$A$104:$G$193,6,FALSE)="","",VLOOKUP($J144,'Not All Title I'!$A$104:$G$193,6,FALSE)),""),"")</f>
        <v/>
      </c>
      <c r="G144" s="29"/>
      <c r="H144" t="str">
        <f>IFERROR(IF(H143+1&lt;='Not All Title I'!$K$103,H143+1,""),"")</f>
        <v/>
      </c>
      <c r="I144" t="str">
        <f>IFERROR(IF(I143+1&lt;='Not All Title I'!$P$103,I143+1,""),"")</f>
        <v/>
      </c>
      <c r="J144" t="str">
        <f>IF($B$7="Student Enrollment",VLOOKUP(H144,'Not All Title I'!$K$104:$L$193,2,FALSE),IF($B$7="Poverty Rate",VLOOKUP(I144,'Not All Title I'!$P$104:$P$193,2,FALSE),""))</f>
        <v/>
      </c>
      <c r="K144" t="str">
        <f>IFERROR(IF($B$7="Student Enrollment",VLOOKUP(J144,'Not All Title I'!$A$104:$G$193,3,FALSE),IF($B$7="Poverty Rate",VLOOKUP(J144,'Not All Title I'!$A$104:$G$193,7,FALSE),"")),"")</f>
        <v/>
      </c>
    </row>
    <row r="145" spans="1:11" ht="15" x14ac:dyDescent="0.25">
      <c r="A145" s="82" t="str">
        <f>IFERROR(IF($K145&lt;=$E$7,IF(VLOOKUP($J145,'Not All Title I'!$A$104:$G$193,1,FALSE)="","",VLOOKUP($J145,'Not All Title I'!$A$104:$G$193,1,FALSE)),""),"")</f>
        <v/>
      </c>
      <c r="B145" s="83" t="str">
        <f>IFERROR(IF($K145&lt;=$E$7,IF(VLOOKUP($J145,'Not All Title I'!$A$104:$G$193,2,FALSE)="","",VLOOKUP($J145,'Not All Title I'!$A$104:$G$193,2,FALSE)),""),"")</f>
        <v/>
      </c>
      <c r="C145" s="82" t="str">
        <f>IFERROR(IF($K145&lt;=$E$7,IF(VLOOKUP($J145,'Not All Title I'!$A$104:$G$193,3,FALSE)="","",VLOOKUP($J145,'Not All Title I'!$A$104:$G$193,3,FALSE)),""),"")</f>
        <v/>
      </c>
      <c r="D145" s="84" t="str">
        <f>IFERROR(IF($K145&lt;=$E$7,IF(VLOOKUP($J145,'Not All Title I'!$A$104:$G$193,4,FALSE)="","",VLOOKUP($J145,'Not All Title I'!$A$104:$G$193,4,FALSE)),""),"")</f>
        <v/>
      </c>
      <c r="E145" s="66" t="str">
        <f>IFERROR(IF($K145&lt;=$E$7,IF(VLOOKUP($J145,'Not All Title I'!$A$104:$G$193,5,FALSE)="","",VLOOKUP($J145,'Not All Title I'!$A$104:$G$193,5,FALSE)),""),"")</f>
        <v/>
      </c>
      <c r="F145" s="67" t="str">
        <f>IFERROR(IF($K145&lt;=$E$7,IF(VLOOKUP($J145,'Not All Title I'!$A$104:$G$193,6,FALSE)="","",VLOOKUP($J145,'Not All Title I'!$A$104:$G$193,6,FALSE)),""),"")</f>
        <v/>
      </c>
      <c r="G145" s="29"/>
      <c r="H145" t="str">
        <f>IFERROR(IF(H144+1&lt;='Not All Title I'!$K$103,H144+1,""),"")</f>
        <v/>
      </c>
      <c r="I145" t="str">
        <f>IFERROR(IF(I144+1&lt;='Not All Title I'!$P$103,I144+1,""),"")</f>
        <v/>
      </c>
      <c r="J145" t="str">
        <f>IF($B$7="Student Enrollment",VLOOKUP(H145,'Not All Title I'!$K$104:$L$193,2,FALSE),IF($B$7="Poverty Rate",VLOOKUP(I145,'Not All Title I'!$P$104:$P$193,2,FALSE),""))</f>
        <v/>
      </c>
      <c r="K145" t="str">
        <f>IFERROR(IF($B$7="Student Enrollment",VLOOKUP(J145,'Not All Title I'!$A$104:$G$193,3,FALSE),IF($B$7="Poverty Rate",VLOOKUP(J145,'Not All Title I'!$A$104:$G$193,7,FALSE),"")),"")</f>
        <v/>
      </c>
    </row>
    <row r="146" spans="1:11" ht="15" x14ac:dyDescent="0.25">
      <c r="A146" s="82" t="str">
        <f>IFERROR(IF($K146&lt;=$E$7,IF(VLOOKUP($J146,'Not All Title I'!$A$104:$G$193,1,FALSE)="","",VLOOKUP($J146,'Not All Title I'!$A$104:$G$193,1,FALSE)),""),"")</f>
        <v/>
      </c>
      <c r="B146" s="83" t="str">
        <f>IFERROR(IF($K146&lt;=$E$7,IF(VLOOKUP($J146,'Not All Title I'!$A$104:$G$193,2,FALSE)="","",VLOOKUP($J146,'Not All Title I'!$A$104:$G$193,2,FALSE)),""),"")</f>
        <v/>
      </c>
      <c r="C146" s="82" t="str">
        <f>IFERROR(IF($K146&lt;=$E$7,IF(VLOOKUP($J146,'Not All Title I'!$A$104:$G$193,3,FALSE)="","",VLOOKUP($J146,'Not All Title I'!$A$104:$G$193,3,FALSE)),""),"")</f>
        <v/>
      </c>
      <c r="D146" s="84" t="str">
        <f>IFERROR(IF($K146&lt;=$E$7,IF(VLOOKUP($J146,'Not All Title I'!$A$104:$G$193,4,FALSE)="","",VLOOKUP($J146,'Not All Title I'!$A$104:$G$193,4,FALSE)),""),"")</f>
        <v/>
      </c>
      <c r="E146" s="66" t="str">
        <f>IFERROR(IF($K146&lt;=$E$7,IF(VLOOKUP($J146,'Not All Title I'!$A$104:$G$193,5,FALSE)="","",VLOOKUP($J146,'Not All Title I'!$A$104:$G$193,5,FALSE)),""),"")</f>
        <v/>
      </c>
      <c r="F146" s="67" t="str">
        <f>IFERROR(IF($K146&lt;=$E$7,IF(VLOOKUP($J146,'Not All Title I'!$A$104:$G$193,6,FALSE)="","",VLOOKUP($J146,'Not All Title I'!$A$104:$G$193,6,FALSE)),""),"")</f>
        <v/>
      </c>
      <c r="G146" s="29"/>
      <c r="H146" t="str">
        <f>IFERROR(IF(H145+1&lt;='Not All Title I'!$K$103,H145+1,""),"")</f>
        <v/>
      </c>
      <c r="I146" t="str">
        <f>IFERROR(IF(I145+1&lt;='Not All Title I'!$P$103,I145+1,""),"")</f>
        <v/>
      </c>
      <c r="J146" t="str">
        <f>IF($B$7="Student Enrollment",VLOOKUP(H146,'Not All Title I'!$K$104:$L$193,2,FALSE),IF($B$7="Poverty Rate",VLOOKUP(I146,'Not All Title I'!$P$104:$P$193,2,FALSE),""))</f>
        <v/>
      </c>
      <c r="K146" t="str">
        <f>IFERROR(IF($B$7="Student Enrollment",VLOOKUP(J146,'Not All Title I'!$A$104:$G$193,3,FALSE),IF($B$7="Poverty Rate",VLOOKUP(J146,'Not All Title I'!$A$104:$G$193,7,FALSE),"")),"")</f>
        <v/>
      </c>
    </row>
    <row r="147" spans="1:11" ht="15" x14ac:dyDescent="0.25">
      <c r="A147" s="82" t="str">
        <f>IFERROR(IF($K147&lt;=$E$7,IF(VLOOKUP($J147,'Not All Title I'!$A$104:$G$193,1,FALSE)="","",VLOOKUP($J147,'Not All Title I'!$A$104:$G$193,1,FALSE)),""),"")</f>
        <v/>
      </c>
      <c r="B147" s="83" t="str">
        <f>IFERROR(IF($K147&lt;=$E$7,IF(VLOOKUP($J147,'Not All Title I'!$A$104:$G$193,2,FALSE)="","",VLOOKUP($J147,'Not All Title I'!$A$104:$G$193,2,FALSE)),""),"")</f>
        <v/>
      </c>
      <c r="C147" s="82" t="str">
        <f>IFERROR(IF($K147&lt;=$E$7,IF(VLOOKUP($J147,'Not All Title I'!$A$104:$G$193,3,FALSE)="","",VLOOKUP($J147,'Not All Title I'!$A$104:$G$193,3,FALSE)),""),"")</f>
        <v/>
      </c>
      <c r="D147" s="84" t="str">
        <f>IFERROR(IF($K147&lt;=$E$7,IF(VLOOKUP($J147,'Not All Title I'!$A$104:$G$193,4,FALSE)="","",VLOOKUP($J147,'Not All Title I'!$A$104:$G$193,4,FALSE)),""),"")</f>
        <v/>
      </c>
      <c r="E147" s="66" t="str">
        <f>IFERROR(IF($K147&lt;=$E$7,IF(VLOOKUP($J147,'Not All Title I'!$A$104:$G$193,5,FALSE)="","",VLOOKUP($J147,'Not All Title I'!$A$104:$G$193,5,FALSE)),""),"")</f>
        <v/>
      </c>
      <c r="F147" s="67" t="str">
        <f>IFERROR(IF($K147&lt;=$E$7,IF(VLOOKUP($J147,'Not All Title I'!$A$104:$G$193,6,FALSE)="","",VLOOKUP($J147,'Not All Title I'!$A$104:$G$193,6,FALSE)),""),"")</f>
        <v/>
      </c>
      <c r="G147" s="29"/>
      <c r="H147" t="str">
        <f>IFERROR(IF(H146+1&lt;='Not All Title I'!$K$103,H146+1,""),"")</f>
        <v/>
      </c>
      <c r="I147" t="str">
        <f>IFERROR(IF(I146+1&lt;='Not All Title I'!$P$103,I146+1,""),"")</f>
        <v/>
      </c>
      <c r="J147" t="str">
        <f>IF($B$7="Student Enrollment",VLOOKUP(H147,'Not All Title I'!$K$104:$L$193,2,FALSE),IF($B$7="Poverty Rate",VLOOKUP(I147,'Not All Title I'!$P$104:$P$193,2,FALSE),""))</f>
        <v/>
      </c>
      <c r="K147" t="str">
        <f>IFERROR(IF($B$7="Student Enrollment",VLOOKUP(J147,'Not All Title I'!$A$104:$G$193,3,FALSE),IF($B$7="Poverty Rate",VLOOKUP(J147,'Not All Title I'!$A$104:$G$193,7,FALSE),"")),"")</f>
        <v/>
      </c>
    </row>
    <row r="148" spans="1:11" ht="15" x14ac:dyDescent="0.25">
      <c r="A148" s="82" t="str">
        <f>IFERROR(IF($K148&lt;=$E$7,IF(VLOOKUP($J148,'Not All Title I'!$A$104:$G$193,1,FALSE)="","",VLOOKUP($J148,'Not All Title I'!$A$104:$G$193,1,FALSE)),""),"")</f>
        <v/>
      </c>
      <c r="B148" s="83" t="str">
        <f>IFERROR(IF($K148&lt;=$E$7,IF(VLOOKUP($J148,'Not All Title I'!$A$104:$G$193,2,FALSE)="","",VLOOKUP($J148,'Not All Title I'!$A$104:$G$193,2,FALSE)),""),"")</f>
        <v/>
      </c>
      <c r="C148" s="82" t="str">
        <f>IFERROR(IF($K148&lt;=$E$7,IF(VLOOKUP($J148,'Not All Title I'!$A$104:$G$193,3,FALSE)="","",VLOOKUP($J148,'Not All Title I'!$A$104:$G$193,3,FALSE)),""),"")</f>
        <v/>
      </c>
      <c r="D148" s="84" t="str">
        <f>IFERROR(IF($K148&lt;=$E$7,IF(VLOOKUP($J148,'Not All Title I'!$A$104:$G$193,4,FALSE)="","",VLOOKUP($J148,'Not All Title I'!$A$104:$G$193,4,FALSE)),""),"")</f>
        <v/>
      </c>
      <c r="E148" s="66" t="str">
        <f>IFERROR(IF($K148&lt;=$E$7,IF(VLOOKUP($J148,'Not All Title I'!$A$104:$G$193,5,FALSE)="","",VLOOKUP($J148,'Not All Title I'!$A$104:$G$193,5,FALSE)),""),"")</f>
        <v/>
      </c>
      <c r="F148" s="67" t="str">
        <f>IFERROR(IF($K148&lt;=$E$7,IF(VLOOKUP($J148,'Not All Title I'!$A$104:$G$193,6,FALSE)="","",VLOOKUP($J148,'Not All Title I'!$A$104:$G$193,6,FALSE)),""),"")</f>
        <v/>
      </c>
      <c r="G148" s="29"/>
      <c r="H148" t="str">
        <f>IFERROR(IF(H147+1&lt;='Not All Title I'!$K$103,H147+1,""),"")</f>
        <v/>
      </c>
      <c r="I148" t="str">
        <f>IFERROR(IF(I147+1&lt;='Not All Title I'!$P$103,I147+1,""),"")</f>
        <v/>
      </c>
      <c r="J148" t="str">
        <f>IF($B$7="Student Enrollment",VLOOKUP(H148,'Not All Title I'!$K$104:$L$193,2,FALSE),IF($B$7="Poverty Rate",VLOOKUP(I148,'Not All Title I'!$P$104:$P$193,2,FALSE),""))</f>
        <v/>
      </c>
      <c r="K148" t="str">
        <f>IFERROR(IF($B$7="Student Enrollment",VLOOKUP(J148,'Not All Title I'!$A$104:$G$193,3,FALSE),IF($B$7="Poverty Rate",VLOOKUP(J148,'Not All Title I'!$A$104:$G$193,7,FALSE),"")),"")</f>
        <v/>
      </c>
    </row>
    <row r="149" spans="1:11" ht="15" x14ac:dyDescent="0.25">
      <c r="A149" s="82" t="str">
        <f>IFERROR(IF($K149&lt;=$E$7,IF(VLOOKUP($J149,'Not All Title I'!$A$104:$G$193,1,FALSE)="","",VLOOKUP($J149,'Not All Title I'!$A$104:$G$193,1,FALSE)),""),"")</f>
        <v/>
      </c>
      <c r="B149" s="83" t="str">
        <f>IFERROR(IF($K149&lt;=$E$7,IF(VLOOKUP($J149,'Not All Title I'!$A$104:$G$193,2,FALSE)="","",VLOOKUP($J149,'Not All Title I'!$A$104:$G$193,2,FALSE)),""),"")</f>
        <v/>
      </c>
      <c r="C149" s="82" t="str">
        <f>IFERROR(IF($K149&lt;=$E$7,IF(VLOOKUP($J149,'Not All Title I'!$A$104:$G$193,3,FALSE)="","",VLOOKUP($J149,'Not All Title I'!$A$104:$G$193,3,FALSE)),""),"")</f>
        <v/>
      </c>
      <c r="D149" s="84" t="str">
        <f>IFERROR(IF($K149&lt;=$E$7,IF(VLOOKUP($J149,'Not All Title I'!$A$104:$G$193,4,FALSE)="","",VLOOKUP($J149,'Not All Title I'!$A$104:$G$193,4,FALSE)),""),"")</f>
        <v/>
      </c>
      <c r="E149" s="66" t="str">
        <f>IFERROR(IF($K149&lt;=$E$7,IF(VLOOKUP($J149,'Not All Title I'!$A$104:$G$193,5,FALSE)="","",VLOOKUP($J149,'Not All Title I'!$A$104:$G$193,5,FALSE)),""),"")</f>
        <v/>
      </c>
      <c r="F149" s="67" t="str">
        <f>IFERROR(IF($K149&lt;=$E$7,IF(VLOOKUP($J149,'Not All Title I'!$A$104:$G$193,6,FALSE)="","",VLOOKUP($J149,'Not All Title I'!$A$104:$G$193,6,FALSE)),""),"")</f>
        <v/>
      </c>
      <c r="G149" s="29"/>
      <c r="H149" t="str">
        <f>IFERROR(IF(H148+1&lt;='Not All Title I'!$K$103,H148+1,""),"")</f>
        <v/>
      </c>
      <c r="I149" t="str">
        <f>IFERROR(IF(I148+1&lt;='Not All Title I'!$P$103,I148+1,""),"")</f>
        <v/>
      </c>
      <c r="J149" t="str">
        <f>IF($B$7="Student Enrollment",VLOOKUP(H149,'Not All Title I'!$K$104:$L$193,2,FALSE),IF($B$7="Poverty Rate",VLOOKUP(I149,'Not All Title I'!$P$104:$P$193,2,FALSE),""))</f>
        <v/>
      </c>
      <c r="K149" t="str">
        <f>IFERROR(IF($B$7="Student Enrollment",VLOOKUP(J149,'Not All Title I'!$A$104:$G$193,3,FALSE),IF($B$7="Poverty Rate",VLOOKUP(J149,'Not All Title I'!$A$104:$G$193,7,FALSE),"")),"")</f>
        <v/>
      </c>
    </row>
    <row r="150" spans="1:11" ht="15" x14ac:dyDescent="0.25">
      <c r="A150" s="82" t="str">
        <f>IFERROR(IF($K150&lt;=$E$7,IF(VLOOKUP($J150,'Not All Title I'!$A$104:$G$193,1,FALSE)="","",VLOOKUP($J150,'Not All Title I'!$A$104:$G$193,1,FALSE)),""),"")</f>
        <v/>
      </c>
      <c r="B150" s="83" t="str">
        <f>IFERROR(IF($K150&lt;=$E$7,IF(VLOOKUP($J150,'Not All Title I'!$A$104:$G$193,2,FALSE)="","",VLOOKUP($J150,'Not All Title I'!$A$104:$G$193,2,FALSE)),""),"")</f>
        <v/>
      </c>
      <c r="C150" s="82" t="str">
        <f>IFERROR(IF($K150&lt;=$E$7,IF(VLOOKUP($J150,'Not All Title I'!$A$104:$G$193,3,FALSE)="","",VLOOKUP($J150,'Not All Title I'!$A$104:$G$193,3,FALSE)),""),"")</f>
        <v/>
      </c>
      <c r="D150" s="84" t="str">
        <f>IFERROR(IF($K150&lt;=$E$7,IF(VLOOKUP($J150,'Not All Title I'!$A$104:$G$193,4,FALSE)="","",VLOOKUP($J150,'Not All Title I'!$A$104:$G$193,4,FALSE)),""),"")</f>
        <v/>
      </c>
      <c r="E150" s="66" t="str">
        <f>IFERROR(IF($K150&lt;=$E$7,IF(VLOOKUP($J150,'Not All Title I'!$A$104:$G$193,5,FALSE)="","",VLOOKUP($J150,'Not All Title I'!$A$104:$G$193,5,FALSE)),""),"")</f>
        <v/>
      </c>
      <c r="F150" s="67" t="str">
        <f>IFERROR(IF($K150&lt;=$E$7,IF(VLOOKUP($J150,'Not All Title I'!$A$104:$G$193,6,FALSE)="","",VLOOKUP($J150,'Not All Title I'!$A$104:$G$193,6,FALSE)),""),"")</f>
        <v/>
      </c>
      <c r="G150" s="29"/>
      <c r="H150" t="str">
        <f>IFERROR(IF(H149+1&lt;='Not All Title I'!$K$103,H149+1,""),"")</f>
        <v/>
      </c>
      <c r="I150" t="str">
        <f>IFERROR(IF(I149+1&lt;='Not All Title I'!$P$103,I149+1,""),"")</f>
        <v/>
      </c>
      <c r="J150" t="str">
        <f>IF($B$7="Student Enrollment",VLOOKUP(H150,'Not All Title I'!$K$104:$L$193,2,FALSE),IF($B$7="Poverty Rate",VLOOKUP(I150,'Not All Title I'!$P$104:$P$193,2,FALSE),""))</f>
        <v/>
      </c>
      <c r="K150" t="str">
        <f>IFERROR(IF($B$7="Student Enrollment",VLOOKUP(J150,'Not All Title I'!$A$104:$G$193,3,FALSE),IF($B$7="Poverty Rate",VLOOKUP(J150,'Not All Title I'!$A$104:$G$193,7,FALSE),"")),"")</f>
        <v/>
      </c>
    </row>
    <row r="151" spans="1:11" ht="15" x14ac:dyDescent="0.25">
      <c r="A151" s="82" t="str">
        <f>IFERROR(IF($K151&lt;=$E$7,IF(VLOOKUP($J151,'Not All Title I'!$A$104:$G$193,1,FALSE)="","",VLOOKUP($J151,'Not All Title I'!$A$104:$G$193,1,FALSE)),""),"")</f>
        <v/>
      </c>
      <c r="B151" s="83" t="str">
        <f>IFERROR(IF($K151&lt;=$E$7,IF(VLOOKUP($J151,'Not All Title I'!$A$104:$G$193,2,FALSE)="","",VLOOKUP($J151,'Not All Title I'!$A$104:$G$193,2,FALSE)),""),"")</f>
        <v/>
      </c>
      <c r="C151" s="82" t="str">
        <f>IFERROR(IF($K151&lt;=$E$7,IF(VLOOKUP($J151,'Not All Title I'!$A$104:$G$193,3,FALSE)="","",VLOOKUP($J151,'Not All Title I'!$A$104:$G$193,3,FALSE)),""),"")</f>
        <v/>
      </c>
      <c r="D151" s="84" t="str">
        <f>IFERROR(IF($K151&lt;=$E$7,IF(VLOOKUP($J151,'Not All Title I'!$A$104:$G$193,4,FALSE)="","",VLOOKUP($J151,'Not All Title I'!$A$104:$G$193,4,FALSE)),""),"")</f>
        <v/>
      </c>
      <c r="E151" s="66" t="str">
        <f>IFERROR(IF($K151&lt;=$E$7,IF(VLOOKUP($J151,'Not All Title I'!$A$104:$G$193,5,FALSE)="","",VLOOKUP($J151,'Not All Title I'!$A$104:$G$193,5,FALSE)),""),"")</f>
        <v/>
      </c>
      <c r="F151" s="67" t="str">
        <f>IFERROR(IF($K151&lt;=$E$7,IF(VLOOKUP($J151,'Not All Title I'!$A$104:$G$193,6,FALSE)="","",VLOOKUP($J151,'Not All Title I'!$A$104:$G$193,6,FALSE)),""),"")</f>
        <v/>
      </c>
      <c r="G151" s="29"/>
      <c r="H151" t="str">
        <f>IFERROR(IF(H150+1&lt;='Not All Title I'!$K$103,H150+1,""),"")</f>
        <v/>
      </c>
      <c r="I151" t="str">
        <f>IFERROR(IF(I150+1&lt;='Not All Title I'!$P$103,I150+1,""),"")</f>
        <v/>
      </c>
      <c r="J151" t="str">
        <f>IF($B$7="Student Enrollment",VLOOKUP(H151,'Not All Title I'!$K$104:$L$193,2,FALSE),IF($B$7="Poverty Rate",VLOOKUP(I151,'Not All Title I'!$P$104:$P$193,2,FALSE),""))</f>
        <v/>
      </c>
      <c r="K151" t="str">
        <f>IFERROR(IF($B$7="Student Enrollment",VLOOKUP(J151,'Not All Title I'!$A$104:$G$193,3,FALSE),IF($B$7="Poverty Rate",VLOOKUP(J151,'Not All Title I'!$A$104:$G$193,7,FALSE),"")),"")</f>
        <v/>
      </c>
    </row>
    <row r="152" spans="1:11" ht="15" x14ac:dyDescent="0.25">
      <c r="A152" s="82" t="str">
        <f>IFERROR(IF($K152&lt;=$E$7,IF(VLOOKUP($J152,'Not All Title I'!$A$104:$G$193,1,FALSE)="","",VLOOKUP($J152,'Not All Title I'!$A$104:$G$193,1,FALSE)),""),"")</f>
        <v/>
      </c>
      <c r="B152" s="83" t="str">
        <f>IFERROR(IF($K152&lt;=$E$7,IF(VLOOKUP($J152,'Not All Title I'!$A$104:$G$193,2,FALSE)="","",VLOOKUP($J152,'Not All Title I'!$A$104:$G$193,2,FALSE)),""),"")</f>
        <v/>
      </c>
      <c r="C152" s="82" t="str">
        <f>IFERROR(IF($K152&lt;=$E$7,IF(VLOOKUP($J152,'Not All Title I'!$A$104:$G$193,3,FALSE)="","",VLOOKUP($J152,'Not All Title I'!$A$104:$G$193,3,FALSE)),""),"")</f>
        <v/>
      </c>
      <c r="D152" s="84" t="str">
        <f>IFERROR(IF($K152&lt;=$E$7,IF(VLOOKUP($J152,'Not All Title I'!$A$104:$G$193,4,FALSE)="","",VLOOKUP($J152,'Not All Title I'!$A$104:$G$193,4,FALSE)),""),"")</f>
        <v/>
      </c>
      <c r="E152" s="66" t="str">
        <f>IFERROR(IF($K152&lt;=$E$7,IF(VLOOKUP($J152,'Not All Title I'!$A$104:$G$193,5,FALSE)="","",VLOOKUP($J152,'Not All Title I'!$A$104:$G$193,5,FALSE)),""),"")</f>
        <v/>
      </c>
      <c r="F152" s="67" t="str">
        <f>IFERROR(IF($K152&lt;=$E$7,IF(VLOOKUP($J152,'Not All Title I'!$A$104:$G$193,6,FALSE)="","",VLOOKUP($J152,'Not All Title I'!$A$104:$G$193,6,FALSE)),""),"")</f>
        <v/>
      </c>
      <c r="G152" s="29"/>
      <c r="H152" t="str">
        <f>IFERROR(IF(H151+1&lt;='Not All Title I'!$K$103,H151+1,""),"")</f>
        <v/>
      </c>
      <c r="I152" t="str">
        <f>IFERROR(IF(I151+1&lt;='Not All Title I'!$P$103,I151+1,""),"")</f>
        <v/>
      </c>
      <c r="J152" t="str">
        <f>IF($B$7="Student Enrollment",VLOOKUP(H152,'Not All Title I'!$K$104:$L$193,2,FALSE),IF($B$7="Poverty Rate",VLOOKUP(I152,'Not All Title I'!$P$104:$P$193,2,FALSE),""))</f>
        <v/>
      </c>
      <c r="K152" t="str">
        <f>IFERROR(IF($B$7="Student Enrollment",VLOOKUP(J152,'Not All Title I'!$A$104:$G$193,3,FALSE),IF($B$7="Poverty Rate",VLOOKUP(J152,'Not All Title I'!$A$104:$G$193,7,FALSE),"")),"")</f>
        <v/>
      </c>
    </row>
    <row r="153" spans="1:11" ht="15" x14ac:dyDescent="0.25">
      <c r="A153" s="82" t="str">
        <f>IFERROR(IF($K153&lt;=$E$7,IF(VLOOKUP($J153,'Not All Title I'!$A$104:$G$193,1,FALSE)="","",VLOOKUP($J153,'Not All Title I'!$A$104:$G$193,1,FALSE)),""),"")</f>
        <v/>
      </c>
      <c r="B153" s="83" t="str">
        <f>IFERROR(IF($K153&lt;=$E$7,IF(VLOOKUP($J153,'Not All Title I'!$A$104:$G$193,2,FALSE)="","",VLOOKUP($J153,'Not All Title I'!$A$104:$G$193,2,FALSE)),""),"")</f>
        <v/>
      </c>
      <c r="C153" s="82" t="str">
        <f>IFERROR(IF($K153&lt;=$E$7,IF(VLOOKUP($J153,'Not All Title I'!$A$104:$G$193,3,FALSE)="","",VLOOKUP($J153,'Not All Title I'!$A$104:$G$193,3,FALSE)),""),"")</f>
        <v/>
      </c>
      <c r="D153" s="84" t="str">
        <f>IFERROR(IF($K153&lt;=$E$7,IF(VLOOKUP($J153,'Not All Title I'!$A$104:$G$193,4,FALSE)="","",VLOOKUP($J153,'Not All Title I'!$A$104:$G$193,4,FALSE)),""),"")</f>
        <v/>
      </c>
      <c r="E153" s="66" t="str">
        <f>IFERROR(IF($K153&lt;=$E$7,IF(VLOOKUP($J153,'Not All Title I'!$A$104:$G$193,5,FALSE)="","",VLOOKUP($J153,'Not All Title I'!$A$104:$G$193,5,FALSE)),""),"")</f>
        <v/>
      </c>
      <c r="F153" s="67" t="str">
        <f>IFERROR(IF($K153&lt;=$E$7,IF(VLOOKUP($J153,'Not All Title I'!$A$104:$G$193,6,FALSE)="","",VLOOKUP($J153,'Not All Title I'!$A$104:$G$193,6,FALSE)),""),"")</f>
        <v/>
      </c>
      <c r="G153" s="29"/>
      <c r="H153" t="str">
        <f>IFERROR(IF(H152+1&lt;='Not All Title I'!$K$103,H152+1,""),"")</f>
        <v/>
      </c>
      <c r="I153" t="str">
        <f>IFERROR(IF(I152+1&lt;='Not All Title I'!$P$103,I152+1,""),"")</f>
        <v/>
      </c>
      <c r="J153" t="str">
        <f>IF($B$7="Student Enrollment",VLOOKUP(H153,'Not All Title I'!$K$104:$L$193,2,FALSE),IF($B$7="Poverty Rate",VLOOKUP(I153,'Not All Title I'!$P$104:$P$193,2,FALSE),""))</f>
        <v/>
      </c>
      <c r="K153" t="str">
        <f>IFERROR(IF($B$7="Student Enrollment",VLOOKUP(J153,'Not All Title I'!$A$104:$G$193,3,FALSE),IF($B$7="Poverty Rate",VLOOKUP(J153,'Not All Title I'!$A$104:$G$193,7,FALSE),"")),"")</f>
        <v/>
      </c>
    </row>
    <row r="154" spans="1:11" ht="15" x14ac:dyDescent="0.25">
      <c r="A154" s="82" t="str">
        <f>IFERROR(IF($K154&lt;=$E$7,IF(VLOOKUP($J154,'Not All Title I'!$A$104:$G$193,1,FALSE)="","",VLOOKUP($J154,'Not All Title I'!$A$104:$G$193,1,FALSE)),""),"")</f>
        <v/>
      </c>
      <c r="B154" s="83" t="str">
        <f>IFERROR(IF($K154&lt;=$E$7,IF(VLOOKUP($J154,'Not All Title I'!$A$104:$G$193,2,FALSE)="","",VLOOKUP($J154,'Not All Title I'!$A$104:$G$193,2,FALSE)),""),"")</f>
        <v/>
      </c>
      <c r="C154" s="82" t="str">
        <f>IFERROR(IF($K154&lt;=$E$7,IF(VLOOKUP($J154,'Not All Title I'!$A$104:$G$193,3,FALSE)="","",VLOOKUP($J154,'Not All Title I'!$A$104:$G$193,3,FALSE)),""),"")</f>
        <v/>
      </c>
      <c r="D154" s="84" t="str">
        <f>IFERROR(IF($K154&lt;=$E$7,IF(VLOOKUP($J154,'Not All Title I'!$A$104:$G$193,4,FALSE)="","",VLOOKUP($J154,'Not All Title I'!$A$104:$G$193,4,FALSE)),""),"")</f>
        <v/>
      </c>
      <c r="E154" s="66" t="str">
        <f>IFERROR(IF($K154&lt;=$E$7,IF(VLOOKUP($J154,'Not All Title I'!$A$104:$G$193,5,FALSE)="","",VLOOKUP($J154,'Not All Title I'!$A$104:$G$193,5,FALSE)),""),"")</f>
        <v/>
      </c>
      <c r="F154" s="67" t="str">
        <f>IFERROR(IF($K154&lt;=$E$7,IF(VLOOKUP($J154,'Not All Title I'!$A$104:$G$193,6,FALSE)="","",VLOOKUP($J154,'Not All Title I'!$A$104:$G$193,6,FALSE)),""),"")</f>
        <v/>
      </c>
      <c r="G154" s="29"/>
      <c r="H154" t="str">
        <f>IFERROR(IF(H153+1&lt;='Not All Title I'!$K$103,H153+1,""),"")</f>
        <v/>
      </c>
      <c r="I154" t="str">
        <f>IFERROR(IF(I153+1&lt;='Not All Title I'!$P$103,I153+1,""),"")</f>
        <v/>
      </c>
      <c r="J154" t="str">
        <f>IF($B$7="Student Enrollment",VLOOKUP(H154,'Not All Title I'!$K$104:$L$193,2,FALSE),IF($B$7="Poverty Rate",VLOOKUP(I154,'Not All Title I'!$P$104:$P$193,2,FALSE),""))</f>
        <v/>
      </c>
      <c r="K154" t="str">
        <f>IFERROR(IF($B$7="Student Enrollment",VLOOKUP(J154,'Not All Title I'!$A$104:$G$193,3,FALSE),IF($B$7="Poverty Rate",VLOOKUP(J154,'Not All Title I'!$A$104:$G$193,7,FALSE),"")),"")</f>
        <v/>
      </c>
    </row>
    <row r="155" spans="1:11" ht="15" x14ac:dyDescent="0.25">
      <c r="A155" s="82" t="str">
        <f>IFERROR(IF($K155&lt;=$E$7,IF(VLOOKUP($J155,'Not All Title I'!$A$104:$G$193,1,FALSE)="","",VLOOKUP($J155,'Not All Title I'!$A$104:$G$193,1,FALSE)),""),"")</f>
        <v/>
      </c>
      <c r="B155" s="83" t="str">
        <f>IFERROR(IF($K155&lt;=$E$7,IF(VLOOKUP($J155,'Not All Title I'!$A$104:$G$193,2,FALSE)="","",VLOOKUP($J155,'Not All Title I'!$A$104:$G$193,2,FALSE)),""),"")</f>
        <v/>
      </c>
      <c r="C155" s="82" t="str">
        <f>IFERROR(IF($K155&lt;=$E$7,IF(VLOOKUP($J155,'Not All Title I'!$A$104:$G$193,3,FALSE)="","",VLOOKUP($J155,'Not All Title I'!$A$104:$G$193,3,FALSE)),""),"")</f>
        <v/>
      </c>
      <c r="D155" s="84" t="str">
        <f>IFERROR(IF($K155&lt;=$E$7,IF(VLOOKUP($J155,'Not All Title I'!$A$104:$G$193,4,FALSE)="","",VLOOKUP($J155,'Not All Title I'!$A$104:$G$193,4,FALSE)),""),"")</f>
        <v/>
      </c>
      <c r="E155" s="66" t="str">
        <f>IFERROR(IF($K155&lt;=$E$7,IF(VLOOKUP($J155,'Not All Title I'!$A$104:$G$193,5,FALSE)="","",VLOOKUP($J155,'Not All Title I'!$A$104:$G$193,5,FALSE)),""),"")</f>
        <v/>
      </c>
      <c r="F155" s="67" t="str">
        <f>IFERROR(IF($K155&lt;=$E$7,IF(VLOOKUP($J155,'Not All Title I'!$A$104:$G$193,6,FALSE)="","",VLOOKUP($J155,'Not All Title I'!$A$104:$G$193,6,FALSE)),""),"")</f>
        <v/>
      </c>
      <c r="G155" s="29"/>
      <c r="H155" t="str">
        <f>IFERROR(IF(H154+1&lt;='Not All Title I'!$K$103,H154+1,""),"")</f>
        <v/>
      </c>
      <c r="I155" t="str">
        <f>IFERROR(IF(I154+1&lt;='Not All Title I'!$P$103,I154+1,""),"")</f>
        <v/>
      </c>
      <c r="J155" t="str">
        <f>IF($B$7="Student Enrollment",VLOOKUP(H155,'Not All Title I'!$K$104:$L$193,2,FALSE),IF($B$7="Poverty Rate",VLOOKUP(I155,'Not All Title I'!$P$104:$P$193,2,FALSE),""))</f>
        <v/>
      </c>
      <c r="K155" t="str">
        <f>IFERROR(IF($B$7="Student Enrollment",VLOOKUP(J155,'Not All Title I'!$A$104:$G$193,3,FALSE),IF($B$7="Poverty Rate",VLOOKUP(J155,'Not All Title I'!$A$104:$G$193,7,FALSE),"")),"")</f>
        <v/>
      </c>
    </row>
    <row r="156" spans="1:11" ht="15" x14ac:dyDescent="0.25">
      <c r="A156" s="82" t="str">
        <f>IFERROR(IF($K156&lt;=$E$7,IF(VLOOKUP($J156,'Not All Title I'!$A$104:$G$193,1,FALSE)="","",VLOOKUP($J156,'Not All Title I'!$A$104:$G$193,1,FALSE)),""),"")</f>
        <v/>
      </c>
      <c r="B156" s="83" t="str">
        <f>IFERROR(IF($K156&lt;=$E$7,IF(VLOOKUP($J156,'Not All Title I'!$A$104:$G$193,2,FALSE)="","",VLOOKUP($J156,'Not All Title I'!$A$104:$G$193,2,FALSE)),""),"")</f>
        <v/>
      </c>
      <c r="C156" s="82" t="str">
        <f>IFERROR(IF($K156&lt;=$E$7,IF(VLOOKUP($J156,'Not All Title I'!$A$104:$G$193,3,FALSE)="","",VLOOKUP($J156,'Not All Title I'!$A$104:$G$193,3,FALSE)),""),"")</f>
        <v/>
      </c>
      <c r="D156" s="84" t="str">
        <f>IFERROR(IF($K156&lt;=$E$7,IF(VLOOKUP($J156,'Not All Title I'!$A$104:$G$193,4,FALSE)="","",VLOOKUP($J156,'Not All Title I'!$A$104:$G$193,4,FALSE)),""),"")</f>
        <v/>
      </c>
      <c r="E156" s="66" t="str">
        <f>IFERROR(IF($K156&lt;=$E$7,IF(VLOOKUP($J156,'Not All Title I'!$A$104:$G$193,5,FALSE)="","",VLOOKUP($J156,'Not All Title I'!$A$104:$G$193,5,FALSE)),""),"")</f>
        <v/>
      </c>
      <c r="F156" s="67" t="str">
        <f>IFERROR(IF($K156&lt;=$E$7,IF(VLOOKUP($J156,'Not All Title I'!$A$104:$G$193,6,FALSE)="","",VLOOKUP($J156,'Not All Title I'!$A$104:$G$193,6,FALSE)),""),"")</f>
        <v/>
      </c>
      <c r="G156" s="29"/>
      <c r="H156" t="str">
        <f>IFERROR(IF(H155+1&lt;='Not All Title I'!$K$103,H155+1,""),"")</f>
        <v/>
      </c>
      <c r="I156" t="str">
        <f>IFERROR(IF(I155+1&lt;='Not All Title I'!$P$103,I155+1,""),"")</f>
        <v/>
      </c>
      <c r="J156" t="str">
        <f>IF($B$7="Student Enrollment",VLOOKUP(H156,'Not All Title I'!$K$104:$L$193,2,FALSE),IF($B$7="Poverty Rate",VLOOKUP(I156,'Not All Title I'!$P$104:$P$193,2,FALSE),""))</f>
        <v/>
      </c>
      <c r="K156" t="str">
        <f>IFERROR(IF($B$7="Student Enrollment",VLOOKUP(J156,'Not All Title I'!$A$104:$G$193,3,FALSE),IF($B$7="Poverty Rate",VLOOKUP(J156,'Not All Title I'!$A$104:$G$193,7,FALSE),"")),"")</f>
        <v/>
      </c>
    </row>
    <row r="157" spans="1:11" ht="15" x14ac:dyDescent="0.25">
      <c r="A157" s="82" t="str">
        <f>IFERROR(IF($K157&lt;=$E$7,IF(VLOOKUP($J157,'Not All Title I'!$A$104:$G$193,1,FALSE)="","",VLOOKUP($J157,'Not All Title I'!$A$104:$G$193,1,FALSE)),""),"")</f>
        <v/>
      </c>
      <c r="B157" s="83" t="str">
        <f>IFERROR(IF($K157&lt;=$E$7,IF(VLOOKUP($J157,'Not All Title I'!$A$104:$G$193,2,FALSE)="","",VLOOKUP($J157,'Not All Title I'!$A$104:$G$193,2,FALSE)),""),"")</f>
        <v/>
      </c>
      <c r="C157" s="82" t="str">
        <f>IFERROR(IF($K157&lt;=$E$7,IF(VLOOKUP($J157,'Not All Title I'!$A$104:$G$193,3,FALSE)="","",VLOOKUP($J157,'Not All Title I'!$A$104:$G$193,3,FALSE)),""),"")</f>
        <v/>
      </c>
      <c r="D157" s="84" t="str">
        <f>IFERROR(IF($K157&lt;=$E$7,IF(VLOOKUP($J157,'Not All Title I'!$A$104:$G$193,4,FALSE)="","",VLOOKUP($J157,'Not All Title I'!$A$104:$G$193,4,FALSE)),""),"")</f>
        <v/>
      </c>
      <c r="E157" s="66" t="str">
        <f>IFERROR(IF($K157&lt;=$E$7,IF(VLOOKUP($J157,'Not All Title I'!$A$104:$G$193,5,FALSE)="","",VLOOKUP($J157,'Not All Title I'!$A$104:$G$193,5,FALSE)),""),"")</f>
        <v/>
      </c>
      <c r="F157" s="67" t="str">
        <f>IFERROR(IF($K157&lt;=$E$7,IF(VLOOKUP($J157,'Not All Title I'!$A$104:$G$193,6,FALSE)="","",VLOOKUP($J157,'Not All Title I'!$A$104:$G$193,6,FALSE)),""),"")</f>
        <v/>
      </c>
      <c r="G157" s="29"/>
      <c r="H157" t="str">
        <f>IFERROR(IF(H156+1&lt;='Not All Title I'!$K$103,H156+1,""),"")</f>
        <v/>
      </c>
      <c r="I157" t="str">
        <f>IFERROR(IF(I156+1&lt;='Not All Title I'!$P$103,I156+1,""),"")</f>
        <v/>
      </c>
      <c r="J157" t="str">
        <f>IF($B$7="Student Enrollment",VLOOKUP(H157,'Not All Title I'!$K$104:$L$193,2,FALSE),IF($B$7="Poverty Rate",VLOOKUP(I157,'Not All Title I'!$P$104:$P$193,2,FALSE),""))</f>
        <v/>
      </c>
      <c r="K157" t="str">
        <f>IFERROR(IF($B$7="Student Enrollment",VLOOKUP(J157,'Not All Title I'!$A$104:$G$193,3,FALSE),IF($B$7="Poverty Rate",VLOOKUP(J157,'Not All Title I'!$A$104:$G$193,7,FALSE),"")),"")</f>
        <v/>
      </c>
    </row>
    <row r="158" spans="1:11" ht="15" x14ac:dyDescent="0.25">
      <c r="A158" s="82" t="str">
        <f>IFERROR(IF($K158&lt;=$E$7,IF(VLOOKUP($J158,'Not All Title I'!$A$104:$G$193,1,FALSE)="","",VLOOKUP($J158,'Not All Title I'!$A$104:$G$193,1,FALSE)),""),"")</f>
        <v/>
      </c>
      <c r="B158" s="83" t="str">
        <f>IFERROR(IF($K158&lt;=$E$7,IF(VLOOKUP($J158,'Not All Title I'!$A$104:$G$193,2,FALSE)="","",VLOOKUP($J158,'Not All Title I'!$A$104:$G$193,2,FALSE)),""),"")</f>
        <v/>
      </c>
      <c r="C158" s="82" t="str">
        <f>IFERROR(IF($K158&lt;=$E$7,IF(VLOOKUP($J158,'Not All Title I'!$A$104:$G$193,3,FALSE)="","",VLOOKUP($J158,'Not All Title I'!$A$104:$G$193,3,FALSE)),""),"")</f>
        <v/>
      </c>
      <c r="D158" s="84" t="str">
        <f>IFERROR(IF($K158&lt;=$E$7,IF(VLOOKUP($J158,'Not All Title I'!$A$104:$G$193,4,FALSE)="","",VLOOKUP($J158,'Not All Title I'!$A$104:$G$193,4,FALSE)),""),"")</f>
        <v/>
      </c>
      <c r="E158" s="66" t="str">
        <f>IFERROR(IF($K158&lt;=$E$7,IF(VLOOKUP($J158,'Not All Title I'!$A$104:$G$193,5,FALSE)="","",VLOOKUP($J158,'Not All Title I'!$A$104:$G$193,5,FALSE)),""),"")</f>
        <v/>
      </c>
      <c r="F158" s="67" t="str">
        <f>IFERROR(IF($K158&lt;=$E$7,IF(VLOOKUP($J158,'Not All Title I'!$A$104:$G$193,6,FALSE)="","",VLOOKUP($J158,'Not All Title I'!$A$104:$G$193,6,FALSE)),""),"")</f>
        <v/>
      </c>
      <c r="G158" s="29"/>
      <c r="H158" t="str">
        <f>IFERROR(IF(H157+1&lt;='Not All Title I'!$K$103,H157+1,""),"")</f>
        <v/>
      </c>
      <c r="I158" t="str">
        <f>IFERROR(IF(I157+1&lt;='Not All Title I'!$P$103,I157+1,""),"")</f>
        <v/>
      </c>
      <c r="J158" t="str">
        <f>IF($B$7="Student Enrollment",VLOOKUP(H158,'Not All Title I'!$K$104:$L$193,2,FALSE),IF($B$7="Poverty Rate",VLOOKUP(I158,'Not All Title I'!$P$104:$P$193,2,FALSE),""))</f>
        <v/>
      </c>
      <c r="K158" t="str">
        <f>IFERROR(IF($B$7="Student Enrollment",VLOOKUP(J158,'Not All Title I'!$A$104:$G$193,3,FALSE),IF($B$7="Poverty Rate",VLOOKUP(J158,'Not All Title I'!$A$104:$G$193,7,FALSE),"")),"")</f>
        <v/>
      </c>
    </row>
    <row r="159" spans="1:11" ht="15" x14ac:dyDescent="0.25">
      <c r="A159" s="82" t="str">
        <f>IFERROR(IF($K159&lt;=$E$7,IF(VLOOKUP($J159,'Not All Title I'!$A$104:$G$193,1,FALSE)="","",VLOOKUP($J159,'Not All Title I'!$A$104:$G$193,1,FALSE)),""),"")</f>
        <v/>
      </c>
      <c r="B159" s="83" t="str">
        <f>IFERROR(IF($K159&lt;=$E$7,IF(VLOOKUP($J159,'Not All Title I'!$A$104:$G$193,2,FALSE)="","",VLOOKUP($J159,'Not All Title I'!$A$104:$G$193,2,FALSE)),""),"")</f>
        <v/>
      </c>
      <c r="C159" s="82" t="str">
        <f>IFERROR(IF($K159&lt;=$E$7,IF(VLOOKUP($J159,'Not All Title I'!$A$104:$G$193,3,FALSE)="","",VLOOKUP($J159,'Not All Title I'!$A$104:$G$193,3,FALSE)),""),"")</f>
        <v/>
      </c>
      <c r="D159" s="84" t="str">
        <f>IFERROR(IF($K159&lt;=$E$7,IF(VLOOKUP($J159,'Not All Title I'!$A$104:$G$193,4,FALSE)="","",VLOOKUP($J159,'Not All Title I'!$A$104:$G$193,4,FALSE)),""),"")</f>
        <v/>
      </c>
      <c r="E159" s="66" t="str">
        <f>IFERROR(IF($K159&lt;=$E$7,IF(VLOOKUP($J159,'Not All Title I'!$A$104:$G$193,5,FALSE)="","",VLOOKUP($J159,'Not All Title I'!$A$104:$G$193,5,FALSE)),""),"")</f>
        <v/>
      </c>
      <c r="F159" s="67" t="str">
        <f>IFERROR(IF($K159&lt;=$E$7,IF(VLOOKUP($J159,'Not All Title I'!$A$104:$G$193,6,FALSE)="","",VLOOKUP($J159,'Not All Title I'!$A$104:$G$193,6,FALSE)),""),"")</f>
        <v/>
      </c>
      <c r="G159" s="29"/>
      <c r="H159" t="str">
        <f>IFERROR(IF(H158+1&lt;='Not All Title I'!$K$103,H158+1,""),"")</f>
        <v/>
      </c>
      <c r="I159" t="str">
        <f>IFERROR(IF(I158+1&lt;='Not All Title I'!$P$103,I158+1,""),"")</f>
        <v/>
      </c>
      <c r="J159" t="str">
        <f>IF($B$7="Student Enrollment",VLOOKUP(H159,'Not All Title I'!$K$104:$L$193,2,FALSE),IF($B$7="Poverty Rate",VLOOKUP(I159,'Not All Title I'!$P$104:$P$193,2,FALSE),""))</f>
        <v/>
      </c>
      <c r="K159" t="str">
        <f>IFERROR(IF($B$7="Student Enrollment",VLOOKUP(J159,'Not All Title I'!$A$104:$G$193,3,FALSE),IF($B$7="Poverty Rate",VLOOKUP(J159,'Not All Title I'!$A$104:$G$193,7,FALSE),"")),"")</f>
        <v/>
      </c>
    </row>
    <row r="160" spans="1:11" ht="15" x14ac:dyDescent="0.25">
      <c r="A160" s="82" t="str">
        <f>IFERROR(IF($K160&lt;=$E$7,IF(VLOOKUP($J160,'Not All Title I'!$A$104:$G$193,1,FALSE)="","",VLOOKUP($J160,'Not All Title I'!$A$104:$G$193,1,FALSE)),""),"")</f>
        <v/>
      </c>
      <c r="B160" s="83" t="str">
        <f>IFERROR(IF($K160&lt;=$E$7,IF(VLOOKUP($J160,'Not All Title I'!$A$104:$G$193,2,FALSE)="","",VLOOKUP($J160,'Not All Title I'!$A$104:$G$193,2,FALSE)),""),"")</f>
        <v/>
      </c>
      <c r="C160" s="82" t="str">
        <f>IFERROR(IF($K160&lt;=$E$7,IF(VLOOKUP($J160,'Not All Title I'!$A$104:$G$193,3,FALSE)="","",VLOOKUP($J160,'Not All Title I'!$A$104:$G$193,3,FALSE)),""),"")</f>
        <v/>
      </c>
      <c r="D160" s="84" t="str">
        <f>IFERROR(IF($K160&lt;=$E$7,IF(VLOOKUP($J160,'Not All Title I'!$A$104:$G$193,4,FALSE)="","",VLOOKUP($J160,'Not All Title I'!$A$104:$G$193,4,FALSE)),""),"")</f>
        <v/>
      </c>
      <c r="E160" s="66" t="str">
        <f>IFERROR(IF($K160&lt;=$E$7,IF(VLOOKUP($J160,'Not All Title I'!$A$104:$G$193,5,FALSE)="","",VLOOKUP($J160,'Not All Title I'!$A$104:$G$193,5,FALSE)),""),"")</f>
        <v/>
      </c>
      <c r="F160" s="67" t="str">
        <f>IFERROR(IF($K160&lt;=$E$7,IF(VLOOKUP($J160,'Not All Title I'!$A$104:$G$193,6,FALSE)="","",VLOOKUP($J160,'Not All Title I'!$A$104:$G$193,6,FALSE)),""),"")</f>
        <v/>
      </c>
      <c r="G160" s="29"/>
      <c r="H160" t="str">
        <f>IFERROR(IF(H159+1&lt;='Not All Title I'!$K$103,H159+1,""),"")</f>
        <v/>
      </c>
      <c r="I160" t="str">
        <f>IFERROR(IF(I159+1&lt;='Not All Title I'!$P$103,I159+1,""),"")</f>
        <v/>
      </c>
      <c r="J160" t="str">
        <f>IF($B$7="Student Enrollment",VLOOKUP(H160,'Not All Title I'!$K$104:$L$193,2,FALSE),IF($B$7="Poverty Rate",VLOOKUP(I160,'Not All Title I'!$P$104:$P$193,2,FALSE),""))</f>
        <v/>
      </c>
      <c r="K160" t="str">
        <f>IFERROR(IF($B$7="Student Enrollment",VLOOKUP(J160,'Not All Title I'!$A$104:$G$193,3,FALSE),IF($B$7="Poverty Rate",VLOOKUP(J160,'Not All Title I'!$A$104:$G$193,7,FALSE),"")),"")</f>
        <v/>
      </c>
    </row>
    <row r="161" spans="1:11" ht="15" x14ac:dyDescent="0.25">
      <c r="A161" s="82" t="str">
        <f>IFERROR(IF($K161&lt;=$E$7,IF(VLOOKUP($J161,'Not All Title I'!$A$104:$G$193,1,FALSE)="","",VLOOKUP($J161,'Not All Title I'!$A$104:$G$193,1,FALSE)),""),"")</f>
        <v/>
      </c>
      <c r="B161" s="83" t="str">
        <f>IFERROR(IF($K161&lt;=$E$7,IF(VLOOKUP($J161,'Not All Title I'!$A$104:$G$193,2,FALSE)="","",VLOOKUP($J161,'Not All Title I'!$A$104:$G$193,2,FALSE)),""),"")</f>
        <v/>
      </c>
      <c r="C161" s="82" t="str">
        <f>IFERROR(IF($K161&lt;=$E$7,IF(VLOOKUP($J161,'Not All Title I'!$A$104:$G$193,3,FALSE)="","",VLOOKUP($J161,'Not All Title I'!$A$104:$G$193,3,FALSE)),""),"")</f>
        <v/>
      </c>
      <c r="D161" s="84" t="str">
        <f>IFERROR(IF($K161&lt;=$E$7,IF(VLOOKUP($J161,'Not All Title I'!$A$104:$G$193,4,FALSE)="","",VLOOKUP($J161,'Not All Title I'!$A$104:$G$193,4,FALSE)),""),"")</f>
        <v/>
      </c>
      <c r="E161" s="66" t="str">
        <f>IFERROR(IF($K161&lt;=$E$7,IF(VLOOKUP($J161,'Not All Title I'!$A$104:$G$193,5,FALSE)="","",VLOOKUP($J161,'Not All Title I'!$A$104:$G$193,5,FALSE)),""),"")</f>
        <v/>
      </c>
      <c r="F161" s="67" t="str">
        <f>IFERROR(IF($K161&lt;=$E$7,IF(VLOOKUP($J161,'Not All Title I'!$A$104:$G$193,6,FALSE)="","",VLOOKUP($J161,'Not All Title I'!$A$104:$G$193,6,FALSE)),""),"")</f>
        <v/>
      </c>
      <c r="G161" s="29"/>
      <c r="H161" t="str">
        <f>IFERROR(IF(H160+1&lt;='Not All Title I'!$K$103,H160+1,""),"")</f>
        <v/>
      </c>
      <c r="I161" t="str">
        <f>IFERROR(IF(I160+1&lt;='Not All Title I'!$P$103,I160+1,""),"")</f>
        <v/>
      </c>
      <c r="J161" t="str">
        <f>IF($B$7="Student Enrollment",VLOOKUP(H161,'Not All Title I'!$K$104:$L$193,2,FALSE),IF($B$7="Poverty Rate",VLOOKUP(I161,'Not All Title I'!$P$104:$P$193,2,FALSE),""))</f>
        <v/>
      </c>
      <c r="K161" t="str">
        <f>IFERROR(IF($B$7="Student Enrollment",VLOOKUP(J161,'Not All Title I'!$A$104:$G$193,3,FALSE),IF($B$7="Poverty Rate",VLOOKUP(J161,'Not All Title I'!$A$104:$G$193,7,FALSE),"")),"")</f>
        <v/>
      </c>
    </row>
    <row r="162" spans="1:11" ht="15" x14ac:dyDescent="0.25">
      <c r="A162" s="82" t="str">
        <f>IFERROR(IF($K162&lt;=$E$7,IF(VLOOKUP($J162,'Not All Title I'!$A$104:$G$193,1,FALSE)="","",VLOOKUP($J162,'Not All Title I'!$A$104:$G$193,1,FALSE)),""),"")</f>
        <v/>
      </c>
      <c r="B162" s="83" t="str">
        <f>IFERROR(IF($K162&lt;=$E$7,IF(VLOOKUP($J162,'Not All Title I'!$A$104:$G$193,2,FALSE)="","",VLOOKUP($J162,'Not All Title I'!$A$104:$G$193,2,FALSE)),""),"")</f>
        <v/>
      </c>
      <c r="C162" s="82" t="str">
        <f>IFERROR(IF($K162&lt;=$E$7,IF(VLOOKUP($J162,'Not All Title I'!$A$104:$G$193,3,FALSE)="","",VLOOKUP($J162,'Not All Title I'!$A$104:$G$193,3,FALSE)),""),"")</f>
        <v/>
      </c>
      <c r="D162" s="84" t="str">
        <f>IFERROR(IF($K162&lt;=$E$7,IF(VLOOKUP($J162,'Not All Title I'!$A$104:$G$193,4,FALSE)="","",VLOOKUP($J162,'Not All Title I'!$A$104:$G$193,4,FALSE)),""),"")</f>
        <v/>
      </c>
      <c r="E162" s="66" t="str">
        <f>IFERROR(IF($K162&lt;=$E$7,IF(VLOOKUP($J162,'Not All Title I'!$A$104:$G$193,5,FALSE)="","",VLOOKUP($J162,'Not All Title I'!$A$104:$G$193,5,FALSE)),""),"")</f>
        <v/>
      </c>
      <c r="F162" s="67" t="str">
        <f>IFERROR(IF($K162&lt;=$E$7,IF(VLOOKUP($J162,'Not All Title I'!$A$104:$G$193,6,FALSE)="","",VLOOKUP($J162,'Not All Title I'!$A$104:$G$193,6,FALSE)),""),"")</f>
        <v/>
      </c>
      <c r="G162" s="29"/>
      <c r="H162" t="str">
        <f>IFERROR(IF(H161+1&lt;='Not All Title I'!$K$103,H161+1,""),"")</f>
        <v/>
      </c>
      <c r="I162" t="str">
        <f>IFERROR(IF(I161+1&lt;='Not All Title I'!$P$103,I161+1,""),"")</f>
        <v/>
      </c>
      <c r="J162" t="str">
        <f>IF($B$7="Student Enrollment",VLOOKUP(H162,'Not All Title I'!$K$104:$L$193,2,FALSE),IF($B$7="Poverty Rate",VLOOKUP(I162,'Not All Title I'!$P$104:$P$193,2,FALSE),""))</f>
        <v/>
      </c>
      <c r="K162" t="str">
        <f>IFERROR(IF($B$7="Student Enrollment",VLOOKUP(J162,'Not All Title I'!$A$104:$G$193,3,FALSE),IF($B$7="Poverty Rate",VLOOKUP(J162,'Not All Title I'!$A$104:$G$193,7,FALSE),"")),"")</f>
        <v/>
      </c>
    </row>
    <row r="163" spans="1:11" ht="15" x14ac:dyDescent="0.25">
      <c r="A163" s="82" t="str">
        <f>IFERROR(IF($K163&lt;=$E$7,IF(VLOOKUP($J163,'Not All Title I'!$A$104:$G$193,1,FALSE)="","",VLOOKUP($J163,'Not All Title I'!$A$104:$G$193,1,FALSE)),""),"")</f>
        <v/>
      </c>
      <c r="B163" s="83" t="str">
        <f>IFERROR(IF($K163&lt;=$E$7,IF(VLOOKUP($J163,'Not All Title I'!$A$104:$G$193,2,FALSE)="","",VLOOKUP($J163,'Not All Title I'!$A$104:$G$193,2,FALSE)),""),"")</f>
        <v/>
      </c>
      <c r="C163" s="82" t="str">
        <f>IFERROR(IF($K163&lt;=$E$7,IF(VLOOKUP($J163,'Not All Title I'!$A$104:$G$193,3,FALSE)="","",VLOOKUP($J163,'Not All Title I'!$A$104:$G$193,3,FALSE)),""),"")</f>
        <v/>
      </c>
      <c r="D163" s="84" t="str">
        <f>IFERROR(IF($K163&lt;=$E$7,IF(VLOOKUP($J163,'Not All Title I'!$A$104:$G$193,4,FALSE)="","",VLOOKUP($J163,'Not All Title I'!$A$104:$G$193,4,FALSE)),""),"")</f>
        <v/>
      </c>
      <c r="E163" s="66" t="str">
        <f>IFERROR(IF($K163&lt;=$E$7,IF(VLOOKUP($J163,'Not All Title I'!$A$104:$G$193,5,FALSE)="","",VLOOKUP($J163,'Not All Title I'!$A$104:$G$193,5,FALSE)),""),"")</f>
        <v/>
      </c>
      <c r="F163" s="67" t="str">
        <f>IFERROR(IF($K163&lt;=$E$7,IF(VLOOKUP($J163,'Not All Title I'!$A$104:$G$193,6,FALSE)="","",VLOOKUP($J163,'Not All Title I'!$A$104:$G$193,6,FALSE)),""),"")</f>
        <v/>
      </c>
      <c r="G163" s="29"/>
      <c r="H163" t="str">
        <f>IFERROR(IF(H162+1&lt;='Not All Title I'!$K$103,H162+1,""),"")</f>
        <v/>
      </c>
      <c r="I163" t="str">
        <f>IFERROR(IF(I162+1&lt;='Not All Title I'!$P$103,I162+1,""),"")</f>
        <v/>
      </c>
      <c r="J163" t="str">
        <f>IF($B$7="Student Enrollment",VLOOKUP(H163,'Not All Title I'!$K$104:$L$193,2,FALSE),IF($B$7="Poverty Rate",VLOOKUP(I163,'Not All Title I'!$P$104:$P$193,2,FALSE),""))</f>
        <v/>
      </c>
      <c r="K163" t="str">
        <f>IFERROR(IF($B$7="Student Enrollment",VLOOKUP(J163,'Not All Title I'!$A$104:$G$193,3,FALSE),IF($B$7="Poverty Rate",VLOOKUP(J163,'Not All Title I'!$A$104:$G$193,7,FALSE),"")),"")</f>
        <v/>
      </c>
    </row>
    <row r="164" spans="1:11" ht="15" x14ac:dyDescent="0.25">
      <c r="A164" s="82" t="str">
        <f>IFERROR(IF($K164&lt;=$E$7,IF(VLOOKUP($J164,'Not All Title I'!$A$104:$G$193,1,FALSE)="","",VLOOKUP($J164,'Not All Title I'!$A$104:$G$193,1,FALSE)),""),"")</f>
        <v/>
      </c>
      <c r="B164" s="83" t="str">
        <f>IFERROR(IF($K164&lt;=$E$7,IF(VLOOKUP($J164,'Not All Title I'!$A$104:$G$193,2,FALSE)="","",VLOOKUP($J164,'Not All Title I'!$A$104:$G$193,2,FALSE)),""),"")</f>
        <v/>
      </c>
      <c r="C164" s="82" t="str">
        <f>IFERROR(IF($K164&lt;=$E$7,IF(VLOOKUP($J164,'Not All Title I'!$A$104:$G$193,3,FALSE)="","",VLOOKUP($J164,'Not All Title I'!$A$104:$G$193,3,FALSE)),""),"")</f>
        <v/>
      </c>
      <c r="D164" s="84" t="str">
        <f>IFERROR(IF($K164&lt;=$E$7,IF(VLOOKUP($J164,'Not All Title I'!$A$104:$G$193,4,FALSE)="","",VLOOKUP($J164,'Not All Title I'!$A$104:$G$193,4,FALSE)),""),"")</f>
        <v/>
      </c>
      <c r="E164" s="66" t="str">
        <f>IFERROR(IF($K164&lt;=$E$7,IF(VLOOKUP($J164,'Not All Title I'!$A$104:$G$193,5,FALSE)="","",VLOOKUP($J164,'Not All Title I'!$A$104:$G$193,5,FALSE)),""),"")</f>
        <v/>
      </c>
      <c r="F164" s="67" t="str">
        <f>IFERROR(IF($K164&lt;=$E$7,IF(VLOOKUP($J164,'Not All Title I'!$A$104:$G$193,6,FALSE)="","",VLOOKUP($J164,'Not All Title I'!$A$104:$G$193,6,FALSE)),""),"")</f>
        <v/>
      </c>
      <c r="G164" s="29"/>
      <c r="H164" t="str">
        <f>IFERROR(IF(H163+1&lt;='Not All Title I'!$K$103,H163+1,""),"")</f>
        <v/>
      </c>
      <c r="I164" t="str">
        <f>IFERROR(IF(I163+1&lt;='Not All Title I'!$P$103,I163+1,""),"")</f>
        <v/>
      </c>
      <c r="J164" t="str">
        <f>IF($B$7="Student Enrollment",VLOOKUP(H164,'Not All Title I'!$K$104:$L$193,2,FALSE),IF($B$7="Poverty Rate",VLOOKUP(I164,'Not All Title I'!$P$104:$P$193,2,FALSE),""))</f>
        <v/>
      </c>
      <c r="K164" t="str">
        <f>IFERROR(IF($B$7="Student Enrollment",VLOOKUP(J164,'Not All Title I'!$A$104:$G$193,3,FALSE),IF($B$7="Poverty Rate",VLOOKUP(J164,'Not All Title I'!$A$104:$G$193,7,FALSE),"")),"")</f>
        <v/>
      </c>
    </row>
    <row r="165" spans="1:11" ht="15" x14ac:dyDescent="0.25">
      <c r="A165" s="82" t="str">
        <f>IFERROR(IF($K165&lt;=$E$7,IF(VLOOKUP($J165,'Not All Title I'!$A$104:$G$193,1,FALSE)="","",VLOOKUP($J165,'Not All Title I'!$A$104:$G$193,1,FALSE)),""),"")</f>
        <v/>
      </c>
      <c r="B165" s="83" t="str">
        <f>IFERROR(IF($K165&lt;=$E$7,IF(VLOOKUP($J165,'Not All Title I'!$A$104:$G$193,2,FALSE)="","",VLOOKUP($J165,'Not All Title I'!$A$104:$G$193,2,FALSE)),""),"")</f>
        <v/>
      </c>
      <c r="C165" s="82" t="str">
        <f>IFERROR(IF($K165&lt;=$E$7,IF(VLOOKUP($J165,'Not All Title I'!$A$104:$G$193,3,FALSE)="","",VLOOKUP($J165,'Not All Title I'!$A$104:$G$193,3,FALSE)),""),"")</f>
        <v/>
      </c>
      <c r="D165" s="84" t="str">
        <f>IFERROR(IF($K165&lt;=$E$7,IF(VLOOKUP($J165,'Not All Title I'!$A$104:$G$193,4,FALSE)="","",VLOOKUP($J165,'Not All Title I'!$A$104:$G$193,4,FALSE)),""),"")</f>
        <v/>
      </c>
      <c r="E165" s="66" t="str">
        <f>IFERROR(IF($K165&lt;=$E$7,IF(VLOOKUP($J165,'Not All Title I'!$A$104:$G$193,5,FALSE)="","",VLOOKUP($J165,'Not All Title I'!$A$104:$G$193,5,FALSE)),""),"")</f>
        <v/>
      </c>
      <c r="F165" s="67" t="str">
        <f>IFERROR(IF($K165&lt;=$E$7,IF(VLOOKUP($J165,'Not All Title I'!$A$104:$G$193,6,FALSE)="","",VLOOKUP($J165,'Not All Title I'!$A$104:$G$193,6,FALSE)),""),"")</f>
        <v/>
      </c>
      <c r="G165" s="29"/>
      <c r="H165" t="str">
        <f>IFERROR(IF(H164+1&lt;='Not All Title I'!$K$103,H164+1,""),"")</f>
        <v/>
      </c>
      <c r="I165" t="str">
        <f>IFERROR(IF(I164+1&lt;='Not All Title I'!$P$103,I164+1,""),"")</f>
        <v/>
      </c>
      <c r="J165" t="str">
        <f>IF($B$7="Student Enrollment",VLOOKUP(H165,'Not All Title I'!$K$104:$L$193,2,FALSE),IF($B$7="Poverty Rate",VLOOKUP(I165,'Not All Title I'!$P$104:$P$193,2,FALSE),""))</f>
        <v/>
      </c>
      <c r="K165" t="str">
        <f>IFERROR(IF($B$7="Student Enrollment",VLOOKUP(J165,'Not All Title I'!$A$104:$G$193,3,FALSE),IF($B$7="Poverty Rate",VLOOKUP(J165,'Not All Title I'!$A$104:$G$193,7,FALSE),"")),"")</f>
        <v/>
      </c>
    </row>
    <row r="166" spans="1:11" ht="15" x14ac:dyDescent="0.25">
      <c r="A166" s="82" t="str">
        <f>IFERROR(IF($K166&lt;=$E$7,IF(VLOOKUP($J166,'Not All Title I'!$A$104:$G$193,1,FALSE)="","",VLOOKUP($J166,'Not All Title I'!$A$104:$G$193,1,FALSE)),""),"")</f>
        <v/>
      </c>
      <c r="B166" s="83" t="str">
        <f>IFERROR(IF($K166&lt;=$E$7,IF(VLOOKUP($J166,'Not All Title I'!$A$104:$G$193,2,FALSE)="","",VLOOKUP($J166,'Not All Title I'!$A$104:$G$193,2,FALSE)),""),"")</f>
        <v/>
      </c>
      <c r="C166" s="82" t="str">
        <f>IFERROR(IF($K166&lt;=$E$7,IF(VLOOKUP($J166,'Not All Title I'!$A$104:$G$193,3,FALSE)="","",VLOOKUP($J166,'Not All Title I'!$A$104:$G$193,3,FALSE)),""),"")</f>
        <v/>
      </c>
      <c r="D166" s="84" t="str">
        <f>IFERROR(IF($K166&lt;=$E$7,IF(VLOOKUP($J166,'Not All Title I'!$A$104:$G$193,4,FALSE)="","",VLOOKUP($J166,'Not All Title I'!$A$104:$G$193,4,FALSE)),""),"")</f>
        <v/>
      </c>
      <c r="E166" s="66" t="str">
        <f>IFERROR(IF($K166&lt;=$E$7,IF(VLOOKUP($J166,'Not All Title I'!$A$104:$G$193,5,FALSE)="","",VLOOKUP($J166,'Not All Title I'!$A$104:$G$193,5,FALSE)),""),"")</f>
        <v/>
      </c>
      <c r="F166" s="67" t="str">
        <f>IFERROR(IF($K166&lt;=$E$7,IF(VLOOKUP($J166,'Not All Title I'!$A$104:$G$193,6,FALSE)="","",VLOOKUP($J166,'Not All Title I'!$A$104:$G$193,6,FALSE)),""),"")</f>
        <v/>
      </c>
      <c r="G166" s="29"/>
      <c r="H166" t="str">
        <f>IFERROR(IF(H165+1&lt;='Not All Title I'!$K$103,H165+1,""),"")</f>
        <v/>
      </c>
      <c r="I166" t="str">
        <f>IFERROR(IF(I165+1&lt;='Not All Title I'!$P$103,I165+1,""),"")</f>
        <v/>
      </c>
      <c r="J166" t="str">
        <f>IF($B$7="Student Enrollment",VLOOKUP(H166,'Not All Title I'!$K$104:$L$193,2,FALSE),IF($B$7="Poverty Rate",VLOOKUP(I166,'Not All Title I'!$P$104:$P$193,2,FALSE),""))</f>
        <v/>
      </c>
      <c r="K166" t="str">
        <f>IFERROR(IF($B$7="Student Enrollment",VLOOKUP(J166,'Not All Title I'!$A$104:$G$193,3,FALSE),IF($B$7="Poverty Rate",VLOOKUP(J166,'Not All Title I'!$A$104:$G$193,7,FALSE),"")),"")</f>
        <v/>
      </c>
    </row>
    <row r="167" spans="1:11" ht="15" x14ac:dyDescent="0.25">
      <c r="A167" s="82" t="str">
        <f>IFERROR(IF($K167&lt;=$E$7,IF(VLOOKUP($J167,'Not All Title I'!$A$104:$G$193,1,FALSE)="","",VLOOKUP($J167,'Not All Title I'!$A$104:$G$193,1,FALSE)),""),"")</f>
        <v/>
      </c>
      <c r="B167" s="83" t="str">
        <f>IFERROR(IF($K167&lt;=$E$7,IF(VLOOKUP($J167,'Not All Title I'!$A$104:$G$193,2,FALSE)="","",VLOOKUP($J167,'Not All Title I'!$A$104:$G$193,2,FALSE)),""),"")</f>
        <v/>
      </c>
      <c r="C167" s="82" t="str">
        <f>IFERROR(IF($K167&lt;=$E$7,IF(VLOOKUP($J167,'Not All Title I'!$A$104:$G$193,3,FALSE)="","",VLOOKUP($J167,'Not All Title I'!$A$104:$G$193,3,FALSE)),""),"")</f>
        <v/>
      </c>
      <c r="D167" s="84" t="str">
        <f>IFERROR(IF($K167&lt;=$E$7,IF(VLOOKUP($J167,'Not All Title I'!$A$104:$G$193,4,FALSE)="","",VLOOKUP($J167,'Not All Title I'!$A$104:$G$193,4,FALSE)),""),"")</f>
        <v/>
      </c>
      <c r="E167" s="66" t="str">
        <f>IFERROR(IF($K167&lt;=$E$7,IF(VLOOKUP($J167,'Not All Title I'!$A$104:$G$193,5,FALSE)="","",VLOOKUP($J167,'Not All Title I'!$A$104:$G$193,5,FALSE)),""),"")</f>
        <v/>
      </c>
      <c r="F167" s="67" t="str">
        <f>IFERROR(IF($K167&lt;=$E$7,IF(VLOOKUP($J167,'Not All Title I'!$A$104:$G$193,6,FALSE)="","",VLOOKUP($J167,'Not All Title I'!$A$104:$G$193,6,FALSE)),""),"")</f>
        <v/>
      </c>
      <c r="G167" s="29"/>
      <c r="H167" t="str">
        <f>IFERROR(IF(H166+1&lt;='Not All Title I'!$K$103,H166+1,""),"")</f>
        <v/>
      </c>
      <c r="I167" t="str">
        <f>IFERROR(IF(I166+1&lt;='Not All Title I'!$P$103,I166+1,""),"")</f>
        <v/>
      </c>
      <c r="J167" t="str">
        <f>IF($B$7="Student Enrollment",VLOOKUP(H167,'Not All Title I'!$K$104:$L$193,2,FALSE),IF($B$7="Poverty Rate",VLOOKUP(I167,'Not All Title I'!$P$104:$P$193,2,FALSE),""))</f>
        <v/>
      </c>
      <c r="K167" t="str">
        <f>IFERROR(IF($B$7="Student Enrollment",VLOOKUP(J167,'Not All Title I'!$A$104:$G$193,3,FALSE),IF($B$7="Poverty Rate",VLOOKUP(J167,'Not All Title I'!$A$104:$G$193,7,FALSE),"")),"")</f>
        <v/>
      </c>
    </row>
    <row r="168" spans="1:11" ht="15" x14ac:dyDescent="0.25">
      <c r="A168" s="82" t="str">
        <f>IFERROR(IF($K168&lt;=$E$7,IF(VLOOKUP($J168,'Not All Title I'!$A$104:$G$193,1,FALSE)="","",VLOOKUP($J168,'Not All Title I'!$A$104:$G$193,1,FALSE)),""),"")</f>
        <v/>
      </c>
      <c r="B168" s="83" t="str">
        <f>IFERROR(IF($K168&lt;=$E$7,IF(VLOOKUP($J168,'Not All Title I'!$A$104:$G$193,2,FALSE)="","",VLOOKUP($J168,'Not All Title I'!$A$104:$G$193,2,FALSE)),""),"")</f>
        <v/>
      </c>
      <c r="C168" s="82" t="str">
        <f>IFERROR(IF($K168&lt;=$E$7,IF(VLOOKUP($J168,'Not All Title I'!$A$104:$G$193,3,FALSE)="","",VLOOKUP($J168,'Not All Title I'!$A$104:$G$193,3,FALSE)),""),"")</f>
        <v/>
      </c>
      <c r="D168" s="84" t="str">
        <f>IFERROR(IF($K168&lt;=$E$7,IF(VLOOKUP($J168,'Not All Title I'!$A$104:$G$193,4,FALSE)="","",VLOOKUP($J168,'Not All Title I'!$A$104:$G$193,4,FALSE)),""),"")</f>
        <v/>
      </c>
      <c r="E168" s="66" t="str">
        <f>IFERROR(IF($K168&lt;=$E$7,IF(VLOOKUP($J168,'Not All Title I'!$A$104:$G$193,5,FALSE)="","",VLOOKUP($J168,'Not All Title I'!$A$104:$G$193,5,FALSE)),""),"")</f>
        <v/>
      </c>
      <c r="F168" s="67" t="str">
        <f>IFERROR(IF($K168&lt;=$E$7,IF(VLOOKUP($J168,'Not All Title I'!$A$104:$G$193,6,FALSE)="","",VLOOKUP($J168,'Not All Title I'!$A$104:$G$193,6,FALSE)),""),"")</f>
        <v/>
      </c>
      <c r="G168" s="29"/>
      <c r="H168" t="str">
        <f>IFERROR(IF(H167+1&lt;='Not All Title I'!$K$103,H167+1,""),"")</f>
        <v/>
      </c>
      <c r="I168" t="str">
        <f>IFERROR(IF(I167+1&lt;='Not All Title I'!$P$103,I167+1,""),"")</f>
        <v/>
      </c>
      <c r="J168" t="str">
        <f>IF($B$7="Student Enrollment",VLOOKUP(H168,'Not All Title I'!$K$104:$L$193,2,FALSE),IF($B$7="Poverty Rate",VLOOKUP(I168,'Not All Title I'!$P$104:$P$193,2,FALSE),""))</f>
        <v/>
      </c>
      <c r="K168" t="str">
        <f>IFERROR(IF($B$7="Student Enrollment",VLOOKUP(J168,'Not All Title I'!$A$104:$G$193,3,FALSE),IF($B$7="Poverty Rate",VLOOKUP(J168,'Not All Title I'!$A$104:$G$193,7,FALSE),"")),"")</f>
        <v/>
      </c>
    </row>
    <row r="169" spans="1:11" ht="15" x14ac:dyDescent="0.25">
      <c r="A169" s="82" t="str">
        <f>IFERROR(IF($K169&lt;=$E$7,IF(VLOOKUP($J169,'Not All Title I'!$A$104:$G$193,1,FALSE)="","",VLOOKUP($J169,'Not All Title I'!$A$104:$G$193,1,FALSE)),""),"")</f>
        <v/>
      </c>
      <c r="B169" s="83" t="str">
        <f>IFERROR(IF($K169&lt;=$E$7,IF(VLOOKUP($J169,'Not All Title I'!$A$104:$G$193,2,FALSE)="","",VLOOKUP($J169,'Not All Title I'!$A$104:$G$193,2,FALSE)),""),"")</f>
        <v/>
      </c>
      <c r="C169" s="82" t="str">
        <f>IFERROR(IF($K169&lt;=$E$7,IF(VLOOKUP($J169,'Not All Title I'!$A$104:$G$193,3,FALSE)="","",VLOOKUP($J169,'Not All Title I'!$A$104:$G$193,3,FALSE)),""),"")</f>
        <v/>
      </c>
      <c r="D169" s="84" t="str">
        <f>IFERROR(IF($K169&lt;=$E$7,IF(VLOOKUP($J169,'Not All Title I'!$A$104:$G$193,4,FALSE)="","",VLOOKUP($J169,'Not All Title I'!$A$104:$G$193,4,FALSE)),""),"")</f>
        <v/>
      </c>
      <c r="E169" s="66" t="str">
        <f>IFERROR(IF($K169&lt;=$E$7,IF(VLOOKUP($J169,'Not All Title I'!$A$104:$G$193,5,FALSE)="","",VLOOKUP($J169,'Not All Title I'!$A$104:$G$193,5,FALSE)),""),"")</f>
        <v/>
      </c>
      <c r="F169" s="67" t="str">
        <f>IFERROR(IF($K169&lt;=$E$7,IF(VLOOKUP($J169,'Not All Title I'!$A$104:$G$193,6,FALSE)="","",VLOOKUP($J169,'Not All Title I'!$A$104:$G$193,6,FALSE)),""),"")</f>
        <v/>
      </c>
      <c r="G169" s="29"/>
      <c r="H169" t="str">
        <f>IFERROR(IF(H168+1&lt;='Not All Title I'!$K$103,H168+1,""),"")</f>
        <v/>
      </c>
      <c r="I169" t="str">
        <f>IFERROR(IF(I168+1&lt;='Not All Title I'!$P$103,I168+1,""),"")</f>
        <v/>
      </c>
      <c r="J169" t="str">
        <f>IF($B$7="Student Enrollment",VLOOKUP(H169,'Not All Title I'!$K$104:$L$193,2,FALSE),IF($B$7="Poverty Rate",VLOOKUP(I169,'Not All Title I'!$P$104:$P$193,2,FALSE),""))</f>
        <v/>
      </c>
      <c r="K169" t="str">
        <f>IFERROR(IF($B$7="Student Enrollment",VLOOKUP(J169,'Not All Title I'!$A$104:$G$193,3,FALSE),IF($B$7="Poverty Rate",VLOOKUP(J169,'Not All Title I'!$A$104:$G$193,7,FALSE),"")),"")</f>
        <v/>
      </c>
    </row>
    <row r="170" spans="1:11" ht="15" x14ac:dyDescent="0.25">
      <c r="A170" s="82" t="str">
        <f>IFERROR(IF($K170&lt;=$E$7,IF(VLOOKUP($J170,'Not All Title I'!$A$104:$G$193,1,FALSE)="","",VLOOKUP($J170,'Not All Title I'!$A$104:$G$193,1,FALSE)),""),"")</f>
        <v/>
      </c>
      <c r="B170" s="83" t="str">
        <f>IFERROR(IF($K170&lt;=$E$7,IF(VLOOKUP($J170,'Not All Title I'!$A$104:$G$193,2,FALSE)="","",VLOOKUP($J170,'Not All Title I'!$A$104:$G$193,2,FALSE)),""),"")</f>
        <v/>
      </c>
      <c r="C170" s="82" t="str">
        <f>IFERROR(IF($K170&lt;=$E$7,IF(VLOOKUP($J170,'Not All Title I'!$A$104:$G$193,3,FALSE)="","",VLOOKUP($J170,'Not All Title I'!$A$104:$G$193,3,FALSE)),""),"")</f>
        <v/>
      </c>
      <c r="D170" s="84" t="str">
        <f>IFERROR(IF($K170&lt;=$E$7,IF(VLOOKUP($J170,'Not All Title I'!$A$104:$G$193,4,FALSE)="","",VLOOKUP($J170,'Not All Title I'!$A$104:$G$193,4,FALSE)),""),"")</f>
        <v/>
      </c>
      <c r="E170" s="66" t="str">
        <f>IFERROR(IF($K170&lt;=$E$7,IF(VLOOKUP($J170,'Not All Title I'!$A$104:$G$193,5,FALSE)="","",VLOOKUP($J170,'Not All Title I'!$A$104:$G$193,5,FALSE)),""),"")</f>
        <v/>
      </c>
      <c r="F170" s="67" t="str">
        <f>IFERROR(IF($K170&lt;=$E$7,IF(VLOOKUP($J170,'Not All Title I'!$A$104:$G$193,6,FALSE)="","",VLOOKUP($J170,'Not All Title I'!$A$104:$G$193,6,FALSE)),""),"")</f>
        <v/>
      </c>
      <c r="G170" s="29"/>
      <c r="H170" t="str">
        <f>IFERROR(IF(H169+1&lt;='Not All Title I'!$K$103,H169+1,""),"")</f>
        <v/>
      </c>
      <c r="I170" t="str">
        <f>IFERROR(IF(I169+1&lt;='Not All Title I'!$P$103,I169+1,""),"")</f>
        <v/>
      </c>
      <c r="J170" t="str">
        <f>IF($B$7="Student Enrollment",VLOOKUP(H170,'Not All Title I'!$K$104:$L$193,2,FALSE),IF($B$7="Poverty Rate",VLOOKUP(I170,'Not All Title I'!$P$104:$P$193,2,FALSE),""))</f>
        <v/>
      </c>
      <c r="K170" t="str">
        <f>IFERROR(IF($B$7="Student Enrollment",VLOOKUP(J170,'Not All Title I'!$A$104:$G$193,3,FALSE),IF($B$7="Poverty Rate",VLOOKUP(J170,'Not All Title I'!$A$104:$G$193,7,FALSE),"")),"")</f>
        <v/>
      </c>
    </row>
    <row r="171" spans="1:11" ht="15" x14ac:dyDescent="0.25">
      <c r="A171" s="82" t="str">
        <f>IFERROR(IF($K171&lt;=$E$7,IF(VLOOKUP($J171,'Not All Title I'!$A$104:$G$193,1,FALSE)="","",VLOOKUP($J171,'Not All Title I'!$A$104:$G$193,1,FALSE)),""),"")</f>
        <v/>
      </c>
      <c r="B171" s="83" t="str">
        <f>IFERROR(IF($K171&lt;=$E$7,IF(VLOOKUP($J171,'Not All Title I'!$A$104:$G$193,2,FALSE)="","",VLOOKUP($J171,'Not All Title I'!$A$104:$G$193,2,FALSE)),""),"")</f>
        <v/>
      </c>
      <c r="C171" s="82" t="str">
        <f>IFERROR(IF($K171&lt;=$E$7,IF(VLOOKUP($J171,'Not All Title I'!$A$104:$G$193,3,FALSE)="","",VLOOKUP($J171,'Not All Title I'!$A$104:$G$193,3,FALSE)),""),"")</f>
        <v/>
      </c>
      <c r="D171" s="84" t="str">
        <f>IFERROR(IF($K171&lt;=$E$7,IF(VLOOKUP($J171,'Not All Title I'!$A$104:$G$193,4,FALSE)="","",VLOOKUP($J171,'Not All Title I'!$A$104:$G$193,4,FALSE)),""),"")</f>
        <v/>
      </c>
      <c r="E171" s="66" t="str">
        <f>IFERROR(IF($K171&lt;=$E$7,IF(VLOOKUP($J171,'Not All Title I'!$A$104:$G$193,5,FALSE)="","",VLOOKUP($J171,'Not All Title I'!$A$104:$G$193,5,FALSE)),""),"")</f>
        <v/>
      </c>
      <c r="F171" s="67" t="str">
        <f>IFERROR(IF($K171&lt;=$E$7,IF(VLOOKUP($J171,'Not All Title I'!$A$104:$G$193,6,FALSE)="","",VLOOKUP($J171,'Not All Title I'!$A$104:$G$193,6,FALSE)),""),"")</f>
        <v/>
      </c>
      <c r="G171" s="29"/>
      <c r="H171" t="str">
        <f>IFERROR(IF(H170+1&lt;='Not All Title I'!$K$103,H170+1,""),"")</f>
        <v/>
      </c>
      <c r="I171" t="str">
        <f>IFERROR(IF(I170+1&lt;='Not All Title I'!$P$103,I170+1,""),"")</f>
        <v/>
      </c>
      <c r="J171" t="str">
        <f>IF($B$7="Student Enrollment",VLOOKUP(H171,'Not All Title I'!$K$104:$L$193,2,FALSE),IF($B$7="Poverty Rate",VLOOKUP(I171,'Not All Title I'!$P$104:$P$193,2,FALSE),""))</f>
        <v/>
      </c>
      <c r="K171" t="str">
        <f>IFERROR(IF($B$7="Student Enrollment",VLOOKUP(J171,'Not All Title I'!$A$104:$G$193,3,FALSE),IF($B$7="Poverty Rate",VLOOKUP(J171,'Not All Title I'!$A$104:$G$193,7,FALSE),"")),"")</f>
        <v/>
      </c>
    </row>
    <row r="172" spans="1:11" ht="15" x14ac:dyDescent="0.25">
      <c r="A172" s="82" t="str">
        <f>IFERROR(IF($K172&lt;=$E$7,IF(VLOOKUP($J172,'Not All Title I'!$A$104:$G$193,1,FALSE)="","",VLOOKUP($J172,'Not All Title I'!$A$104:$G$193,1,FALSE)),""),"")</f>
        <v/>
      </c>
      <c r="B172" s="83" t="str">
        <f>IFERROR(IF($K172&lt;=$E$7,IF(VLOOKUP($J172,'Not All Title I'!$A$104:$G$193,2,FALSE)="","",VLOOKUP($J172,'Not All Title I'!$A$104:$G$193,2,FALSE)),""),"")</f>
        <v/>
      </c>
      <c r="C172" s="82" t="str">
        <f>IFERROR(IF($K172&lt;=$E$7,IF(VLOOKUP($J172,'Not All Title I'!$A$104:$G$193,3,FALSE)="","",VLOOKUP($J172,'Not All Title I'!$A$104:$G$193,3,FALSE)),""),"")</f>
        <v/>
      </c>
      <c r="D172" s="84" t="str">
        <f>IFERROR(IF($K172&lt;=$E$7,IF(VLOOKUP($J172,'Not All Title I'!$A$104:$G$193,4,FALSE)="","",VLOOKUP($J172,'Not All Title I'!$A$104:$G$193,4,FALSE)),""),"")</f>
        <v/>
      </c>
      <c r="E172" s="66" t="str">
        <f>IFERROR(IF($K172&lt;=$E$7,IF(VLOOKUP($J172,'Not All Title I'!$A$104:$G$193,5,FALSE)="","",VLOOKUP($J172,'Not All Title I'!$A$104:$G$193,5,FALSE)),""),"")</f>
        <v/>
      </c>
      <c r="F172" s="67" t="str">
        <f>IFERROR(IF($K172&lt;=$E$7,IF(VLOOKUP($J172,'Not All Title I'!$A$104:$G$193,6,FALSE)="","",VLOOKUP($J172,'Not All Title I'!$A$104:$G$193,6,FALSE)),""),"")</f>
        <v/>
      </c>
      <c r="G172" s="29"/>
      <c r="H172" t="str">
        <f>IFERROR(IF(H171+1&lt;='Not All Title I'!$K$103,H171+1,""),"")</f>
        <v/>
      </c>
      <c r="I172" t="str">
        <f>IFERROR(IF(I171+1&lt;='Not All Title I'!$P$103,I171+1,""),"")</f>
        <v/>
      </c>
      <c r="J172" t="str">
        <f>IF($B$7="Student Enrollment",VLOOKUP(H172,'Not All Title I'!$K$104:$L$193,2,FALSE),IF($B$7="Poverty Rate",VLOOKUP(I172,'Not All Title I'!$P$104:$P$193,2,FALSE),""))</f>
        <v/>
      </c>
      <c r="K172" t="str">
        <f>IFERROR(IF($B$7="Student Enrollment",VLOOKUP(J172,'Not All Title I'!$A$104:$G$193,3,FALSE),IF($B$7="Poverty Rate",VLOOKUP(J172,'Not All Title I'!$A$104:$G$193,7,FALSE),"")),"")</f>
        <v/>
      </c>
    </row>
    <row r="173" spans="1:11" ht="15" x14ac:dyDescent="0.25">
      <c r="A173" s="82" t="str">
        <f>IFERROR(IF($K173&lt;=$E$7,IF(VLOOKUP($J173,'Not All Title I'!$A$104:$G$193,1,FALSE)="","",VLOOKUP($J173,'Not All Title I'!$A$104:$G$193,1,FALSE)),""),"")</f>
        <v/>
      </c>
      <c r="B173" s="83" t="str">
        <f>IFERROR(IF($K173&lt;=$E$7,IF(VLOOKUP($J173,'Not All Title I'!$A$104:$G$193,2,FALSE)="","",VLOOKUP($J173,'Not All Title I'!$A$104:$G$193,2,FALSE)),""),"")</f>
        <v/>
      </c>
      <c r="C173" s="82" t="str">
        <f>IFERROR(IF($K173&lt;=$E$7,IF(VLOOKUP($J173,'Not All Title I'!$A$104:$G$193,3,FALSE)="","",VLOOKUP($J173,'Not All Title I'!$A$104:$G$193,3,FALSE)),""),"")</f>
        <v/>
      </c>
      <c r="D173" s="84" t="str">
        <f>IFERROR(IF($K173&lt;=$E$7,IF(VLOOKUP($J173,'Not All Title I'!$A$104:$G$193,4,FALSE)="","",VLOOKUP($J173,'Not All Title I'!$A$104:$G$193,4,FALSE)),""),"")</f>
        <v/>
      </c>
      <c r="E173" s="66" t="str">
        <f>IFERROR(IF($K173&lt;=$E$7,IF(VLOOKUP($J173,'Not All Title I'!$A$104:$G$193,5,FALSE)="","",VLOOKUP($J173,'Not All Title I'!$A$104:$G$193,5,FALSE)),""),"")</f>
        <v/>
      </c>
      <c r="F173" s="67" t="str">
        <f>IFERROR(IF($K173&lt;=$E$7,IF(VLOOKUP($J173,'Not All Title I'!$A$104:$G$193,6,FALSE)="","",VLOOKUP($J173,'Not All Title I'!$A$104:$G$193,6,FALSE)),""),"")</f>
        <v/>
      </c>
      <c r="G173" s="29"/>
      <c r="H173" t="str">
        <f>IFERROR(IF(H172+1&lt;='Not All Title I'!$K$103,H172+1,""),"")</f>
        <v/>
      </c>
      <c r="I173" t="str">
        <f>IFERROR(IF(I172+1&lt;='Not All Title I'!$P$103,I172+1,""),"")</f>
        <v/>
      </c>
      <c r="J173" t="str">
        <f>IF($B$7="Student Enrollment",VLOOKUP(H173,'Not All Title I'!$K$104:$L$193,2,FALSE),IF($B$7="Poverty Rate",VLOOKUP(I173,'Not All Title I'!$P$104:$P$193,2,FALSE),""))</f>
        <v/>
      </c>
      <c r="K173" t="str">
        <f>IFERROR(IF($B$7="Student Enrollment",VLOOKUP(J173,'Not All Title I'!$A$104:$G$193,3,FALSE),IF($B$7="Poverty Rate",VLOOKUP(J173,'Not All Title I'!$A$104:$G$193,7,FALSE),"")),"")</f>
        <v/>
      </c>
    </row>
    <row r="174" spans="1:11" ht="15" x14ac:dyDescent="0.25">
      <c r="A174" s="82" t="str">
        <f>IFERROR(IF($K174&lt;=$E$7,IF(VLOOKUP($J174,'Not All Title I'!$A$104:$G$193,1,FALSE)="","",VLOOKUP($J174,'Not All Title I'!$A$104:$G$193,1,FALSE)),""),"")</f>
        <v/>
      </c>
      <c r="B174" s="83" t="str">
        <f>IFERROR(IF($K174&lt;=$E$7,IF(VLOOKUP($J174,'Not All Title I'!$A$104:$G$193,2,FALSE)="","",VLOOKUP($J174,'Not All Title I'!$A$104:$G$193,2,FALSE)),""),"")</f>
        <v/>
      </c>
      <c r="C174" s="82" t="str">
        <f>IFERROR(IF($K174&lt;=$E$7,IF(VLOOKUP($J174,'Not All Title I'!$A$104:$G$193,3,FALSE)="","",VLOOKUP($J174,'Not All Title I'!$A$104:$G$193,3,FALSE)),""),"")</f>
        <v/>
      </c>
      <c r="D174" s="84" t="str">
        <f>IFERROR(IF($K174&lt;=$E$7,IF(VLOOKUP($J174,'Not All Title I'!$A$104:$G$193,4,FALSE)="","",VLOOKUP($J174,'Not All Title I'!$A$104:$G$193,4,FALSE)),""),"")</f>
        <v/>
      </c>
      <c r="E174" s="66" t="str">
        <f>IFERROR(IF($K174&lt;=$E$7,IF(VLOOKUP($J174,'Not All Title I'!$A$104:$G$193,5,FALSE)="","",VLOOKUP($J174,'Not All Title I'!$A$104:$G$193,5,FALSE)),""),"")</f>
        <v/>
      </c>
      <c r="F174" s="67" t="str">
        <f>IFERROR(IF($K174&lt;=$E$7,IF(VLOOKUP($J174,'Not All Title I'!$A$104:$G$193,6,FALSE)="","",VLOOKUP($J174,'Not All Title I'!$A$104:$G$193,6,FALSE)),""),"")</f>
        <v/>
      </c>
      <c r="G174" s="29"/>
      <c r="H174" t="str">
        <f>IFERROR(IF(H173+1&lt;='Not All Title I'!$K$103,H173+1,""),"")</f>
        <v/>
      </c>
      <c r="I174" t="str">
        <f>IFERROR(IF(I173+1&lt;='Not All Title I'!$P$103,I173+1,""),"")</f>
        <v/>
      </c>
      <c r="J174" t="str">
        <f>IF($B$7="Student Enrollment",VLOOKUP(H174,'Not All Title I'!$K$104:$L$193,2,FALSE),IF($B$7="Poverty Rate",VLOOKUP(I174,'Not All Title I'!$P$104:$P$193,2,FALSE),""))</f>
        <v/>
      </c>
      <c r="K174" t="str">
        <f>IFERROR(IF($B$7="Student Enrollment",VLOOKUP(J174,'Not All Title I'!$A$104:$G$193,3,FALSE),IF($B$7="Poverty Rate",VLOOKUP(J174,'Not All Title I'!$A$104:$G$193,7,FALSE),"")),"")</f>
        <v/>
      </c>
    </row>
    <row r="175" spans="1:11" ht="15" x14ac:dyDescent="0.25">
      <c r="A175" s="82" t="str">
        <f>IFERROR(IF($K175&lt;=$E$7,IF(VLOOKUP($J175,'Not All Title I'!$A$104:$G$193,1,FALSE)="","",VLOOKUP($J175,'Not All Title I'!$A$104:$G$193,1,FALSE)),""),"")</f>
        <v/>
      </c>
      <c r="B175" s="83" t="str">
        <f>IFERROR(IF($K175&lt;=$E$7,IF(VLOOKUP($J175,'Not All Title I'!$A$104:$G$193,2,FALSE)="","",VLOOKUP($J175,'Not All Title I'!$A$104:$G$193,2,FALSE)),""),"")</f>
        <v/>
      </c>
      <c r="C175" s="82" t="str">
        <f>IFERROR(IF($K175&lt;=$E$7,IF(VLOOKUP($J175,'Not All Title I'!$A$104:$G$193,3,FALSE)="","",VLOOKUP($J175,'Not All Title I'!$A$104:$G$193,3,FALSE)),""),"")</f>
        <v/>
      </c>
      <c r="D175" s="84" t="str">
        <f>IFERROR(IF($K175&lt;=$E$7,IF(VLOOKUP($J175,'Not All Title I'!$A$104:$G$193,4,FALSE)="","",VLOOKUP($J175,'Not All Title I'!$A$104:$G$193,4,FALSE)),""),"")</f>
        <v/>
      </c>
      <c r="E175" s="66" t="str">
        <f>IFERROR(IF($K175&lt;=$E$7,IF(VLOOKUP($J175,'Not All Title I'!$A$104:$G$193,5,FALSE)="","",VLOOKUP($J175,'Not All Title I'!$A$104:$G$193,5,FALSE)),""),"")</f>
        <v/>
      </c>
      <c r="F175" s="67" t="str">
        <f>IFERROR(IF($K175&lt;=$E$7,IF(VLOOKUP($J175,'Not All Title I'!$A$104:$G$193,6,FALSE)="","",VLOOKUP($J175,'Not All Title I'!$A$104:$G$193,6,FALSE)),""),"")</f>
        <v/>
      </c>
      <c r="G175" s="29"/>
      <c r="H175" t="str">
        <f>IFERROR(IF(H174+1&lt;='Not All Title I'!$K$103,H174+1,""),"")</f>
        <v/>
      </c>
      <c r="I175" t="str">
        <f>IFERROR(IF(I174+1&lt;='Not All Title I'!$P$103,I174+1,""),"")</f>
        <v/>
      </c>
      <c r="J175" t="str">
        <f>IF($B$7="Student Enrollment",VLOOKUP(H175,'Not All Title I'!$K$104:$L$193,2,FALSE),IF($B$7="Poverty Rate",VLOOKUP(I175,'Not All Title I'!$P$104:$P$193,2,FALSE),""))</f>
        <v/>
      </c>
      <c r="K175" t="str">
        <f>IFERROR(IF($B$7="Student Enrollment",VLOOKUP(J175,'Not All Title I'!$A$104:$G$193,3,FALSE),IF($B$7="Poverty Rate",VLOOKUP(J175,'Not All Title I'!$A$104:$G$193,7,FALSE),"")),"")</f>
        <v/>
      </c>
    </row>
    <row r="176" spans="1:11" ht="15" x14ac:dyDescent="0.25">
      <c r="A176" s="82" t="str">
        <f>IFERROR(IF($K176&lt;=$E$7,IF(VLOOKUP($J176,'Not All Title I'!$A$104:$G$193,1,FALSE)="","",VLOOKUP($J176,'Not All Title I'!$A$104:$G$193,1,FALSE)),""),"")</f>
        <v/>
      </c>
      <c r="B176" s="83" t="str">
        <f>IFERROR(IF($K176&lt;=$E$7,IF(VLOOKUP($J176,'Not All Title I'!$A$104:$G$193,2,FALSE)="","",VLOOKUP($J176,'Not All Title I'!$A$104:$G$193,2,FALSE)),""),"")</f>
        <v/>
      </c>
      <c r="C176" s="82" t="str">
        <f>IFERROR(IF($K176&lt;=$E$7,IF(VLOOKUP($J176,'Not All Title I'!$A$104:$G$193,3,FALSE)="","",VLOOKUP($J176,'Not All Title I'!$A$104:$G$193,3,FALSE)),""),"")</f>
        <v/>
      </c>
      <c r="D176" s="84" t="str">
        <f>IFERROR(IF($K176&lt;=$E$7,IF(VLOOKUP($J176,'Not All Title I'!$A$104:$G$193,4,FALSE)="","",VLOOKUP($J176,'Not All Title I'!$A$104:$G$193,4,FALSE)),""),"")</f>
        <v/>
      </c>
      <c r="E176" s="66" t="str">
        <f>IFERROR(IF($K176&lt;=$E$7,IF(VLOOKUP($J176,'Not All Title I'!$A$104:$G$193,5,FALSE)="","",VLOOKUP($J176,'Not All Title I'!$A$104:$G$193,5,FALSE)),""),"")</f>
        <v/>
      </c>
      <c r="F176" s="67" t="str">
        <f>IFERROR(IF($K176&lt;=$E$7,IF(VLOOKUP($J176,'Not All Title I'!$A$104:$G$193,6,FALSE)="","",VLOOKUP($J176,'Not All Title I'!$A$104:$G$193,6,FALSE)),""),"")</f>
        <v/>
      </c>
      <c r="G176" s="29"/>
      <c r="H176" t="str">
        <f>IFERROR(IF(H175+1&lt;='Not All Title I'!$K$103,H175+1,""),"")</f>
        <v/>
      </c>
      <c r="I176" t="str">
        <f>IFERROR(IF(I175+1&lt;='Not All Title I'!$P$103,I175+1,""),"")</f>
        <v/>
      </c>
      <c r="J176" t="str">
        <f>IF($B$7="Student Enrollment",VLOOKUP(H176,'Not All Title I'!$K$104:$L$193,2,FALSE),IF($B$7="Poverty Rate",VLOOKUP(I176,'Not All Title I'!$P$104:$P$193,2,FALSE),""))</f>
        <v/>
      </c>
      <c r="K176" t="str">
        <f>IFERROR(IF($B$7="Student Enrollment",VLOOKUP(J176,'Not All Title I'!$A$104:$G$193,3,FALSE),IF($B$7="Poverty Rate",VLOOKUP(J176,'Not All Title I'!$A$104:$G$193,7,FALSE),"")),"")</f>
        <v/>
      </c>
    </row>
    <row r="177" spans="1:11" ht="15" x14ac:dyDescent="0.25">
      <c r="A177" s="82" t="str">
        <f>IFERROR(IF($K177&lt;=$E$7,IF(VLOOKUP($J177,'Not All Title I'!$A$104:$G$193,1,FALSE)="","",VLOOKUP($J177,'Not All Title I'!$A$104:$G$193,1,FALSE)),""),"")</f>
        <v/>
      </c>
      <c r="B177" s="83" t="str">
        <f>IFERROR(IF($K177&lt;=$E$7,IF(VLOOKUP($J177,'Not All Title I'!$A$104:$G$193,2,FALSE)="","",VLOOKUP($J177,'Not All Title I'!$A$104:$G$193,2,FALSE)),""),"")</f>
        <v/>
      </c>
      <c r="C177" s="82" t="str">
        <f>IFERROR(IF($K177&lt;=$E$7,IF(VLOOKUP($J177,'Not All Title I'!$A$104:$G$193,3,FALSE)="","",VLOOKUP($J177,'Not All Title I'!$A$104:$G$193,3,FALSE)),""),"")</f>
        <v/>
      </c>
      <c r="D177" s="84" t="str">
        <f>IFERROR(IF($K177&lt;=$E$7,IF(VLOOKUP($J177,'Not All Title I'!$A$104:$G$193,4,FALSE)="","",VLOOKUP($J177,'Not All Title I'!$A$104:$G$193,4,FALSE)),""),"")</f>
        <v/>
      </c>
      <c r="E177" s="66" t="str">
        <f>IFERROR(IF($K177&lt;=$E$7,IF(VLOOKUP($J177,'Not All Title I'!$A$104:$G$193,5,FALSE)="","",VLOOKUP($J177,'Not All Title I'!$A$104:$G$193,5,FALSE)),""),"")</f>
        <v/>
      </c>
      <c r="F177" s="67" t="str">
        <f>IFERROR(IF($K177&lt;=$E$7,IF(VLOOKUP($J177,'Not All Title I'!$A$104:$G$193,6,FALSE)="","",VLOOKUP($J177,'Not All Title I'!$A$104:$G$193,6,FALSE)),""),"")</f>
        <v/>
      </c>
      <c r="G177" s="29"/>
      <c r="H177" t="str">
        <f>IFERROR(IF(H176+1&lt;='Not All Title I'!$K$103,H176+1,""),"")</f>
        <v/>
      </c>
      <c r="I177" t="str">
        <f>IFERROR(IF(I176+1&lt;='Not All Title I'!$P$103,I176+1,""),"")</f>
        <v/>
      </c>
      <c r="J177" t="str">
        <f>IF($B$7="Student Enrollment",VLOOKUP(H177,'Not All Title I'!$K$104:$L$193,2,FALSE),IF($B$7="Poverty Rate",VLOOKUP(I177,'Not All Title I'!$P$104:$P$193,2,FALSE),""))</f>
        <v/>
      </c>
      <c r="K177" t="str">
        <f>IFERROR(IF($B$7="Student Enrollment",VLOOKUP(J177,'Not All Title I'!$A$104:$G$193,3,FALSE),IF($B$7="Poverty Rate",VLOOKUP(J177,'Not All Title I'!$A$104:$G$193,7,FALSE),"")),"")</f>
        <v/>
      </c>
    </row>
    <row r="178" spans="1:11" ht="15" x14ac:dyDescent="0.25">
      <c r="A178" s="82" t="str">
        <f>IFERROR(IF($K178&lt;=$E$7,IF(VLOOKUP($J178,'Not All Title I'!$A$104:$G$193,1,FALSE)="","",VLOOKUP($J178,'Not All Title I'!$A$104:$G$193,1,FALSE)),""),"")</f>
        <v/>
      </c>
      <c r="B178" s="83" t="str">
        <f>IFERROR(IF($K178&lt;=$E$7,IF(VLOOKUP($J178,'Not All Title I'!$A$104:$G$193,2,FALSE)="","",VLOOKUP($J178,'Not All Title I'!$A$104:$G$193,2,FALSE)),""),"")</f>
        <v/>
      </c>
      <c r="C178" s="82" t="str">
        <f>IFERROR(IF($K178&lt;=$E$7,IF(VLOOKUP($J178,'Not All Title I'!$A$104:$G$193,3,FALSE)="","",VLOOKUP($J178,'Not All Title I'!$A$104:$G$193,3,FALSE)),""),"")</f>
        <v/>
      </c>
      <c r="D178" s="84" t="str">
        <f>IFERROR(IF($K178&lt;=$E$7,IF(VLOOKUP($J178,'Not All Title I'!$A$104:$G$193,4,FALSE)="","",VLOOKUP($J178,'Not All Title I'!$A$104:$G$193,4,FALSE)),""),"")</f>
        <v/>
      </c>
      <c r="E178" s="66" t="str">
        <f>IFERROR(IF($K178&lt;=$E$7,IF(VLOOKUP($J178,'Not All Title I'!$A$104:$G$193,5,FALSE)="","",VLOOKUP($J178,'Not All Title I'!$A$104:$G$193,5,FALSE)),""),"")</f>
        <v/>
      </c>
      <c r="F178" s="67" t="str">
        <f>IFERROR(IF($K178&lt;=$E$7,IF(VLOOKUP($J178,'Not All Title I'!$A$104:$G$193,6,FALSE)="","",VLOOKUP($J178,'Not All Title I'!$A$104:$G$193,6,FALSE)),""),"")</f>
        <v/>
      </c>
      <c r="G178" s="29"/>
      <c r="H178" t="str">
        <f>IFERROR(IF(H177+1&lt;='Not All Title I'!$K$103,H177+1,""),"")</f>
        <v/>
      </c>
      <c r="I178" t="str">
        <f>IFERROR(IF(I177+1&lt;='Not All Title I'!$P$103,I177+1,""),"")</f>
        <v/>
      </c>
      <c r="J178" t="str">
        <f>IF($B$7="Student Enrollment",VLOOKUP(H178,'Not All Title I'!$K$104:$L$193,2,FALSE),IF($B$7="Poverty Rate",VLOOKUP(I178,'Not All Title I'!$P$104:$P$193,2,FALSE),""))</f>
        <v/>
      </c>
      <c r="K178" t="str">
        <f>IFERROR(IF($B$7="Student Enrollment",VLOOKUP(J178,'Not All Title I'!$A$104:$G$193,3,FALSE),IF($B$7="Poverty Rate",VLOOKUP(J178,'Not All Title I'!$A$104:$G$193,7,FALSE),"")),"")</f>
        <v/>
      </c>
    </row>
    <row r="179" spans="1:11" ht="15" x14ac:dyDescent="0.25">
      <c r="A179" s="82" t="str">
        <f>IFERROR(IF($K179&lt;=$E$7,IF(VLOOKUP($J179,'Not All Title I'!$A$104:$G$193,1,FALSE)="","",VLOOKUP($J179,'Not All Title I'!$A$104:$G$193,1,FALSE)),""),"")</f>
        <v/>
      </c>
      <c r="B179" s="83" t="str">
        <f>IFERROR(IF($K179&lt;=$E$7,IF(VLOOKUP($J179,'Not All Title I'!$A$104:$G$193,2,FALSE)="","",VLOOKUP($J179,'Not All Title I'!$A$104:$G$193,2,FALSE)),""),"")</f>
        <v/>
      </c>
      <c r="C179" s="82" t="str">
        <f>IFERROR(IF($K179&lt;=$E$7,IF(VLOOKUP($J179,'Not All Title I'!$A$104:$G$193,3,FALSE)="","",VLOOKUP($J179,'Not All Title I'!$A$104:$G$193,3,FALSE)),""),"")</f>
        <v/>
      </c>
      <c r="D179" s="84" t="str">
        <f>IFERROR(IF($K179&lt;=$E$7,IF(VLOOKUP($J179,'Not All Title I'!$A$104:$G$193,4,FALSE)="","",VLOOKUP($J179,'Not All Title I'!$A$104:$G$193,4,FALSE)),""),"")</f>
        <v/>
      </c>
      <c r="E179" s="66" t="str">
        <f>IFERROR(IF($K179&lt;=$E$7,IF(VLOOKUP($J179,'Not All Title I'!$A$104:$G$193,5,FALSE)="","",VLOOKUP($J179,'Not All Title I'!$A$104:$G$193,5,FALSE)),""),"")</f>
        <v/>
      </c>
      <c r="F179" s="67" t="str">
        <f>IFERROR(IF($K179&lt;=$E$7,IF(VLOOKUP($J179,'Not All Title I'!$A$104:$G$193,6,FALSE)="","",VLOOKUP($J179,'Not All Title I'!$A$104:$G$193,6,FALSE)),""),"")</f>
        <v/>
      </c>
      <c r="G179" s="29"/>
      <c r="H179" t="str">
        <f>IFERROR(IF(H178+1&lt;='Not All Title I'!$K$103,H178+1,""),"")</f>
        <v/>
      </c>
      <c r="I179" t="str">
        <f>IFERROR(IF(I178+1&lt;='Not All Title I'!$P$103,I178+1,""),"")</f>
        <v/>
      </c>
      <c r="J179" t="str">
        <f>IF($B$7="Student Enrollment",VLOOKUP(H179,'Not All Title I'!$K$104:$L$193,2,FALSE),IF($B$7="Poverty Rate",VLOOKUP(I179,'Not All Title I'!$P$104:$P$193,2,FALSE),""))</f>
        <v/>
      </c>
      <c r="K179" t="str">
        <f>IFERROR(IF($B$7="Student Enrollment",VLOOKUP(J179,'Not All Title I'!$A$104:$G$193,3,FALSE),IF($B$7="Poverty Rate",VLOOKUP(J179,'Not All Title I'!$A$104:$G$193,7,FALSE),"")),"")</f>
        <v/>
      </c>
    </row>
    <row r="180" spans="1:11" ht="15" x14ac:dyDescent="0.25">
      <c r="A180" s="82" t="str">
        <f>IFERROR(IF($K180&lt;=$E$7,IF(VLOOKUP($J180,'Not All Title I'!$A$104:$G$193,1,FALSE)="","",VLOOKUP($J180,'Not All Title I'!$A$104:$G$193,1,FALSE)),""),"")</f>
        <v/>
      </c>
      <c r="B180" s="83" t="str">
        <f>IFERROR(IF($K180&lt;=$E$7,IF(VLOOKUP($J180,'Not All Title I'!$A$104:$G$193,2,FALSE)="","",VLOOKUP($J180,'Not All Title I'!$A$104:$G$193,2,FALSE)),""),"")</f>
        <v/>
      </c>
      <c r="C180" s="82" t="str">
        <f>IFERROR(IF($K180&lt;=$E$7,IF(VLOOKUP($J180,'Not All Title I'!$A$104:$G$193,3,FALSE)="","",VLOOKUP($J180,'Not All Title I'!$A$104:$G$193,3,FALSE)),""),"")</f>
        <v/>
      </c>
      <c r="D180" s="84" t="str">
        <f>IFERROR(IF($K180&lt;=$E$7,IF(VLOOKUP($J180,'Not All Title I'!$A$104:$G$193,4,FALSE)="","",VLOOKUP($J180,'Not All Title I'!$A$104:$G$193,4,FALSE)),""),"")</f>
        <v/>
      </c>
      <c r="E180" s="66" t="str">
        <f>IFERROR(IF($K180&lt;=$E$7,IF(VLOOKUP($J180,'Not All Title I'!$A$104:$G$193,5,FALSE)="","",VLOOKUP($J180,'Not All Title I'!$A$104:$G$193,5,FALSE)),""),"")</f>
        <v/>
      </c>
      <c r="F180" s="67" t="str">
        <f>IFERROR(IF($K180&lt;=$E$7,IF(VLOOKUP($J180,'Not All Title I'!$A$104:$G$193,6,FALSE)="","",VLOOKUP($J180,'Not All Title I'!$A$104:$G$193,6,FALSE)),""),"")</f>
        <v/>
      </c>
      <c r="G180" s="29"/>
      <c r="H180" t="str">
        <f>IFERROR(IF(H179+1&lt;='Not All Title I'!$K$103,H179+1,""),"")</f>
        <v/>
      </c>
      <c r="I180" t="str">
        <f>IFERROR(IF(I179+1&lt;='Not All Title I'!$P$103,I179+1,""),"")</f>
        <v/>
      </c>
      <c r="J180" t="str">
        <f>IF($B$7="Student Enrollment",VLOOKUP(H180,'Not All Title I'!$K$104:$L$193,2,FALSE),IF($B$7="Poverty Rate",VLOOKUP(I180,'Not All Title I'!$P$104:$P$193,2,FALSE),""))</f>
        <v/>
      </c>
      <c r="K180" t="str">
        <f>IFERROR(IF($B$7="Student Enrollment",VLOOKUP(J180,'Not All Title I'!$A$104:$G$193,3,FALSE),IF($B$7="Poverty Rate",VLOOKUP(J180,'Not All Title I'!$A$104:$G$193,7,FALSE),"")),"")</f>
        <v/>
      </c>
    </row>
    <row r="181" spans="1:11" ht="15" x14ac:dyDescent="0.25">
      <c r="A181" s="82" t="str">
        <f>IFERROR(IF($K181&lt;=$E$7,IF(VLOOKUP($J181,'Not All Title I'!$A$104:$G$193,1,FALSE)="","",VLOOKUP($J181,'Not All Title I'!$A$104:$G$193,1,FALSE)),""),"")</f>
        <v/>
      </c>
      <c r="B181" s="83" t="str">
        <f>IFERROR(IF($K181&lt;=$E$7,IF(VLOOKUP($J181,'Not All Title I'!$A$104:$G$193,2,FALSE)="","",VLOOKUP($J181,'Not All Title I'!$A$104:$G$193,2,FALSE)),""),"")</f>
        <v/>
      </c>
      <c r="C181" s="82" t="str">
        <f>IFERROR(IF($K181&lt;=$E$7,IF(VLOOKUP($J181,'Not All Title I'!$A$104:$G$193,3,FALSE)="","",VLOOKUP($J181,'Not All Title I'!$A$104:$G$193,3,FALSE)),""),"")</f>
        <v/>
      </c>
      <c r="D181" s="84" t="str">
        <f>IFERROR(IF($K181&lt;=$E$7,IF(VLOOKUP($J181,'Not All Title I'!$A$104:$G$193,4,FALSE)="","",VLOOKUP($J181,'Not All Title I'!$A$104:$G$193,4,FALSE)),""),"")</f>
        <v/>
      </c>
      <c r="E181" s="66" t="str">
        <f>IFERROR(IF($K181&lt;=$E$7,IF(VLOOKUP($J181,'Not All Title I'!$A$104:$G$193,5,FALSE)="","",VLOOKUP($J181,'Not All Title I'!$A$104:$G$193,5,FALSE)),""),"")</f>
        <v/>
      </c>
      <c r="F181" s="67" t="str">
        <f>IFERROR(IF($K181&lt;=$E$7,IF(VLOOKUP($J181,'Not All Title I'!$A$104:$G$193,6,FALSE)="","",VLOOKUP($J181,'Not All Title I'!$A$104:$G$193,6,FALSE)),""),"")</f>
        <v/>
      </c>
      <c r="G181" s="29"/>
      <c r="H181" t="str">
        <f>IFERROR(IF(H180+1&lt;='Not All Title I'!$K$103,H180+1,""),"")</f>
        <v/>
      </c>
      <c r="I181" t="str">
        <f>IFERROR(IF(I180+1&lt;='Not All Title I'!$P$103,I180+1,""),"")</f>
        <v/>
      </c>
      <c r="J181" t="str">
        <f>IF($B$7="Student Enrollment",VLOOKUP(H181,'Not All Title I'!$K$104:$L$193,2,FALSE),IF($B$7="Poverty Rate",VLOOKUP(I181,'Not All Title I'!$P$104:$P$193,2,FALSE),""))</f>
        <v/>
      </c>
      <c r="K181" t="str">
        <f>IFERROR(IF($B$7="Student Enrollment",VLOOKUP(J181,'Not All Title I'!$A$104:$G$193,3,FALSE),IF($B$7="Poverty Rate",VLOOKUP(J181,'Not All Title I'!$A$104:$G$193,7,FALSE),"")),"")</f>
        <v/>
      </c>
    </row>
    <row r="182" spans="1:11" ht="15" x14ac:dyDescent="0.25">
      <c r="A182" s="82" t="str">
        <f>IFERROR(IF($K182&lt;=$E$7,IF(VLOOKUP($J182,'Not All Title I'!$A$104:$G$193,1,FALSE)="","",VLOOKUP($J182,'Not All Title I'!$A$104:$G$193,1,FALSE)),""),"")</f>
        <v/>
      </c>
      <c r="B182" s="83" t="str">
        <f>IFERROR(IF($K182&lt;=$E$7,IF(VLOOKUP($J182,'Not All Title I'!$A$104:$G$193,2,FALSE)="","",VLOOKUP($J182,'Not All Title I'!$A$104:$G$193,2,FALSE)),""),"")</f>
        <v/>
      </c>
      <c r="C182" s="82" t="str">
        <f>IFERROR(IF($K182&lt;=$E$7,IF(VLOOKUP($J182,'Not All Title I'!$A$104:$G$193,3,FALSE)="","",VLOOKUP($J182,'Not All Title I'!$A$104:$G$193,3,FALSE)),""),"")</f>
        <v/>
      </c>
      <c r="D182" s="84" t="str">
        <f>IFERROR(IF($K182&lt;=$E$7,IF(VLOOKUP($J182,'Not All Title I'!$A$104:$G$193,4,FALSE)="","",VLOOKUP($J182,'Not All Title I'!$A$104:$G$193,4,FALSE)),""),"")</f>
        <v/>
      </c>
      <c r="E182" s="66" t="str">
        <f>IFERROR(IF($K182&lt;=$E$7,IF(VLOOKUP($J182,'Not All Title I'!$A$104:$G$193,5,FALSE)="","",VLOOKUP($J182,'Not All Title I'!$A$104:$G$193,5,FALSE)),""),"")</f>
        <v/>
      </c>
      <c r="F182" s="67" t="str">
        <f>IFERROR(IF($K182&lt;=$E$7,IF(VLOOKUP($J182,'Not All Title I'!$A$104:$G$193,6,FALSE)="","",VLOOKUP($J182,'Not All Title I'!$A$104:$G$193,6,FALSE)),""),"")</f>
        <v/>
      </c>
      <c r="G182" s="29"/>
      <c r="H182" t="str">
        <f>IFERROR(IF(H181+1&lt;='Not All Title I'!$K$103,H181+1,""),"")</f>
        <v/>
      </c>
      <c r="I182" t="str">
        <f>IFERROR(IF(I181+1&lt;='Not All Title I'!$P$103,I181+1,""),"")</f>
        <v/>
      </c>
      <c r="J182" t="str">
        <f>IF($B$7="Student Enrollment",VLOOKUP(H182,'Not All Title I'!$K$104:$L$193,2,FALSE),IF($B$7="Poverty Rate",VLOOKUP(I182,'Not All Title I'!$P$104:$P$193,2,FALSE),""))</f>
        <v/>
      </c>
      <c r="K182" t="str">
        <f>IFERROR(IF($B$7="Student Enrollment",VLOOKUP(J182,'Not All Title I'!$A$104:$G$193,3,FALSE),IF($B$7="Poverty Rate",VLOOKUP(J182,'Not All Title I'!$A$104:$G$193,7,FALSE),"")),"")</f>
        <v/>
      </c>
    </row>
    <row r="183" spans="1:11" ht="15" x14ac:dyDescent="0.25">
      <c r="A183" s="82" t="str">
        <f>IFERROR(IF($K183&lt;=$E$7,IF(VLOOKUP($J183,'Not All Title I'!$A$104:$G$193,1,FALSE)="","",VLOOKUP($J183,'Not All Title I'!$A$104:$G$193,1,FALSE)),""),"")</f>
        <v/>
      </c>
      <c r="B183" s="83" t="str">
        <f>IFERROR(IF($K183&lt;=$E$7,IF(VLOOKUP($J183,'Not All Title I'!$A$104:$G$193,2,FALSE)="","",VLOOKUP($J183,'Not All Title I'!$A$104:$G$193,2,FALSE)),""),"")</f>
        <v/>
      </c>
      <c r="C183" s="82" t="str">
        <f>IFERROR(IF($K183&lt;=$E$7,IF(VLOOKUP($J183,'Not All Title I'!$A$104:$G$193,3,FALSE)="","",VLOOKUP($J183,'Not All Title I'!$A$104:$G$193,3,FALSE)),""),"")</f>
        <v/>
      </c>
      <c r="D183" s="84" t="str">
        <f>IFERROR(IF($K183&lt;=$E$7,IF(VLOOKUP($J183,'Not All Title I'!$A$104:$G$193,4,FALSE)="","",VLOOKUP($J183,'Not All Title I'!$A$104:$G$193,4,FALSE)),""),"")</f>
        <v/>
      </c>
      <c r="E183" s="66" t="str">
        <f>IFERROR(IF($K183&lt;=$E$7,IF(VLOOKUP($J183,'Not All Title I'!$A$104:$G$193,5,FALSE)="","",VLOOKUP($J183,'Not All Title I'!$A$104:$G$193,5,FALSE)),""),"")</f>
        <v/>
      </c>
      <c r="F183" s="67" t="str">
        <f>IFERROR(IF($K183&lt;=$E$7,IF(VLOOKUP($J183,'Not All Title I'!$A$104:$G$193,6,FALSE)="","",VLOOKUP($J183,'Not All Title I'!$A$104:$G$193,6,FALSE)),""),"")</f>
        <v/>
      </c>
      <c r="G183" s="29"/>
      <c r="H183" t="str">
        <f>IFERROR(IF(H182+1&lt;='Not All Title I'!$K$103,H182+1,""),"")</f>
        <v/>
      </c>
      <c r="I183" t="str">
        <f>IFERROR(IF(I182+1&lt;='Not All Title I'!$P$103,I182+1,""),"")</f>
        <v/>
      </c>
      <c r="J183" t="str">
        <f>IF($B$7="Student Enrollment",VLOOKUP(H183,'Not All Title I'!$K$104:$L$193,2,FALSE),IF($B$7="Poverty Rate",VLOOKUP(I183,'Not All Title I'!$P$104:$P$193,2,FALSE),""))</f>
        <v/>
      </c>
      <c r="K183" t="str">
        <f>IFERROR(IF($B$7="Student Enrollment",VLOOKUP(J183,'Not All Title I'!$A$104:$G$193,3,FALSE),IF($B$7="Poverty Rate",VLOOKUP(J183,'Not All Title I'!$A$104:$G$193,7,FALSE),"")),"")</f>
        <v/>
      </c>
    </row>
    <row r="184" spans="1:11" ht="15" x14ac:dyDescent="0.25">
      <c r="A184" s="82" t="str">
        <f>IFERROR(IF($K184&lt;=$E$7,IF(VLOOKUP($J184,'Not All Title I'!$A$104:$G$193,1,FALSE)="","",VLOOKUP($J184,'Not All Title I'!$A$104:$G$193,1,FALSE)),""),"")</f>
        <v/>
      </c>
      <c r="B184" s="83" t="str">
        <f>IFERROR(IF($K184&lt;=$E$7,IF(VLOOKUP($J184,'Not All Title I'!$A$104:$G$193,2,FALSE)="","",VLOOKUP($J184,'Not All Title I'!$A$104:$G$193,2,FALSE)),""),"")</f>
        <v/>
      </c>
      <c r="C184" s="82" t="str">
        <f>IFERROR(IF($K184&lt;=$E$7,IF(VLOOKUP($J184,'Not All Title I'!$A$104:$G$193,3,FALSE)="","",VLOOKUP($J184,'Not All Title I'!$A$104:$G$193,3,FALSE)),""),"")</f>
        <v/>
      </c>
      <c r="D184" s="84" t="str">
        <f>IFERROR(IF($K184&lt;=$E$7,IF(VLOOKUP($J184,'Not All Title I'!$A$104:$G$193,4,FALSE)="","",VLOOKUP($J184,'Not All Title I'!$A$104:$G$193,4,FALSE)),""),"")</f>
        <v/>
      </c>
      <c r="E184" s="66" t="str">
        <f>IFERROR(IF($K184&lt;=$E$7,IF(VLOOKUP($J184,'Not All Title I'!$A$104:$G$193,5,FALSE)="","",VLOOKUP($J184,'Not All Title I'!$A$104:$G$193,5,FALSE)),""),"")</f>
        <v/>
      </c>
      <c r="F184" s="67" t="str">
        <f>IFERROR(IF($K184&lt;=$E$7,IF(VLOOKUP($J184,'Not All Title I'!$A$104:$G$193,6,FALSE)="","",VLOOKUP($J184,'Not All Title I'!$A$104:$G$193,6,FALSE)),""),"")</f>
        <v/>
      </c>
      <c r="G184" s="29"/>
      <c r="H184" t="str">
        <f>IFERROR(IF(H183+1&lt;='Not All Title I'!$K$103,H183+1,""),"")</f>
        <v/>
      </c>
      <c r="I184" t="str">
        <f>IFERROR(IF(I183+1&lt;='Not All Title I'!$P$103,I183+1,""),"")</f>
        <v/>
      </c>
      <c r="J184" t="str">
        <f>IF($B$7="Student Enrollment",VLOOKUP(H184,'Not All Title I'!$K$104:$L$193,2,FALSE),IF($B$7="Poverty Rate",VLOOKUP(I184,'Not All Title I'!$P$104:$P$193,2,FALSE),""))</f>
        <v/>
      </c>
      <c r="K184" t="str">
        <f>IFERROR(IF($B$7="Student Enrollment",VLOOKUP(J184,'Not All Title I'!$A$104:$G$193,3,FALSE),IF($B$7="Poverty Rate",VLOOKUP(J184,'Not All Title I'!$A$104:$G$193,7,FALSE),"")),"")</f>
        <v/>
      </c>
    </row>
    <row r="185" spans="1:11" ht="15" x14ac:dyDescent="0.25">
      <c r="A185" s="82" t="str">
        <f>IFERROR(IF($K185&lt;=$E$7,IF(VLOOKUP($J185,'Not All Title I'!$A$104:$G$193,1,FALSE)="","",VLOOKUP($J185,'Not All Title I'!$A$104:$G$193,1,FALSE)),""),"")</f>
        <v/>
      </c>
      <c r="B185" s="83" t="str">
        <f>IFERROR(IF($K185&lt;=$E$7,IF(VLOOKUP($J185,'Not All Title I'!$A$104:$G$193,2,FALSE)="","",VLOOKUP($J185,'Not All Title I'!$A$104:$G$193,2,FALSE)),""),"")</f>
        <v/>
      </c>
      <c r="C185" s="82" t="str">
        <f>IFERROR(IF($K185&lt;=$E$7,IF(VLOOKUP($J185,'Not All Title I'!$A$104:$G$193,3,FALSE)="","",VLOOKUP($J185,'Not All Title I'!$A$104:$G$193,3,FALSE)),""),"")</f>
        <v/>
      </c>
      <c r="D185" s="84" t="str">
        <f>IFERROR(IF($K185&lt;=$E$7,IF(VLOOKUP($J185,'Not All Title I'!$A$104:$G$193,4,FALSE)="","",VLOOKUP($J185,'Not All Title I'!$A$104:$G$193,4,FALSE)),""),"")</f>
        <v/>
      </c>
      <c r="E185" s="66" t="str">
        <f>IFERROR(IF($K185&lt;=$E$7,IF(VLOOKUP($J185,'Not All Title I'!$A$104:$G$193,5,FALSE)="","",VLOOKUP($J185,'Not All Title I'!$A$104:$G$193,5,FALSE)),""),"")</f>
        <v/>
      </c>
      <c r="F185" s="67" t="str">
        <f>IFERROR(IF($K185&lt;=$E$7,IF(VLOOKUP($J185,'Not All Title I'!$A$104:$G$193,6,FALSE)="","",VLOOKUP($J185,'Not All Title I'!$A$104:$G$193,6,FALSE)),""),"")</f>
        <v/>
      </c>
      <c r="G185" s="29"/>
      <c r="H185" t="str">
        <f>IFERROR(IF(H184+1&lt;='Not All Title I'!$K$103,H184+1,""),"")</f>
        <v/>
      </c>
      <c r="I185" t="str">
        <f>IFERROR(IF(I184+1&lt;='Not All Title I'!$P$103,I184+1,""),"")</f>
        <v/>
      </c>
      <c r="J185" t="str">
        <f>IF($B$7="Student Enrollment",VLOOKUP(H185,'Not All Title I'!$K$104:$L$193,2,FALSE),IF($B$7="Poverty Rate",VLOOKUP(I185,'Not All Title I'!$P$104:$P$193,2,FALSE),""))</f>
        <v/>
      </c>
      <c r="K185" t="str">
        <f>IFERROR(IF($B$7="Student Enrollment",VLOOKUP(J185,'Not All Title I'!$A$104:$G$193,3,FALSE),IF($B$7="Poverty Rate",VLOOKUP(J185,'Not All Title I'!$A$104:$G$193,7,FALSE),"")),"")</f>
        <v/>
      </c>
    </row>
    <row r="186" spans="1:11" ht="15" x14ac:dyDescent="0.25">
      <c r="A186" s="82" t="str">
        <f>IFERROR(IF($K186&lt;=$E$7,IF(VLOOKUP($J186,'Not All Title I'!$A$104:$G$193,1,FALSE)="","",VLOOKUP($J186,'Not All Title I'!$A$104:$G$193,1,FALSE)),""),"")</f>
        <v/>
      </c>
      <c r="B186" s="83" t="str">
        <f>IFERROR(IF($K186&lt;=$E$7,IF(VLOOKUP($J186,'Not All Title I'!$A$104:$G$193,2,FALSE)="","",VLOOKUP($J186,'Not All Title I'!$A$104:$G$193,2,FALSE)),""),"")</f>
        <v/>
      </c>
      <c r="C186" s="82" t="str">
        <f>IFERROR(IF($K186&lt;=$E$7,IF(VLOOKUP($J186,'Not All Title I'!$A$104:$G$193,3,FALSE)="","",VLOOKUP($J186,'Not All Title I'!$A$104:$G$193,3,FALSE)),""),"")</f>
        <v/>
      </c>
      <c r="D186" s="84" t="str">
        <f>IFERROR(IF($K186&lt;=$E$7,IF(VLOOKUP($J186,'Not All Title I'!$A$104:$G$193,4,FALSE)="","",VLOOKUP($J186,'Not All Title I'!$A$104:$G$193,4,FALSE)),""),"")</f>
        <v/>
      </c>
      <c r="E186" s="66" t="str">
        <f>IFERROR(IF($K186&lt;=$E$7,IF(VLOOKUP($J186,'Not All Title I'!$A$104:$G$193,5,FALSE)="","",VLOOKUP($J186,'Not All Title I'!$A$104:$G$193,5,FALSE)),""),"")</f>
        <v/>
      </c>
      <c r="F186" s="67" t="str">
        <f>IFERROR(IF($K186&lt;=$E$7,IF(VLOOKUP($J186,'Not All Title I'!$A$104:$G$193,6,FALSE)="","",VLOOKUP($J186,'Not All Title I'!$A$104:$G$193,6,FALSE)),""),"")</f>
        <v/>
      </c>
      <c r="G186" s="29"/>
      <c r="H186" t="str">
        <f>IFERROR(IF(H185+1&lt;='Not All Title I'!$K$103,H185+1,""),"")</f>
        <v/>
      </c>
      <c r="I186" t="str">
        <f>IFERROR(IF(I185+1&lt;='Not All Title I'!$P$103,I185+1,""),"")</f>
        <v/>
      </c>
      <c r="J186" t="str">
        <f>IF($B$7="Student Enrollment",VLOOKUP(H186,'Not All Title I'!$K$104:$L$193,2,FALSE),IF($B$7="Poverty Rate",VLOOKUP(I186,'Not All Title I'!$P$104:$P$193,2,FALSE),""))</f>
        <v/>
      </c>
      <c r="K186" t="str">
        <f>IFERROR(IF($B$7="Student Enrollment",VLOOKUP(J186,'Not All Title I'!$A$104:$G$193,3,FALSE),IF($B$7="Poverty Rate",VLOOKUP(J186,'Not All Title I'!$A$104:$G$193,7,FALSE),"")),"")</f>
        <v/>
      </c>
    </row>
    <row r="187" spans="1:11" ht="15" x14ac:dyDescent="0.25">
      <c r="A187" s="82" t="str">
        <f>IFERROR(IF($K187&lt;=$E$7,IF(VLOOKUP($J187,'Not All Title I'!$A$104:$G$193,1,FALSE)="","",VLOOKUP($J187,'Not All Title I'!$A$104:$G$193,1,FALSE)),""),"")</f>
        <v/>
      </c>
      <c r="B187" s="83" t="str">
        <f>IFERROR(IF($K187&lt;=$E$7,IF(VLOOKUP($J187,'Not All Title I'!$A$104:$G$193,2,FALSE)="","",VLOOKUP($J187,'Not All Title I'!$A$104:$G$193,2,FALSE)),""),"")</f>
        <v/>
      </c>
      <c r="C187" s="82" t="str">
        <f>IFERROR(IF($K187&lt;=$E$7,IF(VLOOKUP($J187,'Not All Title I'!$A$104:$G$193,3,FALSE)="","",VLOOKUP($J187,'Not All Title I'!$A$104:$G$193,3,FALSE)),""),"")</f>
        <v/>
      </c>
      <c r="D187" s="84" t="str">
        <f>IFERROR(IF($K187&lt;=$E$7,IF(VLOOKUP($J187,'Not All Title I'!$A$104:$G$193,4,FALSE)="","",VLOOKUP($J187,'Not All Title I'!$A$104:$G$193,4,FALSE)),""),"")</f>
        <v/>
      </c>
      <c r="E187" s="66" t="str">
        <f>IFERROR(IF($K187&lt;=$E$7,IF(VLOOKUP($J187,'Not All Title I'!$A$104:$G$193,5,FALSE)="","",VLOOKUP($J187,'Not All Title I'!$A$104:$G$193,5,FALSE)),""),"")</f>
        <v/>
      </c>
      <c r="F187" s="67" t="str">
        <f>IFERROR(IF($K187&lt;=$E$7,IF(VLOOKUP($J187,'Not All Title I'!$A$104:$G$193,6,FALSE)="","",VLOOKUP($J187,'Not All Title I'!$A$104:$G$193,6,FALSE)),""),"")</f>
        <v/>
      </c>
      <c r="G187" s="29"/>
      <c r="H187" t="str">
        <f>IFERROR(IF(H186+1&lt;='Not All Title I'!$K$103,H186+1,""),"")</f>
        <v/>
      </c>
      <c r="I187" t="str">
        <f>IFERROR(IF(I186+1&lt;='Not All Title I'!$P$103,I186+1,""),"")</f>
        <v/>
      </c>
      <c r="J187" t="str">
        <f>IF($B$7="Student Enrollment",VLOOKUP(H187,'Not All Title I'!$K$104:$L$193,2,FALSE),IF($B$7="Poverty Rate",VLOOKUP(I187,'Not All Title I'!$P$104:$P$193,2,FALSE),""))</f>
        <v/>
      </c>
      <c r="K187" t="str">
        <f>IFERROR(IF($B$7="Student Enrollment",VLOOKUP(J187,'Not All Title I'!$A$104:$G$193,3,FALSE),IF($B$7="Poverty Rate",VLOOKUP(J187,'Not All Title I'!$A$104:$G$193,7,FALSE),"")),"")</f>
        <v/>
      </c>
    </row>
    <row r="188" spans="1:11" ht="15" x14ac:dyDescent="0.25">
      <c r="A188" s="82" t="str">
        <f>IFERROR(IF($K188&lt;=$E$7,IF(VLOOKUP($J188,'Not All Title I'!$A$104:$G$193,1,FALSE)="","",VLOOKUP($J188,'Not All Title I'!$A$104:$G$193,1,FALSE)),""),"")</f>
        <v/>
      </c>
      <c r="B188" s="83" t="str">
        <f>IFERROR(IF($K188&lt;=$E$7,IF(VLOOKUP($J188,'Not All Title I'!$A$104:$G$193,2,FALSE)="","",VLOOKUP($J188,'Not All Title I'!$A$104:$G$193,2,FALSE)),""),"")</f>
        <v/>
      </c>
      <c r="C188" s="82" t="str">
        <f>IFERROR(IF($K188&lt;=$E$7,IF(VLOOKUP($J188,'Not All Title I'!$A$104:$G$193,3,FALSE)="","",VLOOKUP($J188,'Not All Title I'!$A$104:$G$193,3,FALSE)),""),"")</f>
        <v/>
      </c>
      <c r="D188" s="84" t="str">
        <f>IFERROR(IF($K188&lt;=$E$7,IF(VLOOKUP($J188,'Not All Title I'!$A$104:$G$193,4,FALSE)="","",VLOOKUP($J188,'Not All Title I'!$A$104:$G$193,4,FALSE)),""),"")</f>
        <v/>
      </c>
      <c r="E188" s="66" t="str">
        <f>IFERROR(IF($K188&lt;=$E$7,IF(VLOOKUP($J188,'Not All Title I'!$A$104:$G$193,5,FALSE)="","",VLOOKUP($J188,'Not All Title I'!$A$104:$G$193,5,FALSE)),""),"")</f>
        <v/>
      </c>
      <c r="F188" s="67" t="str">
        <f>IFERROR(IF($K188&lt;=$E$7,IF(VLOOKUP($J188,'Not All Title I'!$A$104:$G$193,6,FALSE)="","",VLOOKUP($J188,'Not All Title I'!$A$104:$G$193,6,FALSE)),""),"")</f>
        <v/>
      </c>
      <c r="G188" s="29"/>
      <c r="H188" t="str">
        <f>IFERROR(IF(H187+1&lt;='Not All Title I'!$K$103,H187+1,""),"")</f>
        <v/>
      </c>
      <c r="I188" t="str">
        <f>IFERROR(IF(I187+1&lt;='Not All Title I'!$P$103,I187+1,""),"")</f>
        <v/>
      </c>
      <c r="J188" t="str">
        <f>IF($B$7="Student Enrollment",VLOOKUP(H188,'Not All Title I'!$K$104:$L$193,2,FALSE),IF($B$7="Poverty Rate",VLOOKUP(I188,'Not All Title I'!$P$104:$P$193,2,FALSE),""))</f>
        <v/>
      </c>
      <c r="K188" t="str">
        <f>IFERROR(IF($B$7="Student Enrollment",VLOOKUP(J188,'Not All Title I'!$A$104:$G$193,3,FALSE),IF($B$7="Poverty Rate",VLOOKUP(J188,'Not All Title I'!$A$104:$G$193,7,FALSE),"")),"")</f>
        <v/>
      </c>
    </row>
    <row r="189" spans="1:11" ht="15" x14ac:dyDescent="0.25">
      <c r="A189" s="82" t="str">
        <f>IFERROR(IF($K189&lt;=$E$7,IF(VLOOKUP($J189,'Not All Title I'!$A$104:$G$193,1,FALSE)="","",VLOOKUP($J189,'Not All Title I'!$A$104:$G$193,1,FALSE)),""),"")</f>
        <v/>
      </c>
      <c r="B189" s="83" t="str">
        <f>IFERROR(IF($K189&lt;=$E$7,IF(VLOOKUP($J189,'Not All Title I'!$A$104:$G$193,2,FALSE)="","",VLOOKUP($J189,'Not All Title I'!$A$104:$G$193,2,FALSE)),""),"")</f>
        <v/>
      </c>
      <c r="C189" s="82" t="str">
        <f>IFERROR(IF($K189&lt;=$E$7,IF(VLOOKUP($J189,'Not All Title I'!$A$104:$G$193,3,FALSE)="","",VLOOKUP($J189,'Not All Title I'!$A$104:$G$193,3,FALSE)),""),"")</f>
        <v/>
      </c>
      <c r="D189" s="84" t="str">
        <f>IFERROR(IF($K189&lt;=$E$7,IF(VLOOKUP($J189,'Not All Title I'!$A$104:$G$193,4,FALSE)="","",VLOOKUP($J189,'Not All Title I'!$A$104:$G$193,4,FALSE)),""),"")</f>
        <v/>
      </c>
      <c r="E189" s="66" t="str">
        <f>IFERROR(IF($K189&lt;=$E$7,IF(VLOOKUP($J189,'Not All Title I'!$A$104:$G$193,5,FALSE)="","",VLOOKUP($J189,'Not All Title I'!$A$104:$G$193,5,FALSE)),""),"")</f>
        <v/>
      </c>
      <c r="F189" s="67" t="str">
        <f>IFERROR(IF($K189&lt;=$E$7,IF(VLOOKUP($J189,'Not All Title I'!$A$104:$G$193,6,FALSE)="","",VLOOKUP($J189,'Not All Title I'!$A$104:$G$193,6,FALSE)),""),"")</f>
        <v/>
      </c>
      <c r="G189" s="29"/>
      <c r="H189" t="str">
        <f>IFERROR(IF(H188+1&lt;='Not All Title I'!$K$103,H188+1,""),"")</f>
        <v/>
      </c>
      <c r="I189" t="str">
        <f>IFERROR(IF(I188+1&lt;='Not All Title I'!$P$103,I188+1,""),"")</f>
        <v/>
      </c>
      <c r="J189" t="str">
        <f>IF($B$7="Student Enrollment",VLOOKUP(H189,'Not All Title I'!$K$104:$L$193,2,FALSE),IF($B$7="Poverty Rate",VLOOKUP(I189,'Not All Title I'!$P$104:$P$193,2,FALSE),""))</f>
        <v/>
      </c>
      <c r="K189" t="str">
        <f>IFERROR(IF($B$7="Student Enrollment",VLOOKUP(J189,'Not All Title I'!$A$104:$G$193,3,FALSE),IF($B$7="Poverty Rate",VLOOKUP(J189,'Not All Title I'!$A$104:$G$193,7,FALSE),"")),"")</f>
        <v/>
      </c>
    </row>
    <row r="190" spans="1:11" ht="15" x14ac:dyDescent="0.25">
      <c r="A190" s="82" t="str">
        <f>IFERROR(IF($K190&lt;=$E$7,IF(VLOOKUP($J190,'Not All Title I'!$A$104:$G$193,1,FALSE)="","",VLOOKUP($J190,'Not All Title I'!$A$104:$G$193,1,FALSE)),""),"")</f>
        <v/>
      </c>
      <c r="B190" s="83" t="str">
        <f>IFERROR(IF($K190&lt;=$E$7,IF(VLOOKUP($J190,'Not All Title I'!$A$104:$G$193,2,FALSE)="","",VLOOKUP($J190,'Not All Title I'!$A$104:$G$193,2,FALSE)),""),"")</f>
        <v/>
      </c>
      <c r="C190" s="82" t="str">
        <f>IFERROR(IF($K190&lt;=$E$7,IF(VLOOKUP($J190,'Not All Title I'!$A$104:$G$193,3,FALSE)="","",VLOOKUP($J190,'Not All Title I'!$A$104:$G$193,3,FALSE)),""),"")</f>
        <v/>
      </c>
      <c r="D190" s="84" t="str">
        <f>IFERROR(IF($K190&lt;=$E$7,IF(VLOOKUP($J190,'Not All Title I'!$A$104:$G$193,4,FALSE)="","",VLOOKUP($J190,'Not All Title I'!$A$104:$G$193,4,FALSE)),""),"")</f>
        <v/>
      </c>
      <c r="E190" s="66" t="str">
        <f>IFERROR(IF($K190&lt;=$E$7,IF(VLOOKUP($J190,'Not All Title I'!$A$104:$G$193,5,FALSE)="","",VLOOKUP($J190,'Not All Title I'!$A$104:$G$193,5,FALSE)),""),"")</f>
        <v/>
      </c>
      <c r="F190" s="67" t="str">
        <f>IFERROR(IF($K190&lt;=$E$7,IF(VLOOKUP($J190,'Not All Title I'!$A$104:$G$193,6,FALSE)="","",VLOOKUP($J190,'Not All Title I'!$A$104:$G$193,6,FALSE)),""),"")</f>
        <v/>
      </c>
      <c r="G190" s="29"/>
      <c r="H190" t="str">
        <f>IFERROR(IF(H189+1&lt;='Not All Title I'!$K$103,H189+1,""),"")</f>
        <v/>
      </c>
      <c r="I190" t="str">
        <f>IFERROR(IF(I189+1&lt;='Not All Title I'!$P$103,I189+1,""),"")</f>
        <v/>
      </c>
      <c r="J190" t="str">
        <f>IF($B$7="Student Enrollment",VLOOKUP(H190,'Not All Title I'!$K$104:$L$193,2,FALSE),IF($B$7="Poverty Rate",VLOOKUP(I190,'Not All Title I'!$P$104:$P$193,2,FALSE),""))</f>
        <v/>
      </c>
      <c r="K190" t="str">
        <f>IFERROR(IF($B$7="Student Enrollment",VLOOKUP(J190,'Not All Title I'!$A$104:$G$193,3,FALSE),IF($B$7="Poverty Rate",VLOOKUP(J190,'Not All Title I'!$A$104:$G$193,7,FALSE),"")),"")</f>
        <v/>
      </c>
    </row>
    <row r="191" spans="1:11" ht="15" x14ac:dyDescent="0.25">
      <c r="A191" s="82" t="str">
        <f>IFERROR(IF($K191&lt;=$E$7,IF(VLOOKUP($J191,'Not All Title I'!$A$104:$G$193,1,FALSE)="","",VLOOKUP($J191,'Not All Title I'!$A$104:$G$193,1,FALSE)),""),"")</f>
        <v/>
      </c>
      <c r="B191" s="83" t="str">
        <f>IFERROR(IF($K191&lt;=$E$7,IF(VLOOKUP($J191,'Not All Title I'!$A$104:$G$193,2,FALSE)="","",VLOOKUP($J191,'Not All Title I'!$A$104:$G$193,2,FALSE)),""),"")</f>
        <v/>
      </c>
      <c r="C191" s="82" t="str">
        <f>IFERROR(IF($K191&lt;=$E$7,IF(VLOOKUP($J191,'Not All Title I'!$A$104:$G$193,3,FALSE)="","",VLOOKUP($J191,'Not All Title I'!$A$104:$G$193,3,FALSE)),""),"")</f>
        <v/>
      </c>
      <c r="D191" s="84" t="str">
        <f>IFERROR(IF($K191&lt;=$E$7,IF(VLOOKUP($J191,'Not All Title I'!$A$104:$G$193,4,FALSE)="","",VLOOKUP($J191,'Not All Title I'!$A$104:$G$193,4,FALSE)),""),"")</f>
        <v/>
      </c>
      <c r="E191" s="66" t="str">
        <f>IFERROR(IF($K191&lt;=$E$7,IF(VLOOKUP($J191,'Not All Title I'!$A$104:$G$193,5,FALSE)="","",VLOOKUP($J191,'Not All Title I'!$A$104:$G$193,5,FALSE)),""),"")</f>
        <v/>
      </c>
      <c r="F191" s="67" t="str">
        <f>IFERROR(IF($K191&lt;=$E$7,IF(VLOOKUP($J191,'Not All Title I'!$A$104:$G$193,6,FALSE)="","",VLOOKUP($J191,'Not All Title I'!$A$104:$G$193,6,FALSE)),""),"")</f>
        <v/>
      </c>
      <c r="G191" s="29"/>
      <c r="H191" t="str">
        <f>IFERROR(IF(H190+1&lt;='Not All Title I'!$K$103,H190+1,""),"")</f>
        <v/>
      </c>
      <c r="I191" t="str">
        <f>IFERROR(IF(I190+1&lt;='Not All Title I'!$P$103,I190+1,""),"")</f>
        <v/>
      </c>
      <c r="J191" t="str">
        <f>IF($B$7="Student Enrollment",VLOOKUP(H191,'Not All Title I'!$K$104:$L$193,2,FALSE),IF($B$7="Poverty Rate",VLOOKUP(I191,'Not All Title I'!$P$104:$P$193,2,FALSE),""))</f>
        <v/>
      </c>
      <c r="K191" t="str">
        <f>IFERROR(IF($B$7="Student Enrollment",VLOOKUP(J191,'Not All Title I'!$A$104:$G$193,3,FALSE),IF($B$7="Poverty Rate",VLOOKUP(J191,'Not All Title I'!$A$104:$G$193,7,FALSE),"")),"")</f>
        <v/>
      </c>
    </row>
    <row r="192" spans="1:11" ht="15" x14ac:dyDescent="0.25">
      <c r="A192" s="82" t="str">
        <f>IFERROR(IF($K192&lt;=$E$7,IF(VLOOKUP($J192,'Not All Title I'!$A$104:$G$193,1,FALSE)="","",VLOOKUP($J192,'Not All Title I'!$A$104:$G$193,1,FALSE)),""),"")</f>
        <v/>
      </c>
      <c r="B192" s="83" t="str">
        <f>IFERROR(IF($K192&lt;=$E$7,IF(VLOOKUP($J192,'Not All Title I'!$A$104:$G$193,2,FALSE)="","",VLOOKUP($J192,'Not All Title I'!$A$104:$G$193,2,FALSE)),""),"")</f>
        <v/>
      </c>
      <c r="C192" s="82" t="str">
        <f>IFERROR(IF($K192&lt;=$E$7,IF(VLOOKUP($J192,'Not All Title I'!$A$104:$G$193,3,FALSE)="","",VLOOKUP($J192,'Not All Title I'!$A$104:$G$193,3,FALSE)),""),"")</f>
        <v/>
      </c>
      <c r="D192" s="84" t="str">
        <f>IFERROR(IF($K192&lt;=$E$7,IF(VLOOKUP($J192,'Not All Title I'!$A$104:$G$193,4,FALSE)="","",VLOOKUP($J192,'Not All Title I'!$A$104:$G$193,4,FALSE)),""),"")</f>
        <v/>
      </c>
      <c r="E192" s="66" t="str">
        <f>IFERROR(IF($K192&lt;=$E$7,IF(VLOOKUP($J192,'Not All Title I'!$A$104:$G$193,5,FALSE)="","",VLOOKUP($J192,'Not All Title I'!$A$104:$G$193,5,FALSE)),""),"")</f>
        <v/>
      </c>
      <c r="F192" s="67" t="str">
        <f>IFERROR(IF($K192&lt;=$E$7,IF(VLOOKUP($J192,'Not All Title I'!$A$104:$G$193,6,FALSE)="","",VLOOKUP($J192,'Not All Title I'!$A$104:$G$193,6,FALSE)),""),"")</f>
        <v/>
      </c>
      <c r="G192" s="29"/>
      <c r="H192" t="str">
        <f>IFERROR(IF(H191+1&lt;='Not All Title I'!$K$103,H191+1,""),"")</f>
        <v/>
      </c>
      <c r="I192" t="str">
        <f>IFERROR(IF(I191+1&lt;='Not All Title I'!$P$103,I191+1,""),"")</f>
        <v/>
      </c>
      <c r="J192" t="str">
        <f>IF($B$7="Student Enrollment",VLOOKUP(H192,'Not All Title I'!$K$104:$L$193,2,FALSE),IF($B$7="Poverty Rate",VLOOKUP(I192,'Not All Title I'!$P$104:$P$193,2,FALSE),""))</f>
        <v/>
      </c>
      <c r="K192" t="str">
        <f>IFERROR(IF($B$7="Student Enrollment",VLOOKUP(J192,'Not All Title I'!$A$104:$G$193,3,FALSE),IF($B$7="Poverty Rate",VLOOKUP(J192,'Not All Title I'!$A$104:$G$193,7,FALSE),"")),"")</f>
        <v/>
      </c>
    </row>
    <row r="193" spans="1:11" ht="15" x14ac:dyDescent="0.25">
      <c r="A193" s="82" t="str">
        <f>IFERROR(IF($K193&lt;=$E$7,IF(VLOOKUP($J193,'Not All Title I'!$A$104:$G$193,1,FALSE)="","",VLOOKUP($J193,'Not All Title I'!$A$104:$G$193,1,FALSE)),""),"")</f>
        <v/>
      </c>
      <c r="B193" s="83" t="str">
        <f>IFERROR(IF($K193&lt;=$E$7,IF(VLOOKUP($J193,'Not All Title I'!$A$104:$G$193,2,FALSE)="","",VLOOKUP($J193,'Not All Title I'!$A$104:$G$193,2,FALSE)),""),"")</f>
        <v/>
      </c>
      <c r="C193" s="82" t="str">
        <f>IFERROR(IF($K193&lt;=$E$7,IF(VLOOKUP($J193,'Not All Title I'!$A$104:$G$193,3,FALSE)="","",VLOOKUP($J193,'Not All Title I'!$A$104:$G$193,3,FALSE)),""),"")</f>
        <v/>
      </c>
      <c r="D193" s="84" t="str">
        <f>IFERROR(IF($K193&lt;=$E$7,IF(VLOOKUP($J193,'Not All Title I'!$A$104:$G$193,4,FALSE)="","",VLOOKUP($J193,'Not All Title I'!$A$104:$G$193,4,FALSE)),""),"")</f>
        <v/>
      </c>
      <c r="E193" s="66" t="str">
        <f>IFERROR(IF($K193&lt;=$E$7,IF(VLOOKUP($J193,'Not All Title I'!$A$104:$G$193,5,FALSE)="","",VLOOKUP($J193,'Not All Title I'!$A$104:$G$193,5,FALSE)),""),"")</f>
        <v/>
      </c>
      <c r="F193" s="67" t="str">
        <f>IFERROR(IF($K193&lt;=$E$7,IF(VLOOKUP($J193,'Not All Title I'!$A$104:$G$193,6,FALSE)="","",VLOOKUP($J193,'Not All Title I'!$A$104:$G$193,6,FALSE)),""),"")</f>
        <v/>
      </c>
      <c r="G193" s="29"/>
      <c r="H193" t="str">
        <f>IFERROR(IF(H192+1&lt;='Not All Title I'!$K$103,H192+1,""),"")</f>
        <v/>
      </c>
      <c r="I193" t="str">
        <f>IFERROR(IF(I192+1&lt;='Not All Title I'!$P$103,I192+1,""),"")</f>
        <v/>
      </c>
      <c r="J193" t="str">
        <f>IF($B$7="Student Enrollment",VLOOKUP(H193,'Not All Title I'!$K$104:$L$193,2,FALSE),IF($B$7="Poverty Rate",VLOOKUP(I193,'Not All Title I'!$P$104:$P$193,2,FALSE),""))</f>
        <v/>
      </c>
      <c r="K193" t="str">
        <f>IFERROR(IF($B$7="Student Enrollment",VLOOKUP(J193,'Not All Title I'!$A$104:$G$193,3,FALSE),IF($B$7="Poverty Rate",VLOOKUP(J193,'Not All Title I'!$A$104:$G$193,7,FALSE),"")),"")</f>
        <v/>
      </c>
    </row>
    <row r="194" spans="1:11" ht="15" x14ac:dyDescent="0.25">
      <c r="A194" s="82" t="str">
        <f>IFERROR(IF($K194&lt;=$E$7,IF(VLOOKUP($J194,'Not All Title I'!$A$104:$G$193,1,FALSE)="","",VLOOKUP($J194,'Not All Title I'!$A$104:$G$193,1,FALSE)),""),"")</f>
        <v/>
      </c>
      <c r="B194" s="83" t="str">
        <f>IFERROR(IF($K194&lt;=$E$7,IF(VLOOKUP($J194,'Not All Title I'!$A$104:$G$193,2,FALSE)="","",VLOOKUP($J194,'Not All Title I'!$A$104:$G$193,2,FALSE)),""),"")</f>
        <v/>
      </c>
      <c r="C194" s="82" t="str">
        <f>IFERROR(IF($K194&lt;=$E$7,IF(VLOOKUP($J194,'Not All Title I'!$A$104:$G$193,3,FALSE)="","",VLOOKUP($J194,'Not All Title I'!$A$104:$G$193,3,FALSE)),""),"")</f>
        <v/>
      </c>
      <c r="D194" s="84" t="str">
        <f>IFERROR(IF($K194&lt;=$E$7,IF(VLOOKUP($J194,'Not All Title I'!$A$104:$G$193,4,FALSE)="","",VLOOKUP($J194,'Not All Title I'!$A$104:$G$193,4,FALSE)),""),"")</f>
        <v/>
      </c>
      <c r="E194" s="66" t="str">
        <f>IFERROR(IF($K194&lt;=$E$7,IF(VLOOKUP($J194,'Not All Title I'!$A$104:$G$193,5,FALSE)="","",VLOOKUP($J194,'Not All Title I'!$A$104:$G$193,5,FALSE)),""),"")</f>
        <v/>
      </c>
      <c r="F194" s="67" t="str">
        <f>IFERROR(IF($K194&lt;=$E$7,IF(VLOOKUP($J194,'Not All Title I'!$A$104:$G$193,6,FALSE)="","",VLOOKUP($J194,'Not All Title I'!$A$104:$G$193,6,FALSE)),""),"")</f>
        <v/>
      </c>
      <c r="G194" s="29"/>
      <c r="H194" t="str">
        <f>IFERROR(IF(H193+1&lt;='Not All Title I'!$K$103,H193+1,""),"")</f>
        <v/>
      </c>
      <c r="I194" t="str">
        <f>IFERROR(IF(I193+1&lt;='Not All Title I'!$P$103,I193+1,""),"")</f>
        <v/>
      </c>
      <c r="J194" t="str">
        <f>IF($B$7="Student Enrollment",VLOOKUP(H194,'Not All Title I'!$K$104:$L$193,2,FALSE),IF($B$7="Poverty Rate",VLOOKUP(I194,'Not All Title I'!$P$104:$P$193,2,FALSE),""))</f>
        <v/>
      </c>
      <c r="K194" t="str">
        <f>IFERROR(IF($B$7="Student Enrollment",VLOOKUP(J194,'Not All Title I'!$A$104:$G$193,3,FALSE),IF($B$7="Poverty Rate",VLOOKUP(J194,'Not All Title I'!$A$104:$G$193,7,FALSE),"")),"")</f>
        <v/>
      </c>
    </row>
    <row r="195" spans="1:11" ht="15" x14ac:dyDescent="0.25">
      <c r="A195" s="82" t="str">
        <f>IFERROR(IF($K195&lt;=$E$7,IF(VLOOKUP($J195,'Not All Title I'!$A$104:$G$193,1,FALSE)="","",VLOOKUP($J195,'Not All Title I'!$A$104:$G$193,1,FALSE)),""),"")</f>
        <v/>
      </c>
      <c r="B195" s="83" t="str">
        <f>IFERROR(IF($K195&lt;=$E$7,IF(VLOOKUP($J195,'Not All Title I'!$A$104:$G$193,2,FALSE)="","",VLOOKUP($J195,'Not All Title I'!$A$104:$G$193,2,FALSE)),""),"")</f>
        <v/>
      </c>
      <c r="C195" s="82" t="str">
        <f>IFERROR(IF($K195&lt;=$E$7,IF(VLOOKUP($J195,'Not All Title I'!$A$104:$G$193,3,FALSE)="","",VLOOKUP($J195,'Not All Title I'!$A$104:$G$193,3,FALSE)),""),"")</f>
        <v/>
      </c>
      <c r="D195" s="84" t="str">
        <f>IFERROR(IF($K195&lt;=$E$7,IF(VLOOKUP($J195,'Not All Title I'!$A$104:$G$193,4,FALSE)="","",VLOOKUP($J195,'Not All Title I'!$A$104:$G$193,4,FALSE)),""),"")</f>
        <v/>
      </c>
      <c r="E195" s="66" t="str">
        <f>IFERROR(IF($K195&lt;=$E$7,IF(VLOOKUP($J195,'Not All Title I'!$A$104:$G$193,5,FALSE)="","",VLOOKUP($J195,'Not All Title I'!$A$104:$G$193,5,FALSE)),""),"")</f>
        <v/>
      </c>
      <c r="F195" s="67" t="str">
        <f>IFERROR(IF($K195&lt;=$E$7,IF(VLOOKUP($J195,'Not All Title I'!$A$104:$G$193,6,FALSE)="","",VLOOKUP($J195,'Not All Title I'!$A$104:$G$193,6,FALSE)),""),"")</f>
        <v/>
      </c>
      <c r="G195" s="29"/>
      <c r="H195" t="str">
        <f>IFERROR(IF(H194+1&lt;='Not All Title I'!$K$103,H194+1,""),"")</f>
        <v/>
      </c>
      <c r="I195" t="str">
        <f>IFERROR(IF(I194+1&lt;='Not All Title I'!$P$103,I194+1,""),"")</f>
        <v/>
      </c>
      <c r="J195" t="str">
        <f>IF($B$7="Student Enrollment",VLOOKUP(H195,'Not All Title I'!$K$104:$L$193,2,FALSE),IF($B$7="Poverty Rate",VLOOKUP(I195,'Not All Title I'!$P$104:$P$193,2,FALSE),""))</f>
        <v/>
      </c>
      <c r="K195" t="str">
        <f>IFERROR(IF($B$7="Student Enrollment",VLOOKUP(J195,'Not All Title I'!$A$104:$G$193,3,FALSE),IF($B$7="Poverty Rate",VLOOKUP(J195,'Not All Title I'!$A$104:$G$193,7,FALSE),"")),"")</f>
        <v/>
      </c>
    </row>
    <row r="196" spans="1:11" ht="15" x14ac:dyDescent="0.25">
      <c r="A196" s="82" t="str">
        <f>IFERROR(IF($K196&lt;=$E$7,IF(VLOOKUP($J196,'Not All Title I'!$A$104:$G$193,1,FALSE)="","",VLOOKUP($J196,'Not All Title I'!$A$104:$G$193,1,FALSE)),""),"")</f>
        <v/>
      </c>
      <c r="B196" s="83" t="str">
        <f>IFERROR(IF($K196&lt;=$E$7,IF(VLOOKUP($J196,'Not All Title I'!$A$104:$G$193,2,FALSE)="","",VLOOKUP($J196,'Not All Title I'!$A$104:$G$193,2,FALSE)),""),"")</f>
        <v/>
      </c>
      <c r="C196" s="82" t="str">
        <f>IFERROR(IF($K196&lt;=$E$7,IF(VLOOKUP($J196,'Not All Title I'!$A$104:$G$193,3,FALSE)="","",VLOOKUP($J196,'Not All Title I'!$A$104:$G$193,3,FALSE)),""),"")</f>
        <v/>
      </c>
      <c r="D196" s="84" t="str">
        <f>IFERROR(IF($K196&lt;=$E$7,IF(VLOOKUP($J196,'Not All Title I'!$A$104:$G$193,4,FALSE)="","",VLOOKUP($J196,'Not All Title I'!$A$104:$G$193,4,FALSE)),""),"")</f>
        <v/>
      </c>
      <c r="E196" s="66" t="str">
        <f>IFERROR(IF($K196&lt;=$E$7,IF(VLOOKUP($J196,'Not All Title I'!$A$104:$G$193,5,FALSE)="","",VLOOKUP($J196,'Not All Title I'!$A$104:$G$193,5,FALSE)),""),"")</f>
        <v/>
      </c>
      <c r="F196" s="67" t="str">
        <f>IFERROR(IF($K196&lt;=$E$7,IF(VLOOKUP($J196,'Not All Title I'!$A$104:$G$193,6,FALSE)="","",VLOOKUP($J196,'Not All Title I'!$A$104:$G$193,6,FALSE)),""),"")</f>
        <v/>
      </c>
      <c r="G196" s="29"/>
      <c r="H196" t="str">
        <f>IFERROR(IF(H195+1&lt;='Not All Title I'!$K$103,H195+1,""),"")</f>
        <v/>
      </c>
      <c r="I196" t="str">
        <f>IFERROR(IF(I195+1&lt;='Not All Title I'!$P$103,I195+1,""),"")</f>
        <v/>
      </c>
      <c r="J196" t="str">
        <f>IF($B$7="Student Enrollment",VLOOKUP(H196,'Not All Title I'!$K$104:$L$193,2,FALSE),IF($B$7="Poverty Rate",VLOOKUP(I196,'Not All Title I'!$P$104:$P$193,2,FALSE),""))</f>
        <v/>
      </c>
      <c r="K196" t="str">
        <f>IFERROR(IF($B$7="Student Enrollment",VLOOKUP(J196,'Not All Title I'!$A$104:$G$193,3,FALSE),IF($B$7="Poverty Rate",VLOOKUP(J196,'Not All Title I'!$A$104:$G$193,7,FALSE),"")),"")</f>
        <v/>
      </c>
    </row>
    <row r="197" spans="1:11" ht="15.75" thickBot="1" x14ac:dyDescent="0.3">
      <c r="A197" s="85" t="str">
        <f>IFERROR(IF($K197&lt;=$E$7,IF(VLOOKUP($J197,'Not All Title I'!$A$104:$G$193,1,FALSE)="","",VLOOKUP($J197,'Not All Title I'!$A$104:$G$193,1,FALSE)),""),"")</f>
        <v/>
      </c>
      <c r="B197" s="86" t="str">
        <f>IFERROR(IF($K197&lt;=$E$7,IF(VLOOKUP($J197,'Not All Title I'!$A$104:$G$193,2,FALSE)="","",VLOOKUP($J197,'Not All Title I'!$A$104:$G$193,2,FALSE)),""),"")</f>
        <v/>
      </c>
      <c r="C197" s="85" t="str">
        <f>IFERROR(IF($K197&lt;=$E$7,IF(VLOOKUP($J197,'Not All Title I'!$A$104:$G$193,3,FALSE)="","",VLOOKUP($J197,'Not All Title I'!$A$104:$G$193,3,FALSE)),""),"")</f>
        <v/>
      </c>
      <c r="D197" s="87" t="str">
        <f>IFERROR(IF($K197&lt;=$E$7,IF(VLOOKUP($J197,'Not All Title I'!$A$104:$G$193,4,FALSE)="","",VLOOKUP($J197,'Not All Title I'!$A$104:$G$193,4,FALSE)),""),"")</f>
        <v/>
      </c>
      <c r="E197" s="68" t="str">
        <f>IFERROR(IF($K197&lt;=$E$7,IF(VLOOKUP($J197,'Not All Title I'!$A$104:$G$193,5,FALSE)="","",VLOOKUP($J197,'Not All Title I'!$A$104:$G$193,5,FALSE)),""),"")</f>
        <v/>
      </c>
      <c r="F197" s="69" t="str">
        <f>IFERROR(IF($K197&lt;=$E$7,IF(VLOOKUP($J197,'Not All Title I'!$A$104:$G$193,6,FALSE)="","",VLOOKUP($J197,'Not All Title I'!$A$104:$G$193,6,FALSE)),""),"")</f>
        <v/>
      </c>
      <c r="G197" s="29"/>
      <c r="H197" t="str">
        <f>IFERROR(IF(H196+1&lt;='Not All Title I'!$K$103,H196+1,""),"")</f>
        <v/>
      </c>
      <c r="I197" t="str">
        <f>IFERROR(IF(I196+1&lt;='Not All Title I'!$P$103,I196+1,""),"")</f>
        <v/>
      </c>
      <c r="J197" t="str">
        <f>IF($B$7="Student Enrollment",VLOOKUP(H197,'Not All Title I'!$K$104:$L$193,2,FALSE),IF($B$7="Poverty Rate",VLOOKUP(I197,'Not All Title I'!$P$104:$P$193,2,FALSE),""))</f>
        <v/>
      </c>
      <c r="K197" t="str">
        <f>IFERROR(IF($B$7="Student Enrollment",VLOOKUP(J197,'Not All Title I'!$A$104:$G$193,3,FALSE),IF($B$7="Poverty Rate",VLOOKUP(J197,'Not All Title I'!$A$104:$G$193,7,FALSE),"")),"")</f>
        <v/>
      </c>
    </row>
    <row r="198" spans="1:11" ht="15.75" thickBot="1" x14ac:dyDescent="0.3">
      <c r="A198" s="14"/>
      <c r="B198" s="15"/>
      <c r="C198" s="14" t="str">
        <f>IF(SUM(C108:C197)&gt;0,SUM(C108:C197),"")</f>
        <v/>
      </c>
      <c r="D198" s="16" t="str">
        <f>IF(SUM(D108:D197)&gt;0,SUM(D108:D197),"")</f>
        <v/>
      </c>
      <c r="E198" s="36" t="str">
        <f t="shared" ref="E198" si="6">IF(ISNUMBER(C198),C198/D198,"")</f>
        <v/>
      </c>
      <c r="F198" s="17"/>
      <c r="G198" s="29"/>
    </row>
    <row r="199" spans="1:11" ht="15.75" thickBot="1" x14ac:dyDescent="0.3">
      <c r="A199" s="30"/>
      <c r="B199" s="28"/>
      <c r="C199" s="28"/>
      <c r="D199" s="28"/>
      <c r="E199" s="28"/>
      <c r="F199" s="26"/>
      <c r="G199" s="29"/>
    </row>
    <row r="200" spans="1:11" ht="21.75" thickBot="1" x14ac:dyDescent="0.4">
      <c r="A200" s="88" t="s">
        <v>30</v>
      </c>
      <c r="B200" s="89"/>
      <c r="C200" s="28"/>
      <c r="D200" s="28"/>
      <c r="E200" s="28"/>
      <c r="F200" s="32"/>
      <c r="G200" s="29"/>
    </row>
    <row r="201" spans="1:11" ht="64.5" thickBot="1" x14ac:dyDescent="0.3">
      <c r="A201" s="51" t="s">
        <v>10</v>
      </c>
      <c r="B201" s="52" t="s">
        <v>11</v>
      </c>
      <c r="C201" s="59" t="s">
        <v>12</v>
      </c>
      <c r="D201" s="60" t="s">
        <v>13</v>
      </c>
      <c r="E201" s="53" t="s">
        <v>14</v>
      </c>
      <c r="F201" s="54" t="s">
        <v>15</v>
      </c>
      <c r="G201" s="55" t="s">
        <v>25</v>
      </c>
    </row>
    <row r="202" spans="1:11" ht="15" x14ac:dyDescent="0.25">
      <c r="A202" s="79" t="str">
        <f>IFERROR(IF($K202&gt;$E$7,IF(VLOOKUP($J202,'Not All Title I'!$A$8:$G$97,1,FALSE)="","",VLOOKUP($J202,'Not All Title I'!$A$8:$G$97,1,FALSE)),""),"")</f>
        <v/>
      </c>
      <c r="B202" s="80" t="str">
        <f>IFERROR(IF($K202&gt;$E$7,IF(VLOOKUP($J202,'Not All Title I'!$A$8:$G$97,2,FALSE)="","",VLOOKUP($J202,'Not All Title I'!$A$8:$G$97,2,FALSE)),""),"")</f>
        <v/>
      </c>
      <c r="C202" s="79" t="str">
        <f>IFERROR(IF($K202&gt;$E$7,IF(VLOOKUP($J202,'Not All Title I'!$A$8:$G$97,3,FALSE)="","",VLOOKUP($J202,'Not All Title I'!$A$8:$G$97,3,FALSE)),""),"")</f>
        <v/>
      </c>
      <c r="D202" s="81" t="str">
        <f>IFERROR(IF($K202&gt;$E$7,IF(VLOOKUP($J202,'Not All Title I'!$A$8:$G$97,4,FALSE)="","",VLOOKUP($J202,'Not All Title I'!$A$8:$G$97,4,FALSE)),""),"")</f>
        <v/>
      </c>
      <c r="E202" s="64" t="str">
        <f>IFERROR(IF($K202&gt;$E$7,IF(VLOOKUP($J202,'Not All Title I'!$A$8:$G$97,5,FALSE)="","",VLOOKUP($J202,'Not All Title I'!$A$8:$G$97,5,FALSE)),""),"")</f>
        <v/>
      </c>
      <c r="F202" s="65" t="str">
        <f>IF(ISNUMBER(C202),IF(C202&gt;100,IF(E202&lt;=$C$294,"YES","NO"),"N/A"),"")</f>
        <v/>
      </c>
      <c r="G202" s="65" t="str">
        <f>IFERROR(IF($K202&gt;$E$7,IF(VLOOKUP($J202,'Not All Title I'!$A$8:$G$97,7,FALSE)="","",VLOOKUP($J202,'Not All Title I'!$A$8:$G$97,7,FALSE)),""),"")</f>
        <v/>
      </c>
      <c r="H202">
        <f>IFERROR('Not All Title I'!$K$7,"")</f>
        <v>0</v>
      </c>
      <c r="I202">
        <f>IFERROR('Not All Title I'!$P$7,"")</f>
        <v>0</v>
      </c>
      <c r="J202" t="str">
        <f>IF($B$7="Student Enrollment",VLOOKUP(H202,'Not All Title I'!$K$8:$L$97,2,FALSE),IF($B$7="Poverty Rate",VLOOKUP(I202,'Not All Title I'!$P$8:$P$97,2,FALSE),""))</f>
        <v/>
      </c>
      <c r="K202" t="str">
        <f>IFERROR(IF($B$7="Student Enrollment",VLOOKUP(J202,'Not All Title I'!$A$8:$G$97,3,FALSE),IF($B$7="Poverty Rate",VLOOKUP(J202,'Not All Title I'!$A$8:$G$97,7,FALSE),"")),"")</f>
        <v/>
      </c>
    </row>
    <row r="203" spans="1:11" ht="15" x14ac:dyDescent="0.25">
      <c r="A203" s="82" t="str">
        <f>IFERROR(IF($K203&gt;$E$7,IF(VLOOKUP($J203,'Not All Title I'!$A$8:$G$97,1,FALSE)="","",VLOOKUP($J203,'Not All Title I'!$A$8:$G$97,1,FALSE)),""),"")</f>
        <v/>
      </c>
      <c r="B203" s="83" t="str">
        <f>IFERROR(IF($K203&gt;$E$7,IF(VLOOKUP($J203,'Not All Title I'!$A$8:$G$97,2,FALSE)="","",VLOOKUP($J203,'Not All Title I'!$A$8:$G$97,2,FALSE)),""),"")</f>
        <v/>
      </c>
      <c r="C203" s="82" t="str">
        <f>IFERROR(IF($K203&gt;$E$7,IF(VLOOKUP($J203,'Not All Title I'!$A$8:$G$97,3,FALSE)="","",VLOOKUP($J203,'Not All Title I'!$A$8:$G$97,3,FALSE)),""),"")</f>
        <v/>
      </c>
      <c r="D203" s="84" t="str">
        <f>IFERROR(IF($K203&gt;$E$7,IF(VLOOKUP($J203,'Not All Title I'!$A$8:$G$97,4,FALSE)="","",VLOOKUP($J203,'Not All Title I'!$A$8:$G$97,4,FALSE)),""),"")</f>
        <v/>
      </c>
      <c r="E203" s="66" t="str">
        <f>IFERROR(IF($K203&gt;$E$7,IF(VLOOKUP($J203,'Not All Title I'!$A$8:$G$97,5,FALSE)="","",VLOOKUP($J203,'Not All Title I'!$A$8:$G$97,5,FALSE)),""),"")</f>
        <v/>
      </c>
      <c r="F203" s="67" t="str">
        <f t="shared" ref="F203:F291" si="7">IF(ISNUMBER(C203),IF(C203&gt;100,IF(E203&lt;=$C$294,"YES","NO"),"N/A"),"")</f>
        <v/>
      </c>
      <c r="G203" s="67" t="str">
        <f>IFERROR(IF($K203&gt;$E$7,IF(VLOOKUP($J203,'Not All Title I'!$A$8:$G$97,7,FALSE)="","",VLOOKUP($J203,'Not All Title I'!$A$8:$G$97,7,FALSE)),""),"")</f>
        <v/>
      </c>
      <c r="H203" t="str">
        <f>IFERROR(IF(H202-1&gt;='Not All Title I'!$K$6,H202-1,""),"")</f>
        <v/>
      </c>
      <c r="I203" t="str">
        <f>IFERROR(IF(I202-1&gt;='Not All Title I'!$P$6,I202-1,""),"")</f>
        <v/>
      </c>
      <c r="J203" t="str">
        <f>IF($B$7="Student Enrollment",VLOOKUP(H203,'Not All Title I'!$K$8:$L$97,2,FALSE),IF($B$7="Poverty Rate",VLOOKUP(I203,'Not All Title I'!$P$8:$P$97,2,FALSE),""))</f>
        <v/>
      </c>
      <c r="K203" t="str">
        <f>IFERROR(IF($B$7="Student Enrollment",VLOOKUP(J203,'Not All Title I'!$A$8:$G$97,3,FALSE),IF($B$7="Poverty Rate",VLOOKUP(J203,'Not All Title I'!$A$8:$G$97,7,FALSE),"")),"")</f>
        <v/>
      </c>
    </row>
    <row r="204" spans="1:11" ht="15" x14ac:dyDescent="0.25">
      <c r="A204" s="82" t="str">
        <f>IFERROR(IF($K204&gt;$E$7,IF(VLOOKUP($J204,'Not All Title I'!$A$8:$G$97,1,FALSE)="","",VLOOKUP($J204,'Not All Title I'!$A$8:$G$97,1,FALSE)),""),"")</f>
        <v/>
      </c>
      <c r="B204" s="83" t="str">
        <f>IFERROR(IF($K204&gt;$E$7,IF(VLOOKUP($J204,'Not All Title I'!$A$8:$G$97,2,FALSE)="","",VLOOKUP($J204,'Not All Title I'!$A$8:$G$97,2,FALSE)),""),"")</f>
        <v/>
      </c>
      <c r="C204" s="82" t="str">
        <f>IFERROR(IF($K204&gt;$E$7,IF(VLOOKUP($J204,'Not All Title I'!$A$8:$G$97,3,FALSE)="","",VLOOKUP($J204,'Not All Title I'!$A$8:$G$97,3,FALSE)),""),"")</f>
        <v/>
      </c>
      <c r="D204" s="84" t="str">
        <f>IFERROR(IF($K204&gt;$E$7,IF(VLOOKUP($J204,'Not All Title I'!$A$8:$G$97,4,FALSE)="","",VLOOKUP($J204,'Not All Title I'!$A$8:$G$97,4,FALSE)),""),"")</f>
        <v/>
      </c>
      <c r="E204" s="66" t="str">
        <f>IFERROR(IF($K204&gt;$E$7,IF(VLOOKUP($J204,'Not All Title I'!$A$8:$G$97,5,FALSE)="","",VLOOKUP($J204,'Not All Title I'!$A$8:$G$97,5,FALSE)),""),"")</f>
        <v/>
      </c>
      <c r="F204" s="67" t="str">
        <f t="shared" si="7"/>
        <v/>
      </c>
      <c r="G204" s="67" t="str">
        <f>IFERROR(IF($K204&gt;$E$7,IF(VLOOKUP($J204,'Not All Title I'!$A$8:$G$97,7,FALSE)="","",VLOOKUP($J204,'Not All Title I'!$A$8:$G$97,7,FALSE)),""),"")</f>
        <v/>
      </c>
      <c r="H204" t="str">
        <f>IFERROR(IF(H203-1&gt;='Not All Title I'!$K$6,H203-1,""),"")</f>
        <v/>
      </c>
      <c r="I204" t="str">
        <f>IFERROR(IF(I203-1&gt;='Not All Title I'!$P$6,I203-1,""),"")</f>
        <v/>
      </c>
      <c r="J204" t="str">
        <f>IF($B$7="Student Enrollment",VLOOKUP(H204,'Not All Title I'!$K$8:$L$97,2,FALSE),IF($B$7="Poverty Rate",VLOOKUP(I204,'Not All Title I'!$P$8:$P$97,2,FALSE),""))</f>
        <v/>
      </c>
      <c r="K204" t="str">
        <f>IFERROR(IF($B$7="Student Enrollment",VLOOKUP(J204,'Not All Title I'!$A$8:$G$97,3,FALSE),IF($B$7="Poverty Rate",VLOOKUP(J204,'Not All Title I'!$A$8:$G$97,7,FALSE),"")),"")</f>
        <v/>
      </c>
    </row>
    <row r="205" spans="1:11" ht="15" x14ac:dyDescent="0.25">
      <c r="A205" s="82" t="str">
        <f>IFERROR(IF($K205&gt;$E$7,IF(VLOOKUP($J205,'Not All Title I'!$A$8:$G$97,1,FALSE)="","",VLOOKUP($J205,'Not All Title I'!$A$8:$G$97,1,FALSE)),""),"")</f>
        <v/>
      </c>
      <c r="B205" s="83" t="str">
        <f>IFERROR(IF($K205&gt;$E$7,IF(VLOOKUP($J205,'Not All Title I'!$A$8:$G$97,2,FALSE)="","",VLOOKUP($J205,'Not All Title I'!$A$8:$G$97,2,FALSE)),""),"")</f>
        <v/>
      </c>
      <c r="C205" s="82" t="str">
        <f>IFERROR(IF($K205&gt;$E$7,IF(VLOOKUP($J205,'Not All Title I'!$A$8:$G$97,3,FALSE)="","",VLOOKUP($J205,'Not All Title I'!$A$8:$G$97,3,FALSE)),""),"")</f>
        <v/>
      </c>
      <c r="D205" s="84" t="str">
        <f>IFERROR(IF($K205&gt;$E$7,IF(VLOOKUP($J205,'Not All Title I'!$A$8:$G$97,4,FALSE)="","",VLOOKUP($J205,'Not All Title I'!$A$8:$G$97,4,FALSE)),""),"")</f>
        <v/>
      </c>
      <c r="E205" s="66" t="str">
        <f>IFERROR(IF($K205&gt;$E$7,IF(VLOOKUP($J205,'Not All Title I'!$A$8:$G$97,5,FALSE)="","",VLOOKUP($J205,'Not All Title I'!$A$8:$G$97,5,FALSE)),""),"")</f>
        <v/>
      </c>
      <c r="F205" s="67" t="str">
        <f t="shared" si="7"/>
        <v/>
      </c>
      <c r="G205" s="67" t="str">
        <f>IFERROR(IF($K205&gt;$E$7,IF(VLOOKUP($J205,'Not All Title I'!$A$8:$G$97,7,FALSE)="","",VLOOKUP($J205,'Not All Title I'!$A$8:$G$97,7,FALSE)),""),"")</f>
        <v/>
      </c>
      <c r="H205" t="str">
        <f>IFERROR(IF(H204-1&gt;='Not All Title I'!$K$6,H204-1,""),"")</f>
        <v/>
      </c>
      <c r="I205" t="str">
        <f>IFERROR(IF(I204-1&gt;='Not All Title I'!$P$6,I204-1,""),"")</f>
        <v/>
      </c>
      <c r="J205" t="str">
        <f>IF($B$7="Student Enrollment",VLOOKUP(H205,'Not All Title I'!$K$8:$L$97,2,FALSE),IF($B$7="Poverty Rate",VLOOKUP(I205,'Not All Title I'!$P$8:$P$97,2,FALSE),""))</f>
        <v/>
      </c>
      <c r="K205" t="str">
        <f>IFERROR(IF($B$7="Student Enrollment",VLOOKUP(J205,'Not All Title I'!$A$8:$G$97,3,FALSE),IF($B$7="Poverty Rate",VLOOKUP(J205,'Not All Title I'!$A$8:$G$97,7,FALSE),"")),"")</f>
        <v/>
      </c>
    </row>
    <row r="206" spans="1:11" ht="15" x14ac:dyDescent="0.25">
      <c r="A206" s="82" t="str">
        <f>IFERROR(IF($K206&gt;$E$7,IF(VLOOKUP($J206,'Not All Title I'!$A$8:$G$97,1,FALSE)="","",VLOOKUP($J206,'Not All Title I'!$A$8:$G$97,1,FALSE)),""),"")</f>
        <v/>
      </c>
      <c r="B206" s="83" t="str">
        <f>IFERROR(IF($K206&gt;$E$7,IF(VLOOKUP($J206,'Not All Title I'!$A$8:$G$97,2,FALSE)="","",VLOOKUP($J206,'Not All Title I'!$A$8:$G$97,2,FALSE)),""),"")</f>
        <v/>
      </c>
      <c r="C206" s="82" t="str">
        <f>IFERROR(IF($K206&gt;$E$7,IF(VLOOKUP($J206,'Not All Title I'!$A$8:$G$97,3,FALSE)="","",VLOOKUP($J206,'Not All Title I'!$A$8:$G$97,3,FALSE)),""),"")</f>
        <v/>
      </c>
      <c r="D206" s="84" t="str">
        <f>IFERROR(IF($K206&gt;$E$7,IF(VLOOKUP($J206,'Not All Title I'!$A$8:$G$97,4,FALSE)="","",VLOOKUP($J206,'Not All Title I'!$A$8:$G$97,4,FALSE)),""),"")</f>
        <v/>
      </c>
      <c r="E206" s="66" t="str">
        <f>IFERROR(IF($K206&gt;$E$7,IF(VLOOKUP($J206,'Not All Title I'!$A$8:$G$97,5,FALSE)="","",VLOOKUP($J206,'Not All Title I'!$A$8:$G$97,5,FALSE)),""),"")</f>
        <v/>
      </c>
      <c r="F206" s="67" t="str">
        <f t="shared" ref="F206:F225" si="8">IF(ISNUMBER(C206),IF(C206&gt;100,IF(E206&lt;=$C$294,"YES","NO"),"N/A"),"")</f>
        <v/>
      </c>
      <c r="G206" s="67" t="str">
        <f>IFERROR(IF($K206&gt;$E$7,IF(VLOOKUP($J206,'Not All Title I'!$A$8:$G$97,7,FALSE)="","",VLOOKUP($J206,'Not All Title I'!$A$8:$G$97,7,FALSE)),""),"")</f>
        <v/>
      </c>
      <c r="H206" t="str">
        <f>IFERROR(IF(H205-1&gt;='Not All Title I'!$K$6,H205-1,""),"")</f>
        <v/>
      </c>
      <c r="I206" t="str">
        <f>IFERROR(IF(I205-1&gt;='Not All Title I'!$P$6,I205-1,""),"")</f>
        <v/>
      </c>
      <c r="J206" t="str">
        <f>IF($B$7="Student Enrollment",VLOOKUP(H206,'Not All Title I'!$K$8:$L$97,2,FALSE),IF($B$7="Poverty Rate",VLOOKUP(I206,'Not All Title I'!$P$8:$P$97,2,FALSE),""))</f>
        <v/>
      </c>
      <c r="K206" t="str">
        <f>IFERROR(IF($B$7="Student Enrollment",VLOOKUP(J206,'Not All Title I'!$A$8:$G$97,3,FALSE),IF($B$7="Poverty Rate",VLOOKUP(J206,'Not All Title I'!$A$8:$G$97,7,FALSE),"")),"")</f>
        <v/>
      </c>
    </row>
    <row r="207" spans="1:11" ht="15" x14ac:dyDescent="0.25">
      <c r="A207" s="82" t="str">
        <f>IFERROR(IF($K207&gt;$E$7,IF(VLOOKUP($J207,'Not All Title I'!$A$8:$G$97,1,FALSE)="","",VLOOKUP($J207,'Not All Title I'!$A$8:$G$97,1,FALSE)),""),"")</f>
        <v/>
      </c>
      <c r="B207" s="83" t="str">
        <f>IFERROR(IF($K207&gt;$E$7,IF(VLOOKUP($J207,'Not All Title I'!$A$8:$G$97,2,FALSE)="","",VLOOKUP($J207,'Not All Title I'!$A$8:$G$97,2,FALSE)),""),"")</f>
        <v/>
      </c>
      <c r="C207" s="82" t="str">
        <f>IFERROR(IF($K207&gt;$E$7,IF(VLOOKUP($J207,'Not All Title I'!$A$8:$G$97,3,FALSE)="","",VLOOKUP($J207,'Not All Title I'!$A$8:$G$97,3,FALSE)),""),"")</f>
        <v/>
      </c>
      <c r="D207" s="84" t="str">
        <f>IFERROR(IF($K207&gt;$E$7,IF(VLOOKUP($J207,'Not All Title I'!$A$8:$G$97,4,FALSE)="","",VLOOKUP($J207,'Not All Title I'!$A$8:$G$97,4,FALSE)),""),"")</f>
        <v/>
      </c>
      <c r="E207" s="66" t="str">
        <f>IFERROR(IF($K207&gt;$E$7,IF(VLOOKUP($J207,'Not All Title I'!$A$8:$G$97,5,FALSE)="","",VLOOKUP($J207,'Not All Title I'!$A$8:$G$97,5,FALSE)),""),"")</f>
        <v/>
      </c>
      <c r="F207" s="67" t="str">
        <f t="shared" si="8"/>
        <v/>
      </c>
      <c r="G207" s="67" t="str">
        <f>IFERROR(IF($K207&gt;$E$7,IF(VLOOKUP($J207,'Not All Title I'!$A$8:$G$97,7,FALSE)="","",VLOOKUP($J207,'Not All Title I'!$A$8:$G$97,7,FALSE)),""),"")</f>
        <v/>
      </c>
      <c r="H207" t="str">
        <f>IFERROR(IF(H206-1&gt;='Not All Title I'!$K$6,H206-1,""),"")</f>
        <v/>
      </c>
      <c r="I207" t="str">
        <f>IFERROR(IF(I206-1&gt;='Not All Title I'!$P$6,I206-1,""),"")</f>
        <v/>
      </c>
      <c r="J207" t="str">
        <f>IF($B$7="Student Enrollment",VLOOKUP(H207,'Not All Title I'!$K$8:$L$97,2,FALSE),IF($B$7="Poverty Rate",VLOOKUP(I207,'Not All Title I'!$P$8:$P$97,2,FALSE),""))</f>
        <v/>
      </c>
      <c r="K207" t="str">
        <f>IFERROR(IF($B$7="Student Enrollment",VLOOKUP(J207,'Not All Title I'!$A$8:$G$97,3,FALSE),IF($B$7="Poverty Rate",VLOOKUP(J207,'Not All Title I'!$A$8:$G$97,7,FALSE),"")),"")</f>
        <v/>
      </c>
    </row>
    <row r="208" spans="1:11" ht="15" x14ac:dyDescent="0.25">
      <c r="A208" s="82" t="str">
        <f>IFERROR(IF($K208&gt;$E$7,IF(VLOOKUP($J208,'Not All Title I'!$A$8:$G$97,1,FALSE)="","",VLOOKUP($J208,'Not All Title I'!$A$8:$G$97,1,FALSE)),""),"")</f>
        <v/>
      </c>
      <c r="B208" s="83" t="str">
        <f>IFERROR(IF($K208&gt;$E$7,IF(VLOOKUP($J208,'Not All Title I'!$A$8:$G$97,2,FALSE)="","",VLOOKUP($J208,'Not All Title I'!$A$8:$G$97,2,FALSE)),""),"")</f>
        <v/>
      </c>
      <c r="C208" s="82" t="str">
        <f>IFERROR(IF($K208&gt;$E$7,IF(VLOOKUP($J208,'Not All Title I'!$A$8:$G$97,3,FALSE)="","",VLOOKUP($J208,'Not All Title I'!$A$8:$G$97,3,FALSE)),""),"")</f>
        <v/>
      </c>
      <c r="D208" s="84" t="str">
        <f>IFERROR(IF($K208&gt;$E$7,IF(VLOOKUP($J208,'Not All Title I'!$A$8:$G$97,4,FALSE)="","",VLOOKUP($J208,'Not All Title I'!$A$8:$G$97,4,FALSE)),""),"")</f>
        <v/>
      </c>
      <c r="E208" s="66" t="str">
        <f>IFERROR(IF($K208&gt;$E$7,IF(VLOOKUP($J208,'Not All Title I'!$A$8:$G$97,5,FALSE)="","",VLOOKUP($J208,'Not All Title I'!$A$8:$G$97,5,FALSE)),""),"")</f>
        <v/>
      </c>
      <c r="F208" s="67" t="str">
        <f t="shared" si="8"/>
        <v/>
      </c>
      <c r="G208" s="67" t="str">
        <f>IFERROR(IF($K208&gt;$E$7,IF(VLOOKUP($J208,'Not All Title I'!$A$8:$G$97,7,FALSE)="","",VLOOKUP($J208,'Not All Title I'!$A$8:$G$97,7,FALSE)),""),"")</f>
        <v/>
      </c>
      <c r="H208" t="str">
        <f>IFERROR(IF(H207-1&gt;='Not All Title I'!$K$6,H207-1,""),"")</f>
        <v/>
      </c>
      <c r="I208" t="str">
        <f>IFERROR(IF(I207-1&gt;='Not All Title I'!$P$6,I207-1,""),"")</f>
        <v/>
      </c>
      <c r="J208" t="str">
        <f>IF($B$7="Student Enrollment",VLOOKUP(H208,'Not All Title I'!$K$8:$L$97,2,FALSE),IF($B$7="Poverty Rate",VLOOKUP(I208,'Not All Title I'!$P$8:$P$97,2,FALSE),""))</f>
        <v/>
      </c>
      <c r="K208" t="str">
        <f>IFERROR(IF($B$7="Student Enrollment",VLOOKUP(J208,'Not All Title I'!$A$8:$G$97,3,FALSE),IF($B$7="Poverty Rate",VLOOKUP(J208,'Not All Title I'!$A$8:$G$97,7,FALSE),"")),"")</f>
        <v/>
      </c>
    </row>
    <row r="209" spans="1:11" ht="15" x14ac:dyDescent="0.25">
      <c r="A209" s="82" t="str">
        <f>IFERROR(IF($K209&gt;$E$7,IF(VLOOKUP($J209,'Not All Title I'!$A$8:$G$97,1,FALSE)="","",VLOOKUP($J209,'Not All Title I'!$A$8:$G$97,1,FALSE)),""),"")</f>
        <v/>
      </c>
      <c r="B209" s="83" t="str">
        <f>IFERROR(IF($K209&gt;$E$7,IF(VLOOKUP($J209,'Not All Title I'!$A$8:$G$97,2,FALSE)="","",VLOOKUP($J209,'Not All Title I'!$A$8:$G$97,2,FALSE)),""),"")</f>
        <v/>
      </c>
      <c r="C209" s="82" t="str">
        <f>IFERROR(IF($K209&gt;$E$7,IF(VLOOKUP($J209,'Not All Title I'!$A$8:$G$97,3,FALSE)="","",VLOOKUP($J209,'Not All Title I'!$A$8:$G$97,3,FALSE)),""),"")</f>
        <v/>
      </c>
      <c r="D209" s="84" t="str">
        <f>IFERROR(IF($K209&gt;$E$7,IF(VLOOKUP($J209,'Not All Title I'!$A$8:$G$97,4,FALSE)="","",VLOOKUP($J209,'Not All Title I'!$A$8:$G$97,4,FALSE)),""),"")</f>
        <v/>
      </c>
      <c r="E209" s="66" t="str">
        <f>IFERROR(IF($K209&gt;$E$7,IF(VLOOKUP($J209,'Not All Title I'!$A$8:$G$97,5,FALSE)="","",VLOOKUP($J209,'Not All Title I'!$A$8:$G$97,5,FALSE)),""),"")</f>
        <v/>
      </c>
      <c r="F209" s="67" t="str">
        <f t="shared" si="8"/>
        <v/>
      </c>
      <c r="G209" s="67" t="str">
        <f>IFERROR(IF($K209&gt;$E$7,IF(VLOOKUP($J209,'Not All Title I'!$A$8:$G$97,7,FALSE)="","",VLOOKUP($J209,'Not All Title I'!$A$8:$G$97,7,FALSE)),""),"")</f>
        <v/>
      </c>
      <c r="H209" t="str">
        <f>IFERROR(IF(H208-1&gt;='Not All Title I'!$K$6,H208-1,""),"")</f>
        <v/>
      </c>
      <c r="I209" t="str">
        <f>IFERROR(IF(I208-1&gt;='Not All Title I'!$P$6,I208-1,""),"")</f>
        <v/>
      </c>
      <c r="J209" t="str">
        <f>IF($B$7="Student Enrollment",VLOOKUP(H209,'Not All Title I'!$K$8:$L$97,2,FALSE),IF($B$7="Poverty Rate",VLOOKUP(I209,'Not All Title I'!$P$8:$P$97,2,FALSE),""))</f>
        <v/>
      </c>
      <c r="K209" t="str">
        <f>IFERROR(IF($B$7="Student Enrollment",VLOOKUP(J209,'Not All Title I'!$A$8:$G$97,3,FALSE),IF($B$7="Poverty Rate",VLOOKUP(J209,'Not All Title I'!$A$8:$G$97,7,FALSE),"")),"")</f>
        <v/>
      </c>
    </row>
    <row r="210" spans="1:11" ht="15" x14ac:dyDescent="0.25">
      <c r="A210" s="82" t="str">
        <f>IFERROR(IF($K210&gt;$E$7,IF(VLOOKUP($J210,'Not All Title I'!$A$8:$G$97,1,FALSE)="","",VLOOKUP($J210,'Not All Title I'!$A$8:$G$97,1,FALSE)),""),"")</f>
        <v/>
      </c>
      <c r="B210" s="83" t="str">
        <f>IFERROR(IF($K210&gt;$E$7,IF(VLOOKUP($J210,'Not All Title I'!$A$8:$G$97,2,FALSE)="","",VLOOKUP($J210,'Not All Title I'!$A$8:$G$97,2,FALSE)),""),"")</f>
        <v/>
      </c>
      <c r="C210" s="82" t="str">
        <f>IFERROR(IF($K210&gt;$E$7,IF(VLOOKUP($J210,'Not All Title I'!$A$8:$G$97,3,FALSE)="","",VLOOKUP($J210,'Not All Title I'!$A$8:$G$97,3,FALSE)),""),"")</f>
        <v/>
      </c>
      <c r="D210" s="84" t="str">
        <f>IFERROR(IF($K210&gt;$E$7,IF(VLOOKUP($J210,'Not All Title I'!$A$8:$G$97,4,FALSE)="","",VLOOKUP($J210,'Not All Title I'!$A$8:$G$97,4,FALSE)),""),"")</f>
        <v/>
      </c>
      <c r="E210" s="66" t="str">
        <f>IFERROR(IF($K210&gt;$E$7,IF(VLOOKUP($J210,'Not All Title I'!$A$8:$G$97,5,FALSE)="","",VLOOKUP($J210,'Not All Title I'!$A$8:$G$97,5,FALSE)),""),"")</f>
        <v/>
      </c>
      <c r="F210" s="67" t="str">
        <f t="shared" si="8"/>
        <v/>
      </c>
      <c r="G210" s="67" t="str">
        <f>IFERROR(IF($K210&gt;$E$7,IF(VLOOKUP($J210,'Not All Title I'!$A$8:$G$97,7,FALSE)="","",VLOOKUP($J210,'Not All Title I'!$A$8:$G$97,7,FALSE)),""),"")</f>
        <v/>
      </c>
      <c r="H210" t="str">
        <f>IFERROR(IF(H209-1&gt;='Not All Title I'!$K$6,H209-1,""),"")</f>
        <v/>
      </c>
      <c r="I210" t="str">
        <f>IFERROR(IF(I209-1&gt;='Not All Title I'!$P$6,I209-1,""),"")</f>
        <v/>
      </c>
      <c r="J210" t="str">
        <f>IF($B$7="Student Enrollment",VLOOKUP(H210,'Not All Title I'!$K$8:$L$97,2,FALSE),IF($B$7="Poverty Rate",VLOOKUP(I210,'Not All Title I'!$P$8:$P$97,2,FALSE),""))</f>
        <v/>
      </c>
      <c r="K210" t="str">
        <f>IFERROR(IF($B$7="Student Enrollment",VLOOKUP(J210,'Not All Title I'!$A$8:$G$97,3,FALSE),IF($B$7="Poverty Rate",VLOOKUP(J210,'Not All Title I'!$A$8:$G$97,7,FALSE),"")),"")</f>
        <v/>
      </c>
    </row>
    <row r="211" spans="1:11" ht="15" x14ac:dyDescent="0.25">
      <c r="A211" s="82" t="str">
        <f>IFERROR(IF($K211&gt;$E$7,IF(VLOOKUP($J211,'Not All Title I'!$A$8:$G$97,1,FALSE)="","",VLOOKUP($J211,'Not All Title I'!$A$8:$G$97,1,FALSE)),""),"")</f>
        <v/>
      </c>
      <c r="B211" s="83" t="str">
        <f>IFERROR(IF($K211&gt;$E$7,IF(VLOOKUP($J211,'Not All Title I'!$A$8:$G$97,2,FALSE)="","",VLOOKUP($J211,'Not All Title I'!$A$8:$G$97,2,FALSE)),""),"")</f>
        <v/>
      </c>
      <c r="C211" s="82" t="str">
        <f>IFERROR(IF($K211&gt;$E$7,IF(VLOOKUP($J211,'Not All Title I'!$A$8:$G$97,3,FALSE)="","",VLOOKUP($J211,'Not All Title I'!$A$8:$G$97,3,FALSE)),""),"")</f>
        <v/>
      </c>
      <c r="D211" s="84" t="str">
        <f>IFERROR(IF($K211&gt;$E$7,IF(VLOOKUP($J211,'Not All Title I'!$A$8:$G$97,4,FALSE)="","",VLOOKUP($J211,'Not All Title I'!$A$8:$G$97,4,FALSE)),""),"")</f>
        <v/>
      </c>
      <c r="E211" s="66" t="str">
        <f>IFERROR(IF($K211&gt;$E$7,IF(VLOOKUP($J211,'Not All Title I'!$A$8:$G$97,5,FALSE)="","",VLOOKUP($J211,'Not All Title I'!$A$8:$G$97,5,FALSE)),""),"")</f>
        <v/>
      </c>
      <c r="F211" s="67" t="str">
        <f t="shared" si="8"/>
        <v/>
      </c>
      <c r="G211" s="67" t="str">
        <f>IFERROR(IF($K211&gt;$E$7,IF(VLOOKUP($J211,'Not All Title I'!$A$8:$G$97,7,FALSE)="","",VLOOKUP($J211,'Not All Title I'!$A$8:$G$97,7,FALSE)),""),"")</f>
        <v/>
      </c>
      <c r="H211" t="str">
        <f>IFERROR(IF(H210-1&gt;='Not All Title I'!$K$6,H210-1,""),"")</f>
        <v/>
      </c>
      <c r="I211" t="str">
        <f>IFERROR(IF(I210-1&gt;='Not All Title I'!$P$6,I210-1,""),"")</f>
        <v/>
      </c>
      <c r="J211" t="str">
        <f>IF($B$7="Student Enrollment",VLOOKUP(H211,'Not All Title I'!$K$8:$L$97,2,FALSE),IF($B$7="Poverty Rate",VLOOKUP(I211,'Not All Title I'!$P$8:$P$97,2,FALSE),""))</f>
        <v/>
      </c>
      <c r="K211" t="str">
        <f>IFERROR(IF($B$7="Student Enrollment",VLOOKUP(J211,'Not All Title I'!$A$8:$G$97,3,FALSE),IF($B$7="Poverty Rate",VLOOKUP(J211,'Not All Title I'!$A$8:$G$97,7,FALSE),"")),"")</f>
        <v/>
      </c>
    </row>
    <row r="212" spans="1:11" ht="15" x14ac:dyDescent="0.25">
      <c r="A212" s="82" t="str">
        <f>IFERROR(IF($K212&gt;$E$7,IF(VLOOKUP($J212,'Not All Title I'!$A$8:$G$97,1,FALSE)="","",VLOOKUP($J212,'Not All Title I'!$A$8:$G$97,1,FALSE)),""),"")</f>
        <v/>
      </c>
      <c r="B212" s="83" t="str">
        <f>IFERROR(IF($K212&gt;$E$7,IF(VLOOKUP($J212,'Not All Title I'!$A$8:$G$97,2,FALSE)="","",VLOOKUP($J212,'Not All Title I'!$A$8:$G$97,2,FALSE)),""),"")</f>
        <v/>
      </c>
      <c r="C212" s="82" t="str">
        <f>IFERROR(IF($K212&gt;$E$7,IF(VLOOKUP($J212,'Not All Title I'!$A$8:$G$97,3,FALSE)="","",VLOOKUP($J212,'Not All Title I'!$A$8:$G$97,3,FALSE)),""),"")</f>
        <v/>
      </c>
      <c r="D212" s="84" t="str">
        <f>IFERROR(IF($K212&gt;$E$7,IF(VLOOKUP($J212,'Not All Title I'!$A$8:$G$97,4,FALSE)="","",VLOOKUP($J212,'Not All Title I'!$A$8:$G$97,4,FALSE)),""),"")</f>
        <v/>
      </c>
      <c r="E212" s="66" t="str">
        <f>IFERROR(IF($K212&gt;$E$7,IF(VLOOKUP($J212,'Not All Title I'!$A$8:$G$97,5,FALSE)="","",VLOOKUP($J212,'Not All Title I'!$A$8:$G$97,5,FALSE)),""),"")</f>
        <v/>
      </c>
      <c r="F212" s="67" t="str">
        <f t="shared" si="8"/>
        <v/>
      </c>
      <c r="G212" s="67" t="str">
        <f>IFERROR(IF($K212&gt;$E$7,IF(VLOOKUP($J212,'Not All Title I'!$A$8:$G$97,7,FALSE)="","",VLOOKUP($J212,'Not All Title I'!$A$8:$G$97,7,FALSE)),""),"")</f>
        <v/>
      </c>
      <c r="H212" t="str">
        <f>IFERROR(IF(H211-1&gt;='Not All Title I'!$K$6,H211-1,""),"")</f>
        <v/>
      </c>
      <c r="I212" t="str">
        <f>IFERROR(IF(I211-1&gt;='Not All Title I'!$P$6,I211-1,""),"")</f>
        <v/>
      </c>
      <c r="J212" t="str">
        <f>IF($B$7="Student Enrollment",VLOOKUP(H212,'Not All Title I'!$K$8:$L$97,2,FALSE),IF($B$7="Poverty Rate",VLOOKUP(I212,'Not All Title I'!$P$8:$P$97,2,FALSE),""))</f>
        <v/>
      </c>
      <c r="K212" t="str">
        <f>IFERROR(IF($B$7="Student Enrollment",VLOOKUP(J212,'Not All Title I'!$A$8:$G$97,3,FALSE),IF($B$7="Poverty Rate",VLOOKUP(J212,'Not All Title I'!$A$8:$G$97,7,FALSE),"")),"")</f>
        <v/>
      </c>
    </row>
    <row r="213" spans="1:11" ht="15" x14ac:dyDescent="0.25">
      <c r="A213" s="82" t="str">
        <f>IFERROR(IF($K213&gt;$E$7,IF(VLOOKUP($J213,'Not All Title I'!$A$8:$G$97,1,FALSE)="","",VLOOKUP($J213,'Not All Title I'!$A$8:$G$97,1,FALSE)),""),"")</f>
        <v/>
      </c>
      <c r="B213" s="83" t="str">
        <f>IFERROR(IF($K213&gt;$E$7,IF(VLOOKUP($J213,'Not All Title I'!$A$8:$G$97,2,FALSE)="","",VLOOKUP($J213,'Not All Title I'!$A$8:$G$97,2,FALSE)),""),"")</f>
        <v/>
      </c>
      <c r="C213" s="82" t="str">
        <f>IFERROR(IF($K213&gt;$E$7,IF(VLOOKUP($J213,'Not All Title I'!$A$8:$G$97,3,FALSE)="","",VLOOKUP($J213,'Not All Title I'!$A$8:$G$97,3,FALSE)),""),"")</f>
        <v/>
      </c>
      <c r="D213" s="84" t="str">
        <f>IFERROR(IF($K213&gt;$E$7,IF(VLOOKUP($J213,'Not All Title I'!$A$8:$G$97,4,FALSE)="","",VLOOKUP($J213,'Not All Title I'!$A$8:$G$97,4,FALSE)),""),"")</f>
        <v/>
      </c>
      <c r="E213" s="66" t="str">
        <f>IFERROR(IF($K213&gt;$E$7,IF(VLOOKUP($J213,'Not All Title I'!$A$8:$G$97,5,FALSE)="","",VLOOKUP($J213,'Not All Title I'!$A$8:$G$97,5,FALSE)),""),"")</f>
        <v/>
      </c>
      <c r="F213" s="67" t="str">
        <f t="shared" si="8"/>
        <v/>
      </c>
      <c r="G213" s="67" t="str">
        <f>IFERROR(IF($K213&gt;$E$7,IF(VLOOKUP($J213,'Not All Title I'!$A$8:$G$97,7,FALSE)="","",VLOOKUP($J213,'Not All Title I'!$A$8:$G$97,7,FALSE)),""),"")</f>
        <v/>
      </c>
      <c r="H213" t="str">
        <f>IFERROR(IF(H212-1&gt;='Not All Title I'!$K$6,H212-1,""),"")</f>
        <v/>
      </c>
      <c r="I213" t="str">
        <f>IFERROR(IF(I212-1&gt;='Not All Title I'!$P$6,I212-1,""),"")</f>
        <v/>
      </c>
      <c r="J213" t="str">
        <f>IF($B$7="Student Enrollment",VLOOKUP(H213,'Not All Title I'!$K$8:$L$97,2,FALSE),IF($B$7="Poverty Rate",VLOOKUP(I213,'Not All Title I'!$P$8:$P$97,2,FALSE),""))</f>
        <v/>
      </c>
      <c r="K213" t="str">
        <f>IFERROR(IF($B$7="Student Enrollment",VLOOKUP(J213,'Not All Title I'!$A$8:$G$97,3,FALSE),IF($B$7="Poverty Rate",VLOOKUP(J213,'Not All Title I'!$A$8:$G$97,7,FALSE),"")),"")</f>
        <v/>
      </c>
    </row>
    <row r="214" spans="1:11" ht="15" x14ac:dyDescent="0.25">
      <c r="A214" s="82" t="str">
        <f>IFERROR(IF($K214&gt;$E$7,IF(VLOOKUP($J214,'Not All Title I'!$A$8:$G$97,1,FALSE)="","",VLOOKUP($J214,'Not All Title I'!$A$8:$G$97,1,FALSE)),""),"")</f>
        <v/>
      </c>
      <c r="B214" s="83" t="str">
        <f>IFERROR(IF($K214&gt;$E$7,IF(VLOOKUP($J214,'Not All Title I'!$A$8:$G$97,2,FALSE)="","",VLOOKUP($J214,'Not All Title I'!$A$8:$G$97,2,FALSE)),""),"")</f>
        <v/>
      </c>
      <c r="C214" s="82" t="str">
        <f>IFERROR(IF($K214&gt;$E$7,IF(VLOOKUP($J214,'Not All Title I'!$A$8:$G$97,3,FALSE)="","",VLOOKUP($J214,'Not All Title I'!$A$8:$G$97,3,FALSE)),""),"")</f>
        <v/>
      </c>
      <c r="D214" s="84" t="str">
        <f>IFERROR(IF($K214&gt;$E$7,IF(VLOOKUP($J214,'Not All Title I'!$A$8:$G$97,4,FALSE)="","",VLOOKUP($J214,'Not All Title I'!$A$8:$G$97,4,FALSE)),""),"")</f>
        <v/>
      </c>
      <c r="E214" s="66" t="str">
        <f>IFERROR(IF($K214&gt;$E$7,IF(VLOOKUP($J214,'Not All Title I'!$A$8:$G$97,5,FALSE)="","",VLOOKUP($J214,'Not All Title I'!$A$8:$G$97,5,FALSE)),""),"")</f>
        <v/>
      </c>
      <c r="F214" s="67" t="str">
        <f t="shared" si="8"/>
        <v/>
      </c>
      <c r="G214" s="67" t="str">
        <f>IFERROR(IF($K214&gt;$E$7,IF(VLOOKUP($J214,'Not All Title I'!$A$8:$G$97,7,FALSE)="","",VLOOKUP($J214,'Not All Title I'!$A$8:$G$97,7,FALSE)),""),"")</f>
        <v/>
      </c>
      <c r="H214" t="str">
        <f>IFERROR(IF(H213-1&gt;='Not All Title I'!$K$6,H213-1,""),"")</f>
        <v/>
      </c>
      <c r="I214" t="str">
        <f>IFERROR(IF(I213-1&gt;='Not All Title I'!$P$6,I213-1,""),"")</f>
        <v/>
      </c>
      <c r="J214" t="str">
        <f>IF($B$7="Student Enrollment",VLOOKUP(H214,'Not All Title I'!$K$8:$L$97,2,FALSE),IF($B$7="Poverty Rate",VLOOKUP(I214,'Not All Title I'!$P$8:$P$97,2,FALSE),""))</f>
        <v/>
      </c>
      <c r="K214" t="str">
        <f>IFERROR(IF($B$7="Student Enrollment",VLOOKUP(J214,'Not All Title I'!$A$8:$G$97,3,FALSE),IF($B$7="Poverty Rate",VLOOKUP(J214,'Not All Title I'!$A$8:$G$97,7,FALSE),"")),"")</f>
        <v/>
      </c>
    </row>
    <row r="215" spans="1:11" ht="15" x14ac:dyDescent="0.25">
      <c r="A215" s="82" t="str">
        <f>IFERROR(IF($K215&gt;$E$7,IF(VLOOKUP($J215,'Not All Title I'!$A$8:$G$97,1,FALSE)="","",VLOOKUP($J215,'Not All Title I'!$A$8:$G$97,1,FALSE)),""),"")</f>
        <v/>
      </c>
      <c r="B215" s="83" t="str">
        <f>IFERROR(IF($K215&gt;$E$7,IF(VLOOKUP($J215,'Not All Title I'!$A$8:$G$97,2,FALSE)="","",VLOOKUP($J215,'Not All Title I'!$A$8:$G$97,2,FALSE)),""),"")</f>
        <v/>
      </c>
      <c r="C215" s="82" t="str">
        <f>IFERROR(IF($K215&gt;$E$7,IF(VLOOKUP($J215,'Not All Title I'!$A$8:$G$97,3,FALSE)="","",VLOOKUP($J215,'Not All Title I'!$A$8:$G$97,3,FALSE)),""),"")</f>
        <v/>
      </c>
      <c r="D215" s="84" t="str">
        <f>IFERROR(IF($K215&gt;$E$7,IF(VLOOKUP($J215,'Not All Title I'!$A$8:$G$97,4,FALSE)="","",VLOOKUP($J215,'Not All Title I'!$A$8:$G$97,4,FALSE)),""),"")</f>
        <v/>
      </c>
      <c r="E215" s="66" t="str">
        <f>IFERROR(IF($K215&gt;$E$7,IF(VLOOKUP($J215,'Not All Title I'!$A$8:$G$97,5,FALSE)="","",VLOOKUP($J215,'Not All Title I'!$A$8:$G$97,5,FALSE)),""),"")</f>
        <v/>
      </c>
      <c r="F215" s="67" t="str">
        <f t="shared" si="8"/>
        <v/>
      </c>
      <c r="G215" s="67" t="str">
        <f>IFERROR(IF($K215&gt;$E$7,IF(VLOOKUP($J215,'Not All Title I'!$A$8:$G$97,7,FALSE)="","",VLOOKUP($J215,'Not All Title I'!$A$8:$G$97,7,FALSE)),""),"")</f>
        <v/>
      </c>
      <c r="H215" t="str">
        <f>IFERROR(IF(H214-1&gt;='Not All Title I'!$K$6,H214-1,""),"")</f>
        <v/>
      </c>
      <c r="I215" t="str">
        <f>IFERROR(IF(I214-1&gt;='Not All Title I'!$P$6,I214-1,""),"")</f>
        <v/>
      </c>
      <c r="J215" t="str">
        <f>IF($B$7="Student Enrollment",VLOOKUP(H215,'Not All Title I'!$K$8:$L$97,2,FALSE),IF($B$7="Poverty Rate",VLOOKUP(I215,'Not All Title I'!$P$8:$P$97,2,FALSE),""))</f>
        <v/>
      </c>
      <c r="K215" t="str">
        <f>IFERROR(IF($B$7="Student Enrollment",VLOOKUP(J215,'Not All Title I'!$A$8:$G$97,3,FALSE),IF($B$7="Poverty Rate",VLOOKUP(J215,'Not All Title I'!$A$8:$G$97,7,FALSE),"")),"")</f>
        <v/>
      </c>
    </row>
    <row r="216" spans="1:11" ht="15" x14ac:dyDescent="0.25">
      <c r="A216" s="82" t="str">
        <f>IFERROR(IF($K216&gt;$E$7,IF(VLOOKUP($J216,'Not All Title I'!$A$8:$G$97,1,FALSE)="","",VLOOKUP($J216,'Not All Title I'!$A$8:$G$97,1,FALSE)),""),"")</f>
        <v/>
      </c>
      <c r="B216" s="83" t="str">
        <f>IFERROR(IF($K216&gt;$E$7,IF(VLOOKUP($J216,'Not All Title I'!$A$8:$G$97,2,FALSE)="","",VLOOKUP($J216,'Not All Title I'!$A$8:$G$97,2,FALSE)),""),"")</f>
        <v/>
      </c>
      <c r="C216" s="82" t="str">
        <f>IFERROR(IF($K216&gt;$E$7,IF(VLOOKUP($J216,'Not All Title I'!$A$8:$G$97,3,FALSE)="","",VLOOKUP($J216,'Not All Title I'!$A$8:$G$97,3,FALSE)),""),"")</f>
        <v/>
      </c>
      <c r="D216" s="84" t="str">
        <f>IFERROR(IF($K216&gt;$E$7,IF(VLOOKUP($J216,'Not All Title I'!$A$8:$G$97,4,FALSE)="","",VLOOKUP($J216,'Not All Title I'!$A$8:$G$97,4,FALSE)),""),"")</f>
        <v/>
      </c>
      <c r="E216" s="66" t="str">
        <f>IFERROR(IF($K216&gt;$E$7,IF(VLOOKUP($J216,'Not All Title I'!$A$8:$G$97,5,FALSE)="","",VLOOKUP($J216,'Not All Title I'!$A$8:$G$97,5,FALSE)),""),"")</f>
        <v/>
      </c>
      <c r="F216" s="67" t="str">
        <f t="shared" si="8"/>
        <v/>
      </c>
      <c r="G216" s="67" t="str">
        <f>IFERROR(IF($K216&gt;$E$7,IF(VLOOKUP($J216,'Not All Title I'!$A$8:$G$97,7,FALSE)="","",VLOOKUP($J216,'Not All Title I'!$A$8:$G$97,7,FALSE)),""),"")</f>
        <v/>
      </c>
      <c r="H216" t="str">
        <f>IFERROR(IF(H215-1&gt;='Not All Title I'!$K$6,H215-1,""),"")</f>
        <v/>
      </c>
      <c r="I216" t="str">
        <f>IFERROR(IF(I215-1&gt;='Not All Title I'!$P$6,I215-1,""),"")</f>
        <v/>
      </c>
      <c r="J216" t="str">
        <f>IF($B$7="Student Enrollment",VLOOKUP(H216,'Not All Title I'!$K$8:$L$97,2,FALSE),IF($B$7="Poverty Rate",VLOOKUP(I216,'Not All Title I'!$P$8:$P$97,2,FALSE),""))</f>
        <v/>
      </c>
      <c r="K216" t="str">
        <f>IFERROR(IF($B$7="Student Enrollment",VLOOKUP(J216,'Not All Title I'!$A$8:$G$97,3,FALSE),IF($B$7="Poverty Rate",VLOOKUP(J216,'Not All Title I'!$A$8:$G$97,7,FALSE),"")),"")</f>
        <v/>
      </c>
    </row>
    <row r="217" spans="1:11" ht="15" x14ac:dyDescent="0.25">
      <c r="A217" s="82" t="str">
        <f>IFERROR(IF($K217&gt;$E$7,IF(VLOOKUP($J217,'Not All Title I'!$A$8:$G$97,1,FALSE)="","",VLOOKUP($J217,'Not All Title I'!$A$8:$G$97,1,FALSE)),""),"")</f>
        <v/>
      </c>
      <c r="B217" s="83" t="str">
        <f>IFERROR(IF($K217&gt;$E$7,IF(VLOOKUP($J217,'Not All Title I'!$A$8:$G$97,2,FALSE)="","",VLOOKUP($J217,'Not All Title I'!$A$8:$G$97,2,FALSE)),""),"")</f>
        <v/>
      </c>
      <c r="C217" s="82" t="str">
        <f>IFERROR(IF($K217&gt;$E$7,IF(VLOOKUP($J217,'Not All Title I'!$A$8:$G$97,3,FALSE)="","",VLOOKUP($J217,'Not All Title I'!$A$8:$G$97,3,FALSE)),""),"")</f>
        <v/>
      </c>
      <c r="D217" s="84" t="str">
        <f>IFERROR(IF($K217&gt;$E$7,IF(VLOOKUP($J217,'Not All Title I'!$A$8:$G$97,4,FALSE)="","",VLOOKUP($J217,'Not All Title I'!$A$8:$G$97,4,FALSE)),""),"")</f>
        <v/>
      </c>
      <c r="E217" s="66" t="str">
        <f>IFERROR(IF($K217&gt;$E$7,IF(VLOOKUP($J217,'Not All Title I'!$A$8:$G$97,5,FALSE)="","",VLOOKUP($J217,'Not All Title I'!$A$8:$G$97,5,FALSE)),""),"")</f>
        <v/>
      </c>
      <c r="F217" s="67" t="str">
        <f t="shared" si="8"/>
        <v/>
      </c>
      <c r="G217" s="67" t="str">
        <f>IFERROR(IF($K217&gt;$E$7,IF(VLOOKUP($J217,'Not All Title I'!$A$8:$G$97,7,FALSE)="","",VLOOKUP($J217,'Not All Title I'!$A$8:$G$97,7,FALSE)),""),"")</f>
        <v/>
      </c>
      <c r="H217" t="str">
        <f>IFERROR(IF(H216-1&gt;='Not All Title I'!$K$6,H216-1,""),"")</f>
        <v/>
      </c>
      <c r="I217" t="str">
        <f>IFERROR(IF(I216-1&gt;='Not All Title I'!$P$6,I216-1,""),"")</f>
        <v/>
      </c>
      <c r="J217" t="str">
        <f>IF($B$7="Student Enrollment",VLOOKUP(H217,'Not All Title I'!$K$8:$L$97,2,FALSE),IF($B$7="Poverty Rate",VLOOKUP(I217,'Not All Title I'!$P$8:$P$97,2,FALSE),""))</f>
        <v/>
      </c>
      <c r="K217" t="str">
        <f>IFERROR(IF($B$7="Student Enrollment",VLOOKUP(J217,'Not All Title I'!$A$8:$G$97,3,FALSE),IF($B$7="Poverty Rate",VLOOKUP(J217,'Not All Title I'!$A$8:$G$97,7,FALSE),"")),"")</f>
        <v/>
      </c>
    </row>
    <row r="218" spans="1:11" ht="15" x14ac:dyDescent="0.25">
      <c r="A218" s="82" t="str">
        <f>IFERROR(IF($K218&gt;$E$7,IF(VLOOKUP($J218,'Not All Title I'!$A$8:$G$97,1,FALSE)="","",VLOOKUP($J218,'Not All Title I'!$A$8:$G$97,1,FALSE)),""),"")</f>
        <v/>
      </c>
      <c r="B218" s="83" t="str">
        <f>IFERROR(IF($K218&gt;$E$7,IF(VLOOKUP($J218,'Not All Title I'!$A$8:$G$97,2,FALSE)="","",VLOOKUP($J218,'Not All Title I'!$A$8:$G$97,2,FALSE)),""),"")</f>
        <v/>
      </c>
      <c r="C218" s="82" t="str">
        <f>IFERROR(IF($K218&gt;$E$7,IF(VLOOKUP($J218,'Not All Title I'!$A$8:$G$97,3,FALSE)="","",VLOOKUP($J218,'Not All Title I'!$A$8:$G$97,3,FALSE)),""),"")</f>
        <v/>
      </c>
      <c r="D218" s="84" t="str">
        <f>IFERROR(IF($K218&gt;$E$7,IF(VLOOKUP($J218,'Not All Title I'!$A$8:$G$97,4,FALSE)="","",VLOOKUP($J218,'Not All Title I'!$A$8:$G$97,4,FALSE)),""),"")</f>
        <v/>
      </c>
      <c r="E218" s="66" t="str">
        <f>IFERROR(IF($K218&gt;$E$7,IF(VLOOKUP($J218,'Not All Title I'!$A$8:$G$97,5,FALSE)="","",VLOOKUP($J218,'Not All Title I'!$A$8:$G$97,5,FALSE)),""),"")</f>
        <v/>
      </c>
      <c r="F218" s="67" t="str">
        <f t="shared" si="8"/>
        <v/>
      </c>
      <c r="G218" s="67" t="str">
        <f>IFERROR(IF($K218&gt;$E$7,IF(VLOOKUP($J218,'Not All Title I'!$A$8:$G$97,7,FALSE)="","",VLOOKUP($J218,'Not All Title I'!$A$8:$G$97,7,FALSE)),""),"")</f>
        <v/>
      </c>
      <c r="H218" t="str">
        <f>IFERROR(IF(H217-1&gt;='Not All Title I'!$K$6,H217-1,""),"")</f>
        <v/>
      </c>
      <c r="I218" t="str">
        <f>IFERROR(IF(I217-1&gt;='Not All Title I'!$P$6,I217-1,""),"")</f>
        <v/>
      </c>
      <c r="J218" t="str">
        <f>IF($B$7="Student Enrollment",VLOOKUP(H218,'Not All Title I'!$K$8:$L$97,2,FALSE),IF($B$7="Poverty Rate",VLOOKUP(I218,'Not All Title I'!$P$8:$P$97,2,FALSE),""))</f>
        <v/>
      </c>
      <c r="K218" t="str">
        <f>IFERROR(IF($B$7="Student Enrollment",VLOOKUP(J218,'Not All Title I'!$A$8:$G$97,3,FALSE),IF($B$7="Poverty Rate",VLOOKUP(J218,'Not All Title I'!$A$8:$G$97,7,FALSE),"")),"")</f>
        <v/>
      </c>
    </row>
    <row r="219" spans="1:11" ht="15" x14ac:dyDescent="0.25">
      <c r="A219" s="82" t="str">
        <f>IFERROR(IF($K219&gt;$E$7,IF(VLOOKUP($J219,'Not All Title I'!$A$8:$G$97,1,FALSE)="","",VLOOKUP($J219,'Not All Title I'!$A$8:$G$97,1,FALSE)),""),"")</f>
        <v/>
      </c>
      <c r="B219" s="83" t="str">
        <f>IFERROR(IF($K219&gt;$E$7,IF(VLOOKUP($J219,'Not All Title I'!$A$8:$G$97,2,FALSE)="","",VLOOKUP($J219,'Not All Title I'!$A$8:$G$97,2,FALSE)),""),"")</f>
        <v/>
      </c>
      <c r="C219" s="82" t="str">
        <f>IFERROR(IF($K219&gt;$E$7,IF(VLOOKUP($J219,'Not All Title I'!$A$8:$G$97,3,FALSE)="","",VLOOKUP($J219,'Not All Title I'!$A$8:$G$97,3,FALSE)),""),"")</f>
        <v/>
      </c>
      <c r="D219" s="84" t="str">
        <f>IFERROR(IF($K219&gt;$E$7,IF(VLOOKUP($J219,'Not All Title I'!$A$8:$G$97,4,FALSE)="","",VLOOKUP($J219,'Not All Title I'!$A$8:$G$97,4,FALSE)),""),"")</f>
        <v/>
      </c>
      <c r="E219" s="66" t="str">
        <f>IFERROR(IF($K219&gt;$E$7,IF(VLOOKUP($J219,'Not All Title I'!$A$8:$G$97,5,FALSE)="","",VLOOKUP($J219,'Not All Title I'!$A$8:$G$97,5,FALSE)),""),"")</f>
        <v/>
      </c>
      <c r="F219" s="67" t="str">
        <f t="shared" si="8"/>
        <v/>
      </c>
      <c r="G219" s="67" t="str">
        <f>IFERROR(IF($K219&gt;$E$7,IF(VLOOKUP($J219,'Not All Title I'!$A$8:$G$97,7,FALSE)="","",VLOOKUP($J219,'Not All Title I'!$A$8:$G$97,7,FALSE)),""),"")</f>
        <v/>
      </c>
      <c r="H219" t="str">
        <f>IFERROR(IF(H218-1&gt;='Not All Title I'!$K$6,H218-1,""),"")</f>
        <v/>
      </c>
      <c r="I219" t="str">
        <f>IFERROR(IF(I218-1&gt;='Not All Title I'!$P$6,I218-1,""),"")</f>
        <v/>
      </c>
      <c r="J219" t="str">
        <f>IF($B$7="Student Enrollment",VLOOKUP(H219,'Not All Title I'!$K$8:$L$97,2,FALSE),IF($B$7="Poverty Rate",VLOOKUP(I219,'Not All Title I'!$P$8:$P$97,2,FALSE),""))</f>
        <v/>
      </c>
      <c r="K219" t="str">
        <f>IFERROR(IF($B$7="Student Enrollment",VLOOKUP(J219,'Not All Title I'!$A$8:$G$97,3,FALSE),IF($B$7="Poverty Rate",VLOOKUP(J219,'Not All Title I'!$A$8:$G$97,7,FALSE),"")),"")</f>
        <v/>
      </c>
    </row>
    <row r="220" spans="1:11" ht="15" x14ac:dyDescent="0.25">
      <c r="A220" s="82" t="str">
        <f>IFERROR(IF($K220&gt;$E$7,IF(VLOOKUP($J220,'Not All Title I'!$A$8:$G$97,1,FALSE)="","",VLOOKUP($J220,'Not All Title I'!$A$8:$G$97,1,FALSE)),""),"")</f>
        <v/>
      </c>
      <c r="B220" s="83" t="str">
        <f>IFERROR(IF($K220&gt;$E$7,IF(VLOOKUP($J220,'Not All Title I'!$A$8:$G$97,2,FALSE)="","",VLOOKUP($J220,'Not All Title I'!$A$8:$G$97,2,FALSE)),""),"")</f>
        <v/>
      </c>
      <c r="C220" s="82" t="str">
        <f>IFERROR(IF($K220&gt;$E$7,IF(VLOOKUP($J220,'Not All Title I'!$A$8:$G$97,3,FALSE)="","",VLOOKUP($J220,'Not All Title I'!$A$8:$G$97,3,FALSE)),""),"")</f>
        <v/>
      </c>
      <c r="D220" s="84" t="str">
        <f>IFERROR(IF($K220&gt;$E$7,IF(VLOOKUP($J220,'Not All Title I'!$A$8:$G$97,4,FALSE)="","",VLOOKUP($J220,'Not All Title I'!$A$8:$G$97,4,FALSE)),""),"")</f>
        <v/>
      </c>
      <c r="E220" s="66" t="str">
        <f>IFERROR(IF($K220&gt;$E$7,IF(VLOOKUP($J220,'Not All Title I'!$A$8:$G$97,5,FALSE)="","",VLOOKUP($J220,'Not All Title I'!$A$8:$G$97,5,FALSE)),""),"")</f>
        <v/>
      </c>
      <c r="F220" s="67" t="str">
        <f t="shared" si="8"/>
        <v/>
      </c>
      <c r="G220" s="67" t="str">
        <f>IFERROR(IF($K220&gt;$E$7,IF(VLOOKUP($J220,'Not All Title I'!$A$8:$G$97,7,FALSE)="","",VLOOKUP($J220,'Not All Title I'!$A$8:$G$97,7,FALSE)),""),"")</f>
        <v/>
      </c>
      <c r="H220" t="str">
        <f>IFERROR(IF(H219-1&gt;='Not All Title I'!$K$6,H219-1,""),"")</f>
        <v/>
      </c>
      <c r="I220" t="str">
        <f>IFERROR(IF(I219-1&gt;='Not All Title I'!$P$6,I219-1,""),"")</f>
        <v/>
      </c>
      <c r="J220" t="str">
        <f>IF($B$7="Student Enrollment",VLOOKUP(H220,'Not All Title I'!$K$8:$L$97,2,FALSE),IF($B$7="Poverty Rate",VLOOKUP(I220,'Not All Title I'!$P$8:$P$97,2,FALSE),""))</f>
        <v/>
      </c>
      <c r="K220" t="str">
        <f>IFERROR(IF($B$7="Student Enrollment",VLOOKUP(J220,'Not All Title I'!$A$8:$G$97,3,FALSE),IF($B$7="Poverty Rate",VLOOKUP(J220,'Not All Title I'!$A$8:$G$97,7,FALSE),"")),"")</f>
        <v/>
      </c>
    </row>
    <row r="221" spans="1:11" ht="15" x14ac:dyDescent="0.25">
      <c r="A221" s="82" t="str">
        <f>IFERROR(IF($K221&gt;$E$7,IF(VLOOKUP($J221,'Not All Title I'!$A$8:$G$97,1,FALSE)="","",VLOOKUP($J221,'Not All Title I'!$A$8:$G$97,1,FALSE)),""),"")</f>
        <v/>
      </c>
      <c r="B221" s="83" t="str">
        <f>IFERROR(IF($K221&gt;$E$7,IF(VLOOKUP($J221,'Not All Title I'!$A$8:$G$97,2,FALSE)="","",VLOOKUP($J221,'Not All Title I'!$A$8:$G$97,2,FALSE)),""),"")</f>
        <v/>
      </c>
      <c r="C221" s="82" t="str">
        <f>IFERROR(IF($K221&gt;$E$7,IF(VLOOKUP($J221,'Not All Title I'!$A$8:$G$97,3,FALSE)="","",VLOOKUP($J221,'Not All Title I'!$A$8:$G$97,3,FALSE)),""),"")</f>
        <v/>
      </c>
      <c r="D221" s="84" t="str">
        <f>IFERROR(IF($K221&gt;$E$7,IF(VLOOKUP($J221,'Not All Title I'!$A$8:$G$97,4,FALSE)="","",VLOOKUP($J221,'Not All Title I'!$A$8:$G$97,4,FALSE)),""),"")</f>
        <v/>
      </c>
      <c r="E221" s="66" t="str">
        <f>IFERROR(IF($K221&gt;$E$7,IF(VLOOKUP($J221,'Not All Title I'!$A$8:$G$97,5,FALSE)="","",VLOOKUP($J221,'Not All Title I'!$A$8:$G$97,5,FALSE)),""),"")</f>
        <v/>
      </c>
      <c r="F221" s="67" t="str">
        <f t="shared" si="8"/>
        <v/>
      </c>
      <c r="G221" s="67" t="str">
        <f>IFERROR(IF($K221&gt;$E$7,IF(VLOOKUP($J221,'Not All Title I'!$A$8:$G$97,7,FALSE)="","",VLOOKUP($J221,'Not All Title I'!$A$8:$G$97,7,FALSE)),""),"")</f>
        <v/>
      </c>
      <c r="H221" t="str">
        <f>IFERROR(IF(H220-1&gt;='Not All Title I'!$K$6,H220-1,""),"")</f>
        <v/>
      </c>
      <c r="I221" t="str">
        <f>IFERROR(IF(I220-1&gt;='Not All Title I'!$P$6,I220-1,""),"")</f>
        <v/>
      </c>
      <c r="J221" t="str">
        <f>IF($B$7="Student Enrollment",VLOOKUP(H221,'Not All Title I'!$K$8:$L$97,2,FALSE),IF($B$7="Poverty Rate",VLOOKUP(I221,'Not All Title I'!$P$8:$P$97,2,FALSE),""))</f>
        <v/>
      </c>
      <c r="K221" t="str">
        <f>IFERROR(IF($B$7="Student Enrollment",VLOOKUP(J221,'Not All Title I'!$A$8:$G$97,3,FALSE),IF($B$7="Poverty Rate",VLOOKUP(J221,'Not All Title I'!$A$8:$G$97,7,FALSE),"")),"")</f>
        <v/>
      </c>
    </row>
    <row r="222" spans="1:11" ht="15" x14ac:dyDescent="0.25">
      <c r="A222" s="82" t="str">
        <f>IFERROR(IF($K222&gt;$E$7,IF(VLOOKUP($J222,'Not All Title I'!$A$8:$G$97,1,FALSE)="","",VLOOKUP($J222,'Not All Title I'!$A$8:$G$97,1,FALSE)),""),"")</f>
        <v/>
      </c>
      <c r="B222" s="83" t="str">
        <f>IFERROR(IF($K222&gt;$E$7,IF(VLOOKUP($J222,'Not All Title I'!$A$8:$G$97,2,FALSE)="","",VLOOKUP($J222,'Not All Title I'!$A$8:$G$97,2,FALSE)),""),"")</f>
        <v/>
      </c>
      <c r="C222" s="82" t="str">
        <f>IFERROR(IF($K222&gt;$E$7,IF(VLOOKUP($J222,'Not All Title I'!$A$8:$G$97,3,FALSE)="","",VLOOKUP($J222,'Not All Title I'!$A$8:$G$97,3,FALSE)),""),"")</f>
        <v/>
      </c>
      <c r="D222" s="84" t="str">
        <f>IFERROR(IF($K222&gt;$E$7,IF(VLOOKUP($J222,'Not All Title I'!$A$8:$G$97,4,FALSE)="","",VLOOKUP($J222,'Not All Title I'!$A$8:$G$97,4,FALSE)),""),"")</f>
        <v/>
      </c>
      <c r="E222" s="66" t="str">
        <f>IFERROR(IF($K222&gt;$E$7,IF(VLOOKUP($J222,'Not All Title I'!$A$8:$G$97,5,FALSE)="","",VLOOKUP($J222,'Not All Title I'!$A$8:$G$97,5,FALSE)),""),"")</f>
        <v/>
      </c>
      <c r="F222" s="67" t="str">
        <f t="shared" si="8"/>
        <v/>
      </c>
      <c r="G222" s="67" t="str">
        <f>IFERROR(IF($K222&gt;$E$7,IF(VLOOKUP($J222,'Not All Title I'!$A$8:$G$97,7,FALSE)="","",VLOOKUP($J222,'Not All Title I'!$A$8:$G$97,7,FALSE)),""),"")</f>
        <v/>
      </c>
      <c r="H222" t="str">
        <f>IFERROR(IF(H221-1&gt;='Not All Title I'!$K$6,H221-1,""),"")</f>
        <v/>
      </c>
      <c r="I222" t="str">
        <f>IFERROR(IF(I221-1&gt;='Not All Title I'!$P$6,I221-1,""),"")</f>
        <v/>
      </c>
      <c r="J222" t="str">
        <f>IF($B$7="Student Enrollment",VLOOKUP(H222,'Not All Title I'!$K$8:$L$97,2,FALSE),IF($B$7="Poverty Rate",VLOOKUP(I222,'Not All Title I'!$P$8:$P$97,2,FALSE),""))</f>
        <v/>
      </c>
      <c r="K222" t="str">
        <f>IFERROR(IF($B$7="Student Enrollment",VLOOKUP(J222,'Not All Title I'!$A$8:$G$97,3,FALSE),IF($B$7="Poverty Rate",VLOOKUP(J222,'Not All Title I'!$A$8:$G$97,7,FALSE),"")),"")</f>
        <v/>
      </c>
    </row>
    <row r="223" spans="1:11" ht="15" x14ac:dyDescent="0.25">
      <c r="A223" s="82" t="str">
        <f>IFERROR(IF($K223&gt;$E$7,IF(VLOOKUP($J223,'Not All Title I'!$A$8:$G$97,1,FALSE)="","",VLOOKUP($J223,'Not All Title I'!$A$8:$G$97,1,FALSE)),""),"")</f>
        <v/>
      </c>
      <c r="B223" s="83" t="str">
        <f>IFERROR(IF($K223&gt;$E$7,IF(VLOOKUP($J223,'Not All Title I'!$A$8:$G$97,2,FALSE)="","",VLOOKUP($J223,'Not All Title I'!$A$8:$G$97,2,FALSE)),""),"")</f>
        <v/>
      </c>
      <c r="C223" s="82" t="str">
        <f>IFERROR(IF($K223&gt;$E$7,IF(VLOOKUP($J223,'Not All Title I'!$A$8:$G$97,3,FALSE)="","",VLOOKUP($J223,'Not All Title I'!$A$8:$G$97,3,FALSE)),""),"")</f>
        <v/>
      </c>
      <c r="D223" s="84" t="str">
        <f>IFERROR(IF($K223&gt;$E$7,IF(VLOOKUP($J223,'Not All Title I'!$A$8:$G$97,4,FALSE)="","",VLOOKUP($J223,'Not All Title I'!$A$8:$G$97,4,FALSE)),""),"")</f>
        <v/>
      </c>
      <c r="E223" s="66" t="str">
        <f>IFERROR(IF($K223&gt;$E$7,IF(VLOOKUP($J223,'Not All Title I'!$A$8:$G$97,5,FALSE)="","",VLOOKUP($J223,'Not All Title I'!$A$8:$G$97,5,FALSE)),""),"")</f>
        <v/>
      </c>
      <c r="F223" s="67" t="str">
        <f t="shared" si="8"/>
        <v/>
      </c>
      <c r="G223" s="67" t="str">
        <f>IFERROR(IF($K223&gt;$E$7,IF(VLOOKUP($J223,'Not All Title I'!$A$8:$G$97,7,FALSE)="","",VLOOKUP($J223,'Not All Title I'!$A$8:$G$97,7,FALSE)),""),"")</f>
        <v/>
      </c>
      <c r="H223" t="str">
        <f>IFERROR(IF(H222-1&gt;='Not All Title I'!$K$6,H222-1,""),"")</f>
        <v/>
      </c>
      <c r="I223" t="str">
        <f>IFERROR(IF(I222-1&gt;='Not All Title I'!$P$6,I222-1,""),"")</f>
        <v/>
      </c>
      <c r="J223" t="str">
        <f>IF($B$7="Student Enrollment",VLOOKUP(H223,'Not All Title I'!$K$8:$L$97,2,FALSE),IF($B$7="Poverty Rate",VLOOKUP(I223,'Not All Title I'!$P$8:$P$97,2,FALSE),""))</f>
        <v/>
      </c>
      <c r="K223" t="str">
        <f>IFERROR(IF($B$7="Student Enrollment",VLOOKUP(J223,'Not All Title I'!$A$8:$G$97,3,FALSE),IF($B$7="Poverty Rate",VLOOKUP(J223,'Not All Title I'!$A$8:$G$97,7,FALSE),"")),"")</f>
        <v/>
      </c>
    </row>
    <row r="224" spans="1:11" ht="15" x14ac:dyDescent="0.25">
      <c r="A224" s="82" t="str">
        <f>IFERROR(IF($K224&gt;$E$7,IF(VLOOKUP($J224,'Not All Title I'!$A$8:$G$97,1,FALSE)="","",VLOOKUP($J224,'Not All Title I'!$A$8:$G$97,1,FALSE)),""),"")</f>
        <v/>
      </c>
      <c r="B224" s="83" t="str">
        <f>IFERROR(IF($K224&gt;$E$7,IF(VLOOKUP($J224,'Not All Title I'!$A$8:$G$97,2,FALSE)="","",VLOOKUP($J224,'Not All Title I'!$A$8:$G$97,2,FALSE)),""),"")</f>
        <v/>
      </c>
      <c r="C224" s="82" t="str">
        <f>IFERROR(IF($K224&gt;$E$7,IF(VLOOKUP($J224,'Not All Title I'!$A$8:$G$97,3,FALSE)="","",VLOOKUP($J224,'Not All Title I'!$A$8:$G$97,3,FALSE)),""),"")</f>
        <v/>
      </c>
      <c r="D224" s="84" t="str">
        <f>IFERROR(IF($K224&gt;$E$7,IF(VLOOKUP($J224,'Not All Title I'!$A$8:$G$97,4,FALSE)="","",VLOOKUP($J224,'Not All Title I'!$A$8:$G$97,4,FALSE)),""),"")</f>
        <v/>
      </c>
      <c r="E224" s="66" t="str">
        <f>IFERROR(IF($K224&gt;$E$7,IF(VLOOKUP($J224,'Not All Title I'!$A$8:$G$97,5,FALSE)="","",VLOOKUP($J224,'Not All Title I'!$A$8:$G$97,5,FALSE)),""),"")</f>
        <v/>
      </c>
      <c r="F224" s="67" t="str">
        <f t="shared" si="8"/>
        <v/>
      </c>
      <c r="G224" s="67" t="str">
        <f>IFERROR(IF($K224&gt;$E$7,IF(VLOOKUP($J224,'Not All Title I'!$A$8:$G$97,7,FALSE)="","",VLOOKUP($J224,'Not All Title I'!$A$8:$G$97,7,FALSE)),""),"")</f>
        <v/>
      </c>
      <c r="H224" t="str">
        <f>IFERROR(IF(H223-1&gt;='Not All Title I'!$K$6,H223-1,""),"")</f>
        <v/>
      </c>
      <c r="I224" t="str">
        <f>IFERROR(IF(I223-1&gt;='Not All Title I'!$P$6,I223-1,""),"")</f>
        <v/>
      </c>
      <c r="J224" t="str">
        <f>IF($B$7="Student Enrollment",VLOOKUP(H224,'Not All Title I'!$K$8:$L$97,2,FALSE),IF($B$7="Poverty Rate",VLOOKUP(I224,'Not All Title I'!$P$8:$P$97,2,FALSE),""))</f>
        <v/>
      </c>
      <c r="K224" t="str">
        <f>IFERROR(IF($B$7="Student Enrollment",VLOOKUP(J224,'Not All Title I'!$A$8:$G$97,3,FALSE),IF($B$7="Poverty Rate",VLOOKUP(J224,'Not All Title I'!$A$8:$G$97,7,FALSE),"")),"")</f>
        <v/>
      </c>
    </row>
    <row r="225" spans="1:11" ht="15" x14ac:dyDescent="0.25">
      <c r="A225" s="82" t="str">
        <f>IFERROR(IF($K225&gt;$E$7,IF(VLOOKUP($J225,'Not All Title I'!$A$8:$G$97,1,FALSE)="","",VLOOKUP($J225,'Not All Title I'!$A$8:$G$97,1,FALSE)),""),"")</f>
        <v/>
      </c>
      <c r="B225" s="83" t="str">
        <f>IFERROR(IF($K225&gt;$E$7,IF(VLOOKUP($J225,'Not All Title I'!$A$8:$G$97,2,FALSE)="","",VLOOKUP($J225,'Not All Title I'!$A$8:$G$97,2,FALSE)),""),"")</f>
        <v/>
      </c>
      <c r="C225" s="82" t="str">
        <f>IFERROR(IF($K225&gt;$E$7,IF(VLOOKUP($J225,'Not All Title I'!$A$8:$G$97,3,FALSE)="","",VLOOKUP($J225,'Not All Title I'!$A$8:$G$97,3,FALSE)),""),"")</f>
        <v/>
      </c>
      <c r="D225" s="84" t="str">
        <f>IFERROR(IF($K225&gt;$E$7,IF(VLOOKUP($J225,'Not All Title I'!$A$8:$G$97,4,FALSE)="","",VLOOKUP($J225,'Not All Title I'!$A$8:$G$97,4,FALSE)),""),"")</f>
        <v/>
      </c>
      <c r="E225" s="66" t="str">
        <f>IFERROR(IF($K225&gt;$E$7,IF(VLOOKUP($J225,'Not All Title I'!$A$8:$G$97,5,FALSE)="","",VLOOKUP($J225,'Not All Title I'!$A$8:$G$97,5,FALSE)),""),"")</f>
        <v/>
      </c>
      <c r="F225" s="67" t="str">
        <f t="shared" si="8"/>
        <v/>
      </c>
      <c r="G225" s="67" t="str">
        <f>IFERROR(IF($K225&gt;$E$7,IF(VLOOKUP($J225,'Not All Title I'!$A$8:$G$97,7,FALSE)="","",VLOOKUP($J225,'Not All Title I'!$A$8:$G$97,7,FALSE)),""),"")</f>
        <v/>
      </c>
      <c r="H225" t="str">
        <f>IFERROR(IF(H224-1&gt;='Not All Title I'!$K$6,H224-1,""),"")</f>
        <v/>
      </c>
      <c r="I225" t="str">
        <f>IFERROR(IF(I224-1&gt;='Not All Title I'!$P$6,I224-1,""),"")</f>
        <v/>
      </c>
      <c r="J225" t="str">
        <f>IF($B$7="Student Enrollment",VLOOKUP(H225,'Not All Title I'!$K$8:$L$97,2,FALSE),IF($B$7="Poverty Rate",VLOOKUP(I225,'Not All Title I'!$P$8:$P$97,2,FALSE),""))</f>
        <v/>
      </c>
      <c r="K225" t="str">
        <f>IFERROR(IF($B$7="Student Enrollment",VLOOKUP(J225,'Not All Title I'!$A$8:$G$97,3,FALSE),IF($B$7="Poverty Rate",VLOOKUP(J225,'Not All Title I'!$A$8:$G$97,7,FALSE),"")),"")</f>
        <v/>
      </c>
    </row>
    <row r="226" spans="1:11" ht="15" x14ac:dyDescent="0.25">
      <c r="A226" s="82" t="str">
        <f>IFERROR(IF($K226&gt;$E$7,IF(VLOOKUP($J226,'Not All Title I'!$A$8:$G$97,1,FALSE)="","",VLOOKUP($J226,'Not All Title I'!$A$8:$G$97,1,FALSE)),""),"")</f>
        <v/>
      </c>
      <c r="B226" s="83" t="str">
        <f>IFERROR(IF($K226&gt;$E$7,IF(VLOOKUP($J226,'Not All Title I'!$A$8:$G$97,2,FALSE)="","",VLOOKUP($J226,'Not All Title I'!$A$8:$G$97,2,FALSE)),""),"")</f>
        <v/>
      </c>
      <c r="C226" s="82" t="str">
        <f>IFERROR(IF($K226&gt;$E$7,IF(VLOOKUP($J226,'Not All Title I'!$A$8:$G$97,3,FALSE)="","",VLOOKUP($J226,'Not All Title I'!$A$8:$G$97,3,FALSE)),""),"")</f>
        <v/>
      </c>
      <c r="D226" s="84" t="str">
        <f>IFERROR(IF($K226&gt;$E$7,IF(VLOOKUP($J226,'Not All Title I'!$A$8:$G$97,4,FALSE)="","",VLOOKUP($J226,'Not All Title I'!$A$8:$G$97,4,FALSE)),""),"")</f>
        <v/>
      </c>
      <c r="E226" s="66" t="str">
        <f>IFERROR(IF($K226&gt;$E$7,IF(VLOOKUP($J226,'Not All Title I'!$A$8:$G$97,5,FALSE)="","",VLOOKUP($J226,'Not All Title I'!$A$8:$G$97,5,FALSE)),""),"")</f>
        <v/>
      </c>
      <c r="F226" s="67" t="str">
        <f t="shared" si="7"/>
        <v/>
      </c>
      <c r="G226" s="67" t="str">
        <f>IFERROR(IF($K226&gt;$E$7,IF(VLOOKUP($J226,'Not All Title I'!$A$8:$G$97,7,FALSE)="","",VLOOKUP($J226,'Not All Title I'!$A$8:$G$97,7,FALSE)),""),"")</f>
        <v/>
      </c>
      <c r="H226" t="str">
        <f>IFERROR(IF(H225-1&gt;='Not All Title I'!$K$6,H225-1,""),"")</f>
        <v/>
      </c>
      <c r="I226" t="str">
        <f>IFERROR(IF(I225-1&gt;='Not All Title I'!$P$6,I225-1,""),"")</f>
        <v/>
      </c>
      <c r="J226" t="str">
        <f>IF($B$7="Student Enrollment",VLOOKUP(H226,'Not All Title I'!$K$8:$L$97,2,FALSE),IF($B$7="Poverty Rate",VLOOKUP(I226,'Not All Title I'!$P$8:$P$97,2,FALSE),""))</f>
        <v/>
      </c>
      <c r="K226" t="str">
        <f>IFERROR(IF($B$7="Student Enrollment",VLOOKUP(J226,'Not All Title I'!$A$8:$G$97,3,FALSE),IF($B$7="Poverty Rate",VLOOKUP(J226,'Not All Title I'!$A$8:$G$97,7,FALSE),"")),"")</f>
        <v/>
      </c>
    </row>
    <row r="227" spans="1:11" ht="15" x14ac:dyDescent="0.25">
      <c r="A227" s="82" t="str">
        <f>IFERROR(IF($K227&gt;$E$7,IF(VLOOKUP($J227,'Not All Title I'!$A$8:$G$97,1,FALSE)="","",VLOOKUP($J227,'Not All Title I'!$A$8:$G$97,1,FALSE)),""),"")</f>
        <v/>
      </c>
      <c r="B227" s="83" t="str">
        <f>IFERROR(IF($K227&gt;$E$7,IF(VLOOKUP($J227,'Not All Title I'!$A$8:$G$97,2,FALSE)="","",VLOOKUP($J227,'Not All Title I'!$A$8:$G$97,2,FALSE)),""),"")</f>
        <v/>
      </c>
      <c r="C227" s="82" t="str">
        <f>IFERROR(IF($K227&gt;$E$7,IF(VLOOKUP($J227,'Not All Title I'!$A$8:$G$97,3,FALSE)="","",VLOOKUP($J227,'Not All Title I'!$A$8:$G$97,3,FALSE)),""),"")</f>
        <v/>
      </c>
      <c r="D227" s="84" t="str">
        <f>IFERROR(IF($K227&gt;$E$7,IF(VLOOKUP($J227,'Not All Title I'!$A$8:$G$97,4,FALSE)="","",VLOOKUP($J227,'Not All Title I'!$A$8:$G$97,4,FALSE)),""),"")</f>
        <v/>
      </c>
      <c r="E227" s="66" t="str">
        <f>IFERROR(IF($K227&gt;$E$7,IF(VLOOKUP($J227,'Not All Title I'!$A$8:$G$97,5,FALSE)="","",VLOOKUP($J227,'Not All Title I'!$A$8:$G$97,5,FALSE)),""),"")</f>
        <v/>
      </c>
      <c r="F227" s="67" t="str">
        <f t="shared" si="7"/>
        <v/>
      </c>
      <c r="G227" s="67" t="str">
        <f>IFERROR(IF($K227&gt;$E$7,IF(VLOOKUP($J227,'Not All Title I'!$A$8:$G$97,7,FALSE)="","",VLOOKUP($J227,'Not All Title I'!$A$8:$G$97,7,FALSE)),""),"")</f>
        <v/>
      </c>
      <c r="H227" t="str">
        <f>IFERROR(IF(H226-1&gt;='Not All Title I'!$K$6,H226-1,""),"")</f>
        <v/>
      </c>
      <c r="I227" t="str">
        <f>IFERROR(IF(I226-1&gt;='Not All Title I'!$P$6,I226-1,""),"")</f>
        <v/>
      </c>
      <c r="J227" t="str">
        <f>IF($B$7="Student Enrollment",VLOOKUP(H227,'Not All Title I'!$K$8:$L$97,2,FALSE),IF($B$7="Poverty Rate",VLOOKUP(I227,'Not All Title I'!$P$8:$P$97,2,FALSE),""))</f>
        <v/>
      </c>
      <c r="K227" t="str">
        <f>IFERROR(IF($B$7="Student Enrollment",VLOOKUP(J227,'Not All Title I'!$A$8:$G$97,3,FALSE),IF($B$7="Poverty Rate",VLOOKUP(J227,'Not All Title I'!$A$8:$G$97,7,FALSE),"")),"")</f>
        <v/>
      </c>
    </row>
    <row r="228" spans="1:11" ht="15" x14ac:dyDescent="0.25">
      <c r="A228" s="82" t="str">
        <f>IFERROR(IF($K228&gt;$E$7,IF(VLOOKUP($J228,'Not All Title I'!$A$8:$G$97,1,FALSE)="","",VLOOKUP($J228,'Not All Title I'!$A$8:$G$97,1,FALSE)),""),"")</f>
        <v/>
      </c>
      <c r="B228" s="83" t="str">
        <f>IFERROR(IF($K228&gt;$E$7,IF(VLOOKUP($J228,'Not All Title I'!$A$8:$G$97,2,FALSE)="","",VLOOKUP($J228,'Not All Title I'!$A$8:$G$97,2,FALSE)),""),"")</f>
        <v/>
      </c>
      <c r="C228" s="82" t="str">
        <f>IFERROR(IF($K228&gt;$E$7,IF(VLOOKUP($J228,'Not All Title I'!$A$8:$G$97,3,FALSE)="","",VLOOKUP($J228,'Not All Title I'!$A$8:$G$97,3,FALSE)),""),"")</f>
        <v/>
      </c>
      <c r="D228" s="84" t="str">
        <f>IFERROR(IF($K228&gt;$E$7,IF(VLOOKUP($J228,'Not All Title I'!$A$8:$G$97,4,FALSE)="","",VLOOKUP($J228,'Not All Title I'!$A$8:$G$97,4,FALSE)),""),"")</f>
        <v/>
      </c>
      <c r="E228" s="66" t="str">
        <f>IFERROR(IF($K228&gt;$E$7,IF(VLOOKUP($J228,'Not All Title I'!$A$8:$G$97,5,FALSE)="","",VLOOKUP($J228,'Not All Title I'!$A$8:$G$97,5,FALSE)),""),"")</f>
        <v/>
      </c>
      <c r="F228" s="67" t="str">
        <f t="shared" si="7"/>
        <v/>
      </c>
      <c r="G228" s="67" t="str">
        <f>IFERROR(IF($K228&gt;$E$7,IF(VLOOKUP($J228,'Not All Title I'!$A$8:$G$97,7,FALSE)="","",VLOOKUP($J228,'Not All Title I'!$A$8:$G$97,7,FALSE)),""),"")</f>
        <v/>
      </c>
      <c r="H228" t="str">
        <f>IFERROR(IF(H227-1&gt;='Not All Title I'!$K$6,H227-1,""),"")</f>
        <v/>
      </c>
      <c r="I228" t="str">
        <f>IFERROR(IF(I227-1&gt;='Not All Title I'!$P$6,I227-1,""),"")</f>
        <v/>
      </c>
      <c r="J228" t="str">
        <f>IF($B$7="Student Enrollment",VLOOKUP(H228,'Not All Title I'!$K$8:$L$97,2,FALSE),IF($B$7="Poverty Rate",VLOOKUP(I228,'Not All Title I'!$P$8:$P$97,2,FALSE),""))</f>
        <v/>
      </c>
      <c r="K228" t="str">
        <f>IFERROR(IF($B$7="Student Enrollment",VLOOKUP(J228,'Not All Title I'!$A$8:$G$97,3,FALSE),IF($B$7="Poverty Rate",VLOOKUP(J228,'Not All Title I'!$A$8:$G$97,7,FALSE),"")),"")</f>
        <v/>
      </c>
    </row>
    <row r="229" spans="1:11" ht="15" x14ac:dyDescent="0.25">
      <c r="A229" s="82" t="str">
        <f>IFERROR(IF($K229&gt;$E$7,IF(VLOOKUP($J229,'Not All Title I'!$A$8:$G$97,1,FALSE)="","",VLOOKUP($J229,'Not All Title I'!$A$8:$G$97,1,FALSE)),""),"")</f>
        <v/>
      </c>
      <c r="B229" s="83" t="str">
        <f>IFERROR(IF($K229&gt;$E$7,IF(VLOOKUP($J229,'Not All Title I'!$A$8:$G$97,2,FALSE)="","",VLOOKUP($J229,'Not All Title I'!$A$8:$G$97,2,FALSE)),""),"")</f>
        <v/>
      </c>
      <c r="C229" s="82" t="str">
        <f>IFERROR(IF($K229&gt;$E$7,IF(VLOOKUP($J229,'Not All Title I'!$A$8:$G$97,3,FALSE)="","",VLOOKUP($J229,'Not All Title I'!$A$8:$G$97,3,FALSE)),""),"")</f>
        <v/>
      </c>
      <c r="D229" s="84" t="str">
        <f>IFERROR(IF($K229&gt;$E$7,IF(VLOOKUP($J229,'Not All Title I'!$A$8:$G$97,4,FALSE)="","",VLOOKUP($J229,'Not All Title I'!$A$8:$G$97,4,FALSE)),""),"")</f>
        <v/>
      </c>
      <c r="E229" s="66" t="str">
        <f>IFERROR(IF($K229&gt;$E$7,IF(VLOOKUP($J229,'Not All Title I'!$A$8:$G$97,5,FALSE)="","",VLOOKUP($J229,'Not All Title I'!$A$8:$G$97,5,FALSE)),""),"")</f>
        <v/>
      </c>
      <c r="F229" s="67" t="str">
        <f t="shared" si="7"/>
        <v/>
      </c>
      <c r="G229" s="67" t="str">
        <f>IFERROR(IF($K229&gt;$E$7,IF(VLOOKUP($J229,'Not All Title I'!$A$8:$G$97,7,FALSE)="","",VLOOKUP($J229,'Not All Title I'!$A$8:$G$97,7,FALSE)),""),"")</f>
        <v/>
      </c>
      <c r="H229" t="str">
        <f>IFERROR(IF(H228-1&gt;='Not All Title I'!$K$6,H228-1,""),"")</f>
        <v/>
      </c>
      <c r="I229" t="str">
        <f>IFERROR(IF(I228-1&gt;='Not All Title I'!$P$6,I228-1,""),"")</f>
        <v/>
      </c>
      <c r="J229" t="str">
        <f>IF($B$7="Student Enrollment",VLOOKUP(H229,'Not All Title I'!$K$8:$L$97,2,FALSE),IF($B$7="Poverty Rate",VLOOKUP(I229,'Not All Title I'!$P$8:$P$97,2,FALSE),""))</f>
        <v/>
      </c>
      <c r="K229" t="str">
        <f>IFERROR(IF($B$7="Student Enrollment",VLOOKUP(J229,'Not All Title I'!$A$8:$G$97,3,FALSE),IF($B$7="Poverty Rate",VLOOKUP(J229,'Not All Title I'!$A$8:$G$97,7,FALSE),"")),"")</f>
        <v/>
      </c>
    </row>
    <row r="230" spans="1:11" ht="15" x14ac:dyDescent="0.25">
      <c r="A230" s="82" t="str">
        <f>IFERROR(IF($K230&gt;$E$7,IF(VLOOKUP($J230,'Not All Title I'!$A$8:$G$97,1,FALSE)="","",VLOOKUP($J230,'Not All Title I'!$A$8:$G$97,1,FALSE)),""),"")</f>
        <v/>
      </c>
      <c r="B230" s="83" t="str">
        <f>IFERROR(IF($K230&gt;$E$7,IF(VLOOKUP($J230,'Not All Title I'!$A$8:$G$97,2,FALSE)="","",VLOOKUP($J230,'Not All Title I'!$A$8:$G$97,2,FALSE)),""),"")</f>
        <v/>
      </c>
      <c r="C230" s="82" t="str">
        <f>IFERROR(IF($K230&gt;$E$7,IF(VLOOKUP($J230,'Not All Title I'!$A$8:$G$97,3,FALSE)="","",VLOOKUP($J230,'Not All Title I'!$A$8:$G$97,3,FALSE)),""),"")</f>
        <v/>
      </c>
      <c r="D230" s="84" t="str">
        <f>IFERROR(IF($K230&gt;$E$7,IF(VLOOKUP($J230,'Not All Title I'!$A$8:$G$97,4,FALSE)="","",VLOOKUP($J230,'Not All Title I'!$A$8:$G$97,4,FALSE)),""),"")</f>
        <v/>
      </c>
      <c r="E230" s="66" t="str">
        <f>IFERROR(IF($K230&gt;$E$7,IF(VLOOKUP($J230,'Not All Title I'!$A$8:$G$97,5,FALSE)="","",VLOOKUP($J230,'Not All Title I'!$A$8:$G$97,5,FALSE)),""),"")</f>
        <v/>
      </c>
      <c r="F230" s="67" t="str">
        <f t="shared" si="7"/>
        <v/>
      </c>
      <c r="G230" s="67" t="str">
        <f>IFERROR(IF($K230&gt;$E$7,IF(VLOOKUP($J230,'Not All Title I'!$A$8:$G$97,7,FALSE)="","",VLOOKUP($J230,'Not All Title I'!$A$8:$G$97,7,FALSE)),""),"")</f>
        <v/>
      </c>
      <c r="H230" t="str">
        <f>IFERROR(IF(H229-1&gt;='Not All Title I'!$K$6,H229-1,""),"")</f>
        <v/>
      </c>
      <c r="I230" t="str">
        <f>IFERROR(IF(I229-1&gt;='Not All Title I'!$P$6,I229-1,""),"")</f>
        <v/>
      </c>
      <c r="J230" t="str">
        <f>IF($B$7="Student Enrollment",VLOOKUP(H230,'Not All Title I'!$K$8:$L$97,2,FALSE),IF($B$7="Poverty Rate",VLOOKUP(I230,'Not All Title I'!$P$8:$P$97,2,FALSE),""))</f>
        <v/>
      </c>
      <c r="K230" t="str">
        <f>IFERROR(IF($B$7="Student Enrollment",VLOOKUP(J230,'Not All Title I'!$A$8:$G$97,3,FALSE),IF($B$7="Poverty Rate",VLOOKUP(J230,'Not All Title I'!$A$8:$G$97,7,FALSE),"")),"")</f>
        <v/>
      </c>
    </row>
    <row r="231" spans="1:11" ht="15" x14ac:dyDescent="0.25">
      <c r="A231" s="82" t="str">
        <f>IFERROR(IF($K231&gt;$E$7,IF(VLOOKUP($J231,'Not All Title I'!$A$8:$G$97,1,FALSE)="","",VLOOKUP($J231,'Not All Title I'!$A$8:$G$97,1,FALSE)),""),"")</f>
        <v/>
      </c>
      <c r="B231" s="83" t="str">
        <f>IFERROR(IF($K231&gt;$E$7,IF(VLOOKUP($J231,'Not All Title I'!$A$8:$G$97,2,FALSE)="","",VLOOKUP($J231,'Not All Title I'!$A$8:$G$97,2,FALSE)),""),"")</f>
        <v/>
      </c>
      <c r="C231" s="82" t="str">
        <f>IFERROR(IF($K231&gt;$E$7,IF(VLOOKUP($J231,'Not All Title I'!$A$8:$G$97,3,FALSE)="","",VLOOKUP($J231,'Not All Title I'!$A$8:$G$97,3,FALSE)),""),"")</f>
        <v/>
      </c>
      <c r="D231" s="84" t="str">
        <f>IFERROR(IF($K231&gt;$E$7,IF(VLOOKUP($J231,'Not All Title I'!$A$8:$G$97,4,FALSE)="","",VLOOKUP($J231,'Not All Title I'!$A$8:$G$97,4,FALSE)),""),"")</f>
        <v/>
      </c>
      <c r="E231" s="66" t="str">
        <f>IFERROR(IF($K231&gt;$E$7,IF(VLOOKUP($J231,'Not All Title I'!$A$8:$G$97,5,FALSE)="","",VLOOKUP($J231,'Not All Title I'!$A$8:$G$97,5,FALSE)),""),"")</f>
        <v/>
      </c>
      <c r="F231" s="67" t="str">
        <f t="shared" si="7"/>
        <v/>
      </c>
      <c r="G231" s="67" t="str">
        <f>IFERROR(IF($K231&gt;$E$7,IF(VLOOKUP($J231,'Not All Title I'!$A$8:$G$97,7,FALSE)="","",VLOOKUP($J231,'Not All Title I'!$A$8:$G$97,7,FALSE)),""),"")</f>
        <v/>
      </c>
      <c r="H231" t="str">
        <f>IFERROR(IF(H230-1&gt;='Not All Title I'!$K$6,H230-1,""),"")</f>
        <v/>
      </c>
      <c r="I231" t="str">
        <f>IFERROR(IF(I230-1&gt;='Not All Title I'!$P$6,I230-1,""),"")</f>
        <v/>
      </c>
      <c r="J231" t="str">
        <f>IF($B$7="Student Enrollment",VLOOKUP(H231,'Not All Title I'!$K$8:$L$97,2,FALSE),IF($B$7="Poverty Rate",VLOOKUP(I231,'Not All Title I'!$P$8:$P$97,2,FALSE),""))</f>
        <v/>
      </c>
      <c r="K231" t="str">
        <f>IFERROR(IF($B$7="Student Enrollment",VLOOKUP(J231,'Not All Title I'!$A$8:$G$97,3,FALSE),IF($B$7="Poverty Rate",VLOOKUP(J231,'Not All Title I'!$A$8:$G$97,7,FALSE),"")),"")</f>
        <v/>
      </c>
    </row>
    <row r="232" spans="1:11" ht="15" x14ac:dyDescent="0.25">
      <c r="A232" s="82" t="str">
        <f>IFERROR(IF($K232&gt;$E$7,IF(VLOOKUP($J232,'Not All Title I'!$A$8:$G$97,1,FALSE)="","",VLOOKUP($J232,'Not All Title I'!$A$8:$G$97,1,FALSE)),""),"")</f>
        <v/>
      </c>
      <c r="B232" s="83" t="str">
        <f>IFERROR(IF($K232&gt;$E$7,IF(VLOOKUP($J232,'Not All Title I'!$A$8:$G$97,2,FALSE)="","",VLOOKUP($J232,'Not All Title I'!$A$8:$G$97,2,FALSE)),""),"")</f>
        <v/>
      </c>
      <c r="C232" s="82" t="str">
        <f>IFERROR(IF($K232&gt;$E$7,IF(VLOOKUP($J232,'Not All Title I'!$A$8:$G$97,3,FALSE)="","",VLOOKUP($J232,'Not All Title I'!$A$8:$G$97,3,FALSE)),""),"")</f>
        <v/>
      </c>
      <c r="D232" s="84" t="str">
        <f>IFERROR(IF($K232&gt;$E$7,IF(VLOOKUP($J232,'Not All Title I'!$A$8:$G$97,4,FALSE)="","",VLOOKUP($J232,'Not All Title I'!$A$8:$G$97,4,FALSE)),""),"")</f>
        <v/>
      </c>
      <c r="E232" s="66" t="str">
        <f>IFERROR(IF($K232&gt;$E$7,IF(VLOOKUP($J232,'Not All Title I'!$A$8:$G$97,5,FALSE)="","",VLOOKUP($J232,'Not All Title I'!$A$8:$G$97,5,FALSE)),""),"")</f>
        <v/>
      </c>
      <c r="F232" s="67" t="str">
        <f t="shared" si="7"/>
        <v/>
      </c>
      <c r="G232" s="67" t="str">
        <f>IFERROR(IF($K232&gt;$E$7,IF(VLOOKUP($J232,'Not All Title I'!$A$8:$G$97,7,FALSE)="","",VLOOKUP($J232,'Not All Title I'!$A$8:$G$97,7,FALSE)),""),"")</f>
        <v/>
      </c>
      <c r="H232" t="str">
        <f>IFERROR(IF(H231-1&gt;='Not All Title I'!$K$6,H231-1,""),"")</f>
        <v/>
      </c>
      <c r="I232" t="str">
        <f>IFERROR(IF(I231-1&gt;='Not All Title I'!$P$6,I231-1,""),"")</f>
        <v/>
      </c>
      <c r="J232" t="str">
        <f>IF($B$7="Student Enrollment",VLOOKUP(H232,'Not All Title I'!$K$8:$L$97,2,FALSE),IF($B$7="Poverty Rate",VLOOKUP(I232,'Not All Title I'!$P$8:$P$97,2,FALSE),""))</f>
        <v/>
      </c>
      <c r="K232" t="str">
        <f>IFERROR(IF($B$7="Student Enrollment",VLOOKUP(J232,'Not All Title I'!$A$8:$G$97,3,FALSE),IF($B$7="Poverty Rate",VLOOKUP(J232,'Not All Title I'!$A$8:$G$97,7,FALSE),"")),"")</f>
        <v/>
      </c>
    </row>
    <row r="233" spans="1:11" ht="15" x14ac:dyDescent="0.25">
      <c r="A233" s="82" t="str">
        <f>IFERROR(IF($K233&gt;$E$7,IF(VLOOKUP($J233,'Not All Title I'!$A$8:$G$97,1,FALSE)="","",VLOOKUP($J233,'Not All Title I'!$A$8:$G$97,1,FALSE)),""),"")</f>
        <v/>
      </c>
      <c r="B233" s="83" t="str">
        <f>IFERROR(IF($K233&gt;$E$7,IF(VLOOKUP($J233,'Not All Title I'!$A$8:$G$97,2,FALSE)="","",VLOOKUP($J233,'Not All Title I'!$A$8:$G$97,2,FALSE)),""),"")</f>
        <v/>
      </c>
      <c r="C233" s="82" t="str">
        <f>IFERROR(IF($K233&gt;$E$7,IF(VLOOKUP($J233,'Not All Title I'!$A$8:$G$97,3,FALSE)="","",VLOOKUP($J233,'Not All Title I'!$A$8:$G$97,3,FALSE)),""),"")</f>
        <v/>
      </c>
      <c r="D233" s="84" t="str">
        <f>IFERROR(IF($K233&gt;$E$7,IF(VLOOKUP($J233,'Not All Title I'!$A$8:$G$97,4,FALSE)="","",VLOOKUP($J233,'Not All Title I'!$A$8:$G$97,4,FALSE)),""),"")</f>
        <v/>
      </c>
      <c r="E233" s="66" t="str">
        <f>IFERROR(IF($K233&gt;$E$7,IF(VLOOKUP($J233,'Not All Title I'!$A$8:$G$97,5,FALSE)="","",VLOOKUP($J233,'Not All Title I'!$A$8:$G$97,5,FALSE)),""),"")</f>
        <v/>
      </c>
      <c r="F233" s="67" t="str">
        <f t="shared" si="7"/>
        <v/>
      </c>
      <c r="G233" s="67" t="str">
        <f>IFERROR(IF($K233&gt;$E$7,IF(VLOOKUP($J233,'Not All Title I'!$A$8:$G$97,7,FALSE)="","",VLOOKUP($J233,'Not All Title I'!$A$8:$G$97,7,FALSE)),""),"")</f>
        <v/>
      </c>
      <c r="H233" t="str">
        <f>IFERROR(IF(H232-1&gt;='Not All Title I'!$K$6,H232-1,""),"")</f>
        <v/>
      </c>
      <c r="I233" t="str">
        <f>IFERROR(IF(I232-1&gt;='Not All Title I'!$P$6,I232-1,""),"")</f>
        <v/>
      </c>
      <c r="J233" t="str">
        <f>IF($B$7="Student Enrollment",VLOOKUP(H233,'Not All Title I'!$K$8:$L$97,2,FALSE),IF($B$7="Poverty Rate",VLOOKUP(I233,'Not All Title I'!$P$8:$P$97,2,FALSE),""))</f>
        <v/>
      </c>
      <c r="K233" t="str">
        <f>IFERROR(IF($B$7="Student Enrollment",VLOOKUP(J233,'Not All Title I'!$A$8:$G$97,3,FALSE),IF($B$7="Poverty Rate",VLOOKUP(J233,'Not All Title I'!$A$8:$G$97,7,FALSE),"")),"")</f>
        <v/>
      </c>
    </row>
    <row r="234" spans="1:11" ht="15" x14ac:dyDescent="0.25">
      <c r="A234" s="82" t="str">
        <f>IFERROR(IF($K234&gt;$E$7,IF(VLOOKUP($J234,'Not All Title I'!$A$8:$G$97,1,FALSE)="","",VLOOKUP($J234,'Not All Title I'!$A$8:$G$97,1,FALSE)),""),"")</f>
        <v/>
      </c>
      <c r="B234" s="83" t="str">
        <f>IFERROR(IF($K234&gt;$E$7,IF(VLOOKUP($J234,'Not All Title I'!$A$8:$G$97,2,FALSE)="","",VLOOKUP($J234,'Not All Title I'!$A$8:$G$97,2,FALSE)),""),"")</f>
        <v/>
      </c>
      <c r="C234" s="82" t="str">
        <f>IFERROR(IF($K234&gt;$E$7,IF(VLOOKUP($J234,'Not All Title I'!$A$8:$G$97,3,FALSE)="","",VLOOKUP($J234,'Not All Title I'!$A$8:$G$97,3,FALSE)),""),"")</f>
        <v/>
      </c>
      <c r="D234" s="84" t="str">
        <f>IFERROR(IF($K234&gt;$E$7,IF(VLOOKUP($J234,'Not All Title I'!$A$8:$G$97,4,FALSE)="","",VLOOKUP($J234,'Not All Title I'!$A$8:$G$97,4,FALSE)),""),"")</f>
        <v/>
      </c>
      <c r="E234" s="66" t="str">
        <f>IFERROR(IF($K234&gt;$E$7,IF(VLOOKUP($J234,'Not All Title I'!$A$8:$G$97,5,FALSE)="","",VLOOKUP($J234,'Not All Title I'!$A$8:$G$97,5,FALSE)),""),"")</f>
        <v/>
      </c>
      <c r="F234" s="67" t="str">
        <f t="shared" si="7"/>
        <v/>
      </c>
      <c r="G234" s="67" t="str">
        <f>IFERROR(IF($K234&gt;$E$7,IF(VLOOKUP($J234,'Not All Title I'!$A$8:$G$97,7,FALSE)="","",VLOOKUP($J234,'Not All Title I'!$A$8:$G$97,7,FALSE)),""),"")</f>
        <v/>
      </c>
      <c r="H234" t="str">
        <f>IFERROR(IF(H233-1&gt;='Not All Title I'!$K$6,H233-1,""),"")</f>
        <v/>
      </c>
      <c r="I234" t="str">
        <f>IFERROR(IF(I233-1&gt;='Not All Title I'!$P$6,I233-1,""),"")</f>
        <v/>
      </c>
      <c r="J234" t="str">
        <f>IF($B$7="Student Enrollment",VLOOKUP(H234,'Not All Title I'!$K$8:$L$97,2,FALSE),IF($B$7="Poverty Rate",VLOOKUP(I234,'Not All Title I'!$P$8:$P$97,2,FALSE),""))</f>
        <v/>
      </c>
      <c r="K234" t="str">
        <f>IFERROR(IF($B$7="Student Enrollment",VLOOKUP(J234,'Not All Title I'!$A$8:$G$97,3,FALSE),IF($B$7="Poverty Rate",VLOOKUP(J234,'Not All Title I'!$A$8:$G$97,7,FALSE),"")),"")</f>
        <v/>
      </c>
    </row>
    <row r="235" spans="1:11" ht="15" x14ac:dyDescent="0.25">
      <c r="A235" s="82" t="str">
        <f>IFERROR(IF($K235&gt;$E$7,IF(VLOOKUP($J235,'Not All Title I'!$A$8:$G$97,1,FALSE)="","",VLOOKUP($J235,'Not All Title I'!$A$8:$G$97,1,FALSE)),""),"")</f>
        <v/>
      </c>
      <c r="B235" s="83" t="str">
        <f>IFERROR(IF($K235&gt;$E$7,IF(VLOOKUP($J235,'Not All Title I'!$A$8:$G$97,2,FALSE)="","",VLOOKUP($J235,'Not All Title I'!$A$8:$G$97,2,FALSE)),""),"")</f>
        <v/>
      </c>
      <c r="C235" s="82" t="str">
        <f>IFERROR(IF($K235&gt;$E$7,IF(VLOOKUP($J235,'Not All Title I'!$A$8:$G$97,3,FALSE)="","",VLOOKUP($J235,'Not All Title I'!$A$8:$G$97,3,FALSE)),""),"")</f>
        <v/>
      </c>
      <c r="D235" s="84" t="str">
        <f>IFERROR(IF($K235&gt;$E$7,IF(VLOOKUP($J235,'Not All Title I'!$A$8:$G$97,4,FALSE)="","",VLOOKUP($J235,'Not All Title I'!$A$8:$G$97,4,FALSE)),""),"")</f>
        <v/>
      </c>
      <c r="E235" s="66" t="str">
        <f>IFERROR(IF($K235&gt;$E$7,IF(VLOOKUP($J235,'Not All Title I'!$A$8:$G$97,5,FALSE)="","",VLOOKUP($J235,'Not All Title I'!$A$8:$G$97,5,FALSE)),""),"")</f>
        <v/>
      </c>
      <c r="F235" s="67" t="str">
        <f t="shared" si="7"/>
        <v/>
      </c>
      <c r="G235" s="67" t="str">
        <f>IFERROR(IF($K235&gt;$E$7,IF(VLOOKUP($J235,'Not All Title I'!$A$8:$G$97,7,FALSE)="","",VLOOKUP($J235,'Not All Title I'!$A$8:$G$97,7,FALSE)),""),"")</f>
        <v/>
      </c>
      <c r="H235" t="str">
        <f>IFERROR(IF(H234-1&gt;='Not All Title I'!$K$6,H234-1,""),"")</f>
        <v/>
      </c>
      <c r="I235" t="str">
        <f>IFERROR(IF(I234-1&gt;='Not All Title I'!$P$6,I234-1,""),"")</f>
        <v/>
      </c>
      <c r="J235" t="str">
        <f>IF($B$7="Student Enrollment",VLOOKUP(H235,'Not All Title I'!$K$8:$L$97,2,FALSE),IF($B$7="Poverty Rate",VLOOKUP(I235,'Not All Title I'!$P$8:$P$97,2,FALSE),""))</f>
        <v/>
      </c>
      <c r="K235" t="str">
        <f>IFERROR(IF($B$7="Student Enrollment",VLOOKUP(J235,'Not All Title I'!$A$8:$G$97,3,FALSE),IF($B$7="Poverty Rate",VLOOKUP(J235,'Not All Title I'!$A$8:$G$97,7,FALSE),"")),"")</f>
        <v/>
      </c>
    </row>
    <row r="236" spans="1:11" ht="15" x14ac:dyDescent="0.25">
      <c r="A236" s="82" t="str">
        <f>IFERROR(IF($K236&gt;$E$7,IF(VLOOKUP($J236,'Not All Title I'!$A$8:$G$97,1,FALSE)="","",VLOOKUP($J236,'Not All Title I'!$A$8:$G$97,1,FALSE)),""),"")</f>
        <v/>
      </c>
      <c r="B236" s="83" t="str">
        <f>IFERROR(IF($K236&gt;$E$7,IF(VLOOKUP($J236,'Not All Title I'!$A$8:$G$97,2,FALSE)="","",VLOOKUP($J236,'Not All Title I'!$A$8:$G$97,2,FALSE)),""),"")</f>
        <v/>
      </c>
      <c r="C236" s="82" t="str">
        <f>IFERROR(IF($K236&gt;$E$7,IF(VLOOKUP($J236,'Not All Title I'!$A$8:$G$97,3,FALSE)="","",VLOOKUP($J236,'Not All Title I'!$A$8:$G$97,3,FALSE)),""),"")</f>
        <v/>
      </c>
      <c r="D236" s="84" t="str">
        <f>IFERROR(IF($K236&gt;$E$7,IF(VLOOKUP($J236,'Not All Title I'!$A$8:$G$97,4,FALSE)="","",VLOOKUP($J236,'Not All Title I'!$A$8:$G$97,4,FALSE)),""),"")</f>
        <v/>
      </c>
      <c r="E236" s="66" t="str">
        <f>IFERROR(IF($K236&gt;$E$7,IF(VLOOKUP($J236,'Not All Title I'!$A$8:$G$97,5,FALSE)="","",VLOOKUP($J236,'Not All Title I'!$A$8:$G$97,5,FALSE)),""),"")</f>
        <v/>
      </c>
      <c r="F236" s="67" t="str">
        <f t="shared" si="7"/>
        <v/>
      </c>
      <c r="G236" s="67" t="str">
        <f>IFERROR(IF($K236&gt;$E$7,IF(VLOOKUP($J236,'Not All Title I'!$A$8:$G$97,7,FALSE)="","",VLOOKUP($J236,'Not All Title I'!$A$8:$G$97,7,FALSE)),""),"")</f>
        <v/>
      </c>
      <c r="H236" t="str">
        <f>IFERROR(IF(H235-1&gt;='Not All Title I'!$K$6,H235-1,""),"")</f>
        <v/>
      </c>
      <c r="I236" t="str">
        <f>IFERROR(IF(I235-1&gt;='Not All Title I'!$P$6,I235-1,""),"")</f>
        <v/>
      </c>
      <c r="J236" t="str">
        <f>IF($B$7="Student Enrollment",VLOOKUP(H236,'Not All Title I'!$K$8:$L$97,2,FALSE),IF($B$7="Poverty Rate",VLOOKUP(I236,'Not All Title I'!$P$8:$P$97,2,FALSE),""))</f>
        <v/>
      </c>
      <c r="K236" t="str">
        <f>IFERROR(IF($B$7="Student Enrollment",VLOOKUP(J236,'Not All Title I'!$A$8:$G$97,3,FALSE),IF($B$7="Poverty Rate",VLOOKUP(J236,'Not All Title I'!$A$8:$G$97,7,FALSE),"")),"")</f>
        <v/>
      </c>
    </row>
    <row r="237" spans="1:11" ht="15" x14ac:dyDescent="0.25">
      <c r="A237" s="82" t="str">
        <f>IFERROR(IF($K237&gt;$E$7,IF(VLOOKUP($J237,'Not All Title I'!$A$8:$G$97,1,FALSE)="","",VLOOKUP($J237,'Not All Title I'!$A$8:$G$97,1,FALSE)),""),"")</f>
        <v/>
      </c>
      <c r="B237" s="83" t="str">
        <f>IFERROR(IF($K237&gt;$E$7,IF(VLOOKUP($J237,'Not All Title I'!$A$8:$G$97,2,FALSE)="","",VLOOKUP($J237,'Not All Title I'!$A$8:$G$97,2,FALSE)),""),"")</f>
        <v/>
      </c>
      <c r="C237" s="82" t="str">
        <f>IFERROR(IF($K237&gt;$E$7,IF(VLOOKUP($J237,'Not All Title I'!$A$8:$G$97,3,FALSE)="","",VLOOKUP($J237,'Not All Title I'!$A$8:$G$97,3,FALSE)),""),"")</f>
        <v/>
      </c>
      <c r="D237" s="84" t="str">
        <f>IFERROR(IF($K237&gt;$E$7,IF(VLOOKUP($J237,'Not All Title I'!$A$8:$G$97,4,FALSE)="","",VLOOKUP($J237,'Not All Title I'!$A$8:$G$97,4,FALSE)),""),"")</f>
        <v/>
      </c>
      <c r="E237" s="66" t="str">
        <f>IFERROR(IF($K237&gt;$E$7,IF(VLOOKUP($J237,'Not All Title I'!$A$8:$G$97,5,FALSE)="","",VLOOKUP($J237,'Not All Title I'!$A$8:$G$97,5,FALSE)),""),"")</f>
        <v/>
      </c>
      <c r="F237" s="67" t="str">
        <f t="shared" si="7"/>
        <v/>
      </c>
      <c r="G237" s="67" t="str">
        <f>IFERROR(IF($K237&gt;$E$7,IF(VLOOKUP($J237,'Not All Title I'!$A$8:$G$97,7,FALSE)="","",VLOOKUP($J237,'Not All Title I'!$A$8:$G$97,7,FALSE)),""),"")</f>
        <v/>
      </c>
      <c r="H237" t="str">
        <f>IFERROR(IF(H236-1&gt;='Not All Title I'!$K$6,H236-1,""),"")</f>
        <v/>
      </c>
      <c r="I237" t="str">
        <f>IFERROR(IF(I236-1&gt;='Not All Title I'!$P$6,I236-1,""),"")</f>
        <v/>
      </c>
      <c r="J237" t="str">
        <f>IF($B$7="Student Enrollment",VLOOKUP(H237,'Not All Title I'!$K$8:$L$97,2,FALSE),IF($B$7="Poverty Rate",VLOOKUP(I237,'Not All Title I'!$P$8:$P$97,2,FALSE),""))</f>
        <v/>
      </c>
      <c r="K237" t="str">
        <f>IFERROR(IF($B$7="Student Enrollment",VLOOKUP(J237,'Not All Title I'!$A$8:$G$97,3,FALSE),IF($B$7="Poverty Rate",VLOOKUP(J237,'Not All Title I'!$A$8:$G$97,7,FALSE),"")),"")</f>
        <v/>
      </c>
    </row>
    <row r="238" spans="1:11" ht="15" x14ac:dyDescent="0.25">
      <c r="A238" s="82" t="str">
        <f>IFERROR(IF($K238&gt;$E$7,IF(VLOOKUP($J238,'Not All Title I'!$A$8:$G$97,1,FALSE)="","",VLOOKUP($J238,'Not All Title I'!$A$8:$G$97,1,FALSE)),""),"")</f>
        <v/>
      </c>
      <c r="B238" s="83" t="str">
        <f>IFERROR(IF($K238&gt;$E$7,IF(VLOOKUP($J238,'Not All Title I'!$A$8:$G$97,2,FALSE)="","",VLOOKUP($J238,'Not All Title I'!$A$8:$G$97,2,FALSE)),""),"")</f>
        <v/>
      </c>
      <c r="C238" s="82" t="str">
        <f>IFERROR(IF($K238&gt;$E$7,IF(VLOOKUP($J238,'Not All Title I'!$A$8:$G$97,3,FALSE)="","",VLOOKUP($J238,'Not All Title I'!$A$8:$G$97,3,FALSE)),""),"")</f>
        <v/>
      </c>
      <c r="D238" s="84" t="str">
        <f>IFERROR(IF($K238&gt;$E$7,IF(VLOOKUP($J238,'Not All Title I'!$A$8:$G$97,4,FALSE)="","",VLOOKUP($J238,'Not All Title I'!$A$8:$G$97,4,FALSE)),""),"")</f>
        <v/>
      </c>
      <c r="E238" s="66" t="str">
        <f>IFERROR(IF($K238&gt;$E$7,IF(VLOOKUP($J238,'Not All Title I'!$A$8:$G$97,5,FALSE)="","",VLOOKUP($J238,'Not All Title I'!$A$8:$G$97,5,FALSE)),""),"")</f>
        <v/>
      </c>
      <c r="F238" s="67" t="str">
        <f t="shared" si="7"/>
        <v/>
      </c>
      <c r="G238" s="67" t="str">
        <f>IFERROR(IF($K238&gt;$E$7,IF(VLOOKUP($J238,'Not All Title I'!$A$8:$G$97,7,FALSE)="","",VLOOKUP($J238,'Not All Title I'!$A$8:$G$97,7,FALSE)),""),"")</f>
        <v/>
      </c>
      <c r="H238" t="str">
        <f>IFERROR(IF(H237-1&gt;='Not All Title I'!$K$6,H237-1,""),"")</f>
        <v/>
      </c>
      <c r="I238" t="str">
        <f>IFERROR(IF(I237-1&gt;='Not All Title I'!$P$6,I237-1,""),"")</f>
        <v/>
      </c>
      <c r="J238" t="str">
        <f>IF($B$7="Student Enrollment",VLOOKUP(H238,'Not All Title I'!$K$8:$L$97,2,FALSE),IF($B$7="Poverty Rate",VLOOKUP(I238,'Not All Title I'!$P$8:$P$97,2,FALSE),""))</f>
        <v/>
      </c>
      <c r="K238" t="str">
        <f>IFERROR(IF($B$7="Student Enrollment",VLOOKUP(J238,'Not All Title I'!$A$8:$G$97,3,FALSE),IF($B$7="Poverty Rate",VLOOKUP(J238,'Not All Title I'!$A$8:$G$97,7,FALSE),"")),"")</f>
        <v/>
      </c>
    </row>
    <row r="239" spans="1:11" ht="15" x14ac:dyDescent="0.25">
      <c r="A239" s="82" t="str">
        <f>IFERROR(IF($K239&gt;$E$7,IF(VLOOKUP($J239,'Not All Title I'!$A$8:$G$97,1,FALSE)="","",VLOOKUP($J239,'Not All Title I'!$A$8:$G$97,1,FALSE)),""),"")</f>
        <v/>
      </c>
      <c r="B239" s="83" t="str">
        <f>IFERROR(IF($K239&gt;$E$7,IF(VLOOKUP($J239,'Not All Title I'!$A$8:$G$97,2,FALSE)="","",VLOOKUP($J239,'Not All Title I'!$A$8:$G$97,2,FALSE)),""),"")</f>
        <v/>
      </c>
      <c r="C239" s="82" t="str">
        <f>IFERROR(IF($K239&gt;$E$7,IF(VLOOKUP($J239,'Not All Title I'!$A$8:$G$97,3,FALSE)="","",VLOOKUP($J239,'Not All Title I'!$A$8:$G$97,3,FALSE)),""),"")</f>
        <v/>
      </c>
      <c r="D239" s="84" t="str">
        <f>IFERROR(IF($K239&gt;$E$7,IF(VLOOKUP($J239,'Not All Title I'!$A$8:$G$97,4,FALSE)="","",VLOOKUP($J239,'Not All Title I'!$A$8:$G$97,4,FALSE)),""),"")</f>
        <v/>
      </c>
      <c r="E239" s="66" t="str">
        <f>IFERROR(IF($K239&gt;$E$7,IF(VLOOKUP($J239,'Not All Title I'!$A$8:$G$97,5,FALSE)="","",VLOOKUP($J239,'Not All Title I'!$A$8:$G$97,5,FALSE)),""),"")</f>
        <v/>
      </c>
      <c r="F239" s="67" t="str">
        <f t="shared" si="7"/>
        <v/>
      </c>
      <c r="G239" s="67" t="str">
        <f>IFERROR(IF($K239&gt;$E$7,IF(VLOOKUP($J239,'Not All Title I'!$A$8:$G$97,7,FALSE)="","",VLOOKUP($J239,'Not All Title I'!$A$8:$G$97,7,FALSE)),""),"")</f>
        <v/>
      </c>
      <c r="H239" t="str">
        <f>IFERROR(IF(H238-1&gt;='Not All Title I'!$K$6,H238-1,""),"")</f>
        <v/>
      </c>
      <c r="I239" t="str">
        <f>IFERROR(IF(I238-1&gt;='Not All Title I'!$P$6,I238-1,""),"")</f>
        <v/>
      </c>
      <c r="J239" t="str">
        <f>IF($B$7="Student Enrollment",VLOOKUP(H239,'Not All Title I'!$K$8:$L$97,2,FALSE),IF($B$7="Poverty Rate",VLOOKUP(I239,'Not All Title I'!$P$8:$P$97,2,FALSE),""))</f>
        <v/>
      </c>
      <c r="K239" t="str">
        <f>IFERROR(IF($B$7="Student Enrollment",VLOOKUP(J239,'Not All Title I'!$A$8:$G$97,3,FALSE),IF($B$7="Poverty Rate",VLOOKUP(J239,'Not All Title I'!$A$8:$G$97,7,FALSE),"")),"")</f>
        <v/>
      </c>
    </row>
    <row r="240" spans="1:11" ht="15" x14ac:dyDescent="0.25">
      <c r="A240" s="82" t="str">
        <f>IFERROR(IF($K240&gt;$E$7,IF(VLOOKUP($J240,'Not All Title I'!$A$8:$G$97,1,FALSE)="","",VLOOKUP($J240,'Not All Title I'!$A$8:$G$97,1,FALSE)),""),"")</f>
        <v/>
      </c>
      <c r="B240" s="83" t="str">
        <f>IFERROR(IF($K240&gt;$E$7,IF(VLOOKUP($J240,'Not All Title I'!$A$8:$G$97,2,FALSE)="","",VLOOKUP($J240,'Not All Title I'!$A$8:$G$97,2,FALSE)),""),"")</f>
        <v/>
      </c>
      <c r="C240" s="82" t="str">
        <f>IFERROR(IF($K240&gt;$E$7,IF(VLOOKUP($J240,'Not All Title I'!$A$8:$G$97,3,FALSE)="","",VLOOKUP($J240,'Not All Title I'!$A$8:$G$97,3,FALSE)),""),"")</f>
        <v/>
      </c>
      <c r="D240" s="84" t="str">
        <f>IFERROR(IF($K240&gt;$E$7,IF(VLOOKUP($J240,'Not All Title I'!$A$8:$G$97,4,FALSE)="","",VLOOKUP($J240,'Not All Title I'!$A$8:$G$97,4,FALSE)),""),"")</f>
        <v/>
      </c>
      <c r="E240" s="66" t="str">
        <f>IFERROR(IF($K240&gt;$E$7,IF(VLOOKUP($J240,'Not All Title I'!$A$8:$G$97,5,FALSE)="","",VLOOKUP($J240,'Not All Title I'!$A$8:$G$97,5,FALSE)),""),"")</f>
        <v/>
      </c>
      <c r="F240" s="67" t="str">
        <f t="shared" si="7"/>
        <v/>
      </c>
      <c r="G240" s="67" t="str">
        <f>IFERROR(IF($K240&gt;$E$7,IF(VLOOKUP($J240,'Not All Title I'!$A$8:$G$97,7,FALSE)="","",VLOOKUP($J240,'Not All Title I'!$A$8:$G$97,7,FALSE)),""),"")</f>
        <v/>
      </c>
      <c r="H240" t="str">
        <f>IFERROR(IF(H239-1&gt;='Not All Title I'!$K$6,H239-1,""),"")</f>
        <v/>
      </c>
      <c r="I240" t="str">
        <f>IFERROR(IF(I239-1&gt;='Not All Title I'!$P$6,I239-1,""),"")</f>
        <v/>
      </c>
      <c r="J240" t="str">
        <f>IF($B$7="Student Enrollment",VLOOKUP(H240,'Not All Title I'!$K$8:$L$97,2,FALSE),IF($B$7="Poverty Rate",VLOOKUP(I240,'Not All Title I'!$P$8:$P$97,2,FALSE),""))</f>
        <v/>
      </c>
      <c r="K240" t="str">
        <f>IFERROR(IF($B$7="Student Enrollment",VLOOKUP(J240,'Not All Title I'!$A$8:$G$97,3,FALSE),IF($B$7="Poverty Rate",VLOOKUP(J240,'Not All Title I'!$A$8:$G$97,7,FALSE),"")),"")</f>
        <v/>
      </c>
    </row>
    <row r="241" spans="1:11" ht="15" x14ac:dyDescent="0.25">
      <c r="A241" s="82" t="str">
        <f>IFERROR(IF($K241&gt;$E$7,IF(VLOOKUP($J241,'Not All Title I'!$A$8:$G$97,1,FALSE)="","",VLOOKUP($J241,'Not All Title I'!$A$8:$G$97,1,FALSE)),""),"")</f>
        <v/>
      </c>
      <c r="B241" s="83" t="str">
        <f>IFERROR(IF($K241&gt;$E$7,IF(VLOOKUP($J241,'Not All Title I'!$A$8:$G$97,2,FALSE)="","",VLOOKUP($J241,'Not All Title I'!$A$8:$G$97,2,FALSE)),""),"")</f>
        <v/>
      </c>
      <c r="C241" s="82" t="str">
        <f>IFERROR(IF($K241&gt;$E$7,IF(VLOOKUP($J241,'Not All Title I'!$A$8:$G$97,3,FALSE)="","",VLOOKUP($J241,'Not All Title I'!$A$8:$G$97,3,FALSE)),""),"")</f>
        <v/>
      </c>
      <c r="D241" s="84" t="str">
        <f>IFERROR(IF($K241&gt;$E$7,IF(VLOOKUP($J241,'Not All Title I'!$A$8:$G$97,4,FALSE)="","",VLOOKUP($J241,'Not All Title I'!$A$8:$G$97,4,FALSE)),""),"")</f>
        <v/>
      </c>
      <c r="E241" s="66" t="str">
        <f>IFERROR(IF($K241&gt;$E$7,IF(VLOOKUP($J241,'Not All Title I'!$A$8:$G$97,5,FALSE)="","",VLOOKUP($J241,'Not All Title I'!$A$8:$G$97,5,FALSE)),""),"")</f>
        <v/>
      </c>
      <c r="F241" s="67" t="str">
        <f t="shared" si="7"/>
        <v/>
      </c>
      <c r="G241" s="67" t="str">
        <f>IFERROR(IF($K241&gt;$E$7,IF(VLOOKUP($J241,'Not All Title I'!$A$8:$G$97,7,FALSE)="","",VLOOKUP($J241,'Not All Title I'!$A$8:$G$97,7,FALSE)),""),"")</f>
        <v/>
      </c>
      <c r="H241" t="str">
        <f>IFERROR(IF(H240-1&gt;='Not All Title I'!$K$6,H240-1,""),"")</f>
        <v/>
      </c>
      <c r="I241" t="str">
        <f>IFERROR(IF(I240-1&gt;='Not All Title I'!$P$6,I240-1,""),"")</f>
        <v/>
      </c>
      <c r="J241" t="str">
        <f>IF($B$7="Student Enrollment",VLOOKUP(H241,'Not All Title I'!$K$8:$L$97,2,FALSE),IF($B$7="Poverty Rate",VLOOKUP(I241,'Not All Title I'!$P$8:$P$97,2,FALSE),""))</f>
        <v/>
      </c>
      <c r="K241" t="str">
        <f>IFERROR(IF($B$7="Student Enrollment",VLOOKUP(J241,'Not All Title I'!$A$8:$G$97,3,FALSE),IF($B$7="Poverty Rate",VLOOKUP(J241,'Not All Title I'!$A$8:$G$97,7,FALSE),"")),"")</f>
        <v/>
      </c>
    </row>
    <row r="242" spans="1:11" ht="15" x14ac:dyDescent="0.25">
      <c r="A242" s="82" t="str">
        <f>IFERROR(IF($K242&gt;$E$7,IF(VLOOKUP($J242,'Not All Title I'!$A$8:$G$97,1,FALSE)="","",VLOOKUP($J242,'Not All Title I'!$A$8:$G$97,1,FALSE)),""),"")</f>
        <v/>
      </c>
      <c r="B242" s="83" t="str">
        <f>IFERROR(IF($K242&gt;$E$7,IF(VLOOKUP($J242,'Not All Title I'!$A$8:$G$97,2,FALSE)="","",VLOOKUP($J242,'Not All Title I'!$A$8:$G$97,2,FALSE)),""),"")</f>
        <v/>
      </c>
      <c r="C242" s="82" t="str">
        <f>IFERROR(IF($K242&gt;$E$7,IF(VLOOKUP($J242,'Not All Title I'!$A$8:$G$97,3,FALSE)="","",VLOOKUP($J242,'Not All Title I'!$A$8:$G$97,3,FALSE)),""),"")</f>
        <v/>
      </c>
      <c r="D242" s="84" t="str">
        <f>IFERROR(IF($K242&gt;$E$7,IF(VLOOKUP($J242,'Not All Title I'!$A$8:$G$97,4,FALSE)="","",VLOOKUP($J242,'Not All Title I'!$A$8:$G$97,4,FALSE)),""),"")</f>
        <v/>
      </c>
      <c r="E242" s="66" t="str">
        <f>IFERROR(IF($K242&gt;$E$7,IF(VLOOKUP($J242,'Not All Title I'!$A$8:$G$97,5,FALSE)="","",VLOOKUP($J242,'Not All Title I'!$A$8:$G$97,5,FALSE)),""),"")</f>
        <v/>
      </c>
      <c r="F242" s="67" t="str">
        <f t="shared" si="7"/>
        <v/>
      </c>
      <c r="G242" s="67" t="str">
        <f>IFERROR(IF($K242&gt;$E$7,IF(VLOOKUP($J242,'Not All Title I'!$A$8:$G$97,7,FALSE)="","",VLOOKUP($J242,'Not All Title I'!$A$8:$G$97,7,FALSE)),""),"")</f>
        <v/>
      </c>
      <c r="H242" t="str">
        <f>IFERROR(IF(H241-1&gt;='Not All Title I'!$K$6,H241-1,""),"")</f>
        <v/>
      </c>
      <c r="I242" t="str">
        <f>IFERROR(IF(I241-1&gt;='Not All Title I'!$P$6,I241-1,""),"")</f>
        <v/>
      </c>
      <c r="J242" t="str">
        <f>IF($B$7="Student Enrollment",VLOOKUP(H242,'Not All Title I'!$K$8:$L$97,2,FALSE),IF($B$7="Poverty Rate",VLOOKUP(I242,'Not All Title I'!$P$8:$P$97,2,FALSE),""))</f>
        <v/>
      </c>
      <c r="K242" t="str">
        <f>IFERROR(IF($B$7="Student Enrollment",VLOOKUP(J242,'Not All Title I'!$A$8:$G$97,3,FALSE),IF($B$7="Poverty Rate",VLOOKUP(J242,'Not All Title I'!$A$8:$G$97,7,FALSE),"")),"")</f>
        <v/>
      </c>
    </row>
    <row r="243" spans="1:11" ht="15" x14ac:dyDescent="0.25">
      <c r="A243" s="82" t="str">
        <f>IFERROR(IF($K243&gt;$E$7,IF(VLOOKUP($J243,'Not All Title I'!$A$8:$G$97,1,FALSE)="","",VLOOKUP($J243,'Not All Title I'!$A$8:$G$97,1,FALSE)),""),"")</f>
        <v/>
      </c>
      <c r="B243" s="83" t="str">
        <f>IFERROR(IF($K243&gt;$E$7,IF(VLOOKUP($J243,'Not All Title I'!$A$8:$G$97,2,FALSE)="","",VLOOKUP($J243,'Not All Title I'!$A$8:$G$97,2,FALSE)),""),"")</f>
        <v/>
      </c>
      <c r="C243" s="82" t="str">
        <f>IFERROR(IF($K243&gt;$E$7,IF(VLOOKUP($J243,'Not All Title I'!$A$8:$G$97,3,FALSE)="","",VLOOKUP($J243,'Not All Title I'!$A$8:$G$97,3,FALSE)),""),"")</f>
        <v/>
      </c>
      <c r="D243" s="84" t="str">
        <f>IFERROR(IF($K243&gt;$E$7,IF(VLOOKUP($J243,'Not All Title I'!$A$8:$G$97,4,FALSE)="","",VLOOKUP($J243,'Not All Title I'!$A$8:$G$97,4,FALSE)),""),"")</f>
        <v/>
      </c>
      <c r="E243" s="66" t="str">
        <f>IFERROR(IF($K243&gt;$E$7,IF(VLOOKUP($J243,'Not All Title I'!$A$8:$G$97,5,FALSE)="","",VLOOKUP($J243,'Not All Title I'!$A$8:$G$97,5,FALSE)),""),"")</f>
        <v/>
      </c>
      <c r="F243" s="67" t="str">
        <f t="shared" si="7"/>
        <v/>
      </c>
      <c r="G243" s="67" t="str">
        <f>IFERROR(IF($K243&gt;$E$7,IF(VLOOKUP($J243,'Not All Title I'!$A$8:$G$97,7,FALSE)="","",VLOOKUP($J243,'Not All Title I'!$A$8:$G$97,7,FALSE)),""),"")</f>
        <v/>
      </c>
      <c r="H243" t="str">
        <f>IFERROR(IF(H242-1&gt;='Not All Title I'!$K$6,H242-1,""),"")</f>
        <v/>
      </c>
      <c r="I243" t="str">
        <f>IFERROR(IF(I242-1&gt;='Not All Title I'!$P$6,I242-1,""),"")</f>
        <v/>
      </c>
      <c r="J243" t="str">
        <f>IF($B$7="Student Enrollment",VLOOKUP(H243,'Not All Title I'!$K$8:$L$97,2,FALSE),IF($B$7="Poverty Rate",VLOOKUP(I243,'Not All Title I'!$P$8:$P$97,2,FALSE),""))</f>
        <v/>
      </c>
      <c r="K243" t="str">
        <f>IFERROR(IF($B$7="Student Enrollment",VLOOKUP(J243,'Not All Title I'!$A$8:$G$97,3,FALSE),IF($B$7="Poverty Rate",VLOOKUP(J243,'Not All Title I'!$A$8:$G$97,7,FALSE),"")),"")</f>
        <v/>
      </c>
    </row>
    <row r="244" spans="1:11" ht="15" x14ac:dyDescent="0.25">
      <c r="A244" s="82" t="str">
        <f>IFERROR(IF($K244&gt;$E$7,IF(VLOOKUP($J244,'Not All Title I'!$A$8:$G$97,1,FALSE)="","",VLOOKUP($J244,'Not All Title I'!$A$8:$G$97,1,FALSE)),""),"")</f>
        <v/>
      </c>
      <c r="B244" s="83" t="str">
        <f>IFERROR(IF($K244&gt;$E$7,IF(VLOOKUP($J244,'Not All Title I'!$A$8:$G$97,2,FALSE)="","",VLOOKUP($J244,'Not All Title I'!$A$8:$G$97,2,FALSE)),""),"")</f>
        <v/>
      </c>
      <c r="C244" s="82" t="str">
        <f>IFERROR(IF($K244&gt;$E$7,IF(VLOOKUP($J244,'Not All Title I'!$A$8:$G$97,3,FALSE)="","",VLOOKUP($J244,'Not All Title I'!$A$8:$G$97,3,FALSE)),""),"")</f>
        <v/>
      </c>
      <c r="D244" s="84" t="str">
        <f>IFERROR(IF($K244&gt;$E$7,IF(VLOOKUP($J244,'Not All Title I'!$A$8:$G$97,4,FALSE)="","",VLOOKUP($J244,'Not All Title I'!$A$8:$G$97,4,FALSE)),""),"")</f>
        <v/>
      </c>
      <c r="E244" s="66" t="str">
        <f>IFERROR(IF($K244&gt;$E$7,IF(VLOOKUP($J244,'Not All Title I'!$A$8:$G$97,5,FALSE)="","",VLOOKUP($J244,'Not All Title I'!$A$8:$G$97,5,FALSE)),""),"")</f>
        <v/>
      </c>
      <c r="F244" s="67" t="str">
        <f t="shared" si="7"/>
        <v/>
      </c>
      <c r="G244" s="67" t="str">
        <f>IFERROR(IF($K244&gt;$E$7,IF(VLOOKUP($J244,'Not All Title I'!$A$8:$G$97,7,FALSE)="","",VLOOKUP($J244,'Not All Title I'!$A$8:$G$97,7,FALSE)),""),"")</f>
        <v/>
      </c>
      <c r="H244" t="str">
        <f>IFERROR(IF(H243-1&gt;='Not All Title I'!$K$6,H243-1,""),"")</f>
        <v/>
      </c>
      <c r="I244" t="str">
        <f>IFERROR(IF(I243-1&gt;='Not All Title I'!$P$6,I243-1,""),"")</f>
        <v/>
      </c>
      <c r="J244" t="str">
        <f>IF($B$7="Student Enrollment",VLOOKUP(H244,'Not All Title I'!$K$8:$L$97,2,FALSE),IF($B$7="Poverty Rate",VLOOKUP(I244,'Not All Title I'!$P$8:$P$97,2,FALSE),""))</f>
        <v/>
      </c>
      <c r="K244" t="str">
        <f>IFERROR(IF($B$7="Student Enrollment",VLOOKUP(J244,'Not All Title I'!$A$8:$G$97,3,FALSE),IF($B$7="Poverty Rate",VLOOKUP(J244,'Not All Title I'!$A$8:$G$97,7,FALSE),"")),"")</f>
        <v/>
      </c>
    </row>
    <row r="245" spans="1:11" ht="15" x14ac:dyDescent="0.25">
      <c r="A245" s="82" t="str">
        <f>IFERROR(IF($K245&gt;$E$7,IF(VLOOKUP($J245,'Not All Title I'!$A$8:$G$97,1,FALSE)="","",VLOOKUP($J245,'Not All Title I'!$A$8:$G$97,1,FALSE)),""),"")</f>
        <v/>
      </c>
      <c r="B245" s="83" t="str">
        <f>IFERROR(IF($K245&gt;$E$7,IF(VLOOKUP($J245,'Not All Title I'!$A$8:$G$97,2,FALSE)="","",VLOOKUP($J245,'Not All Title I'!$A$8:$G$97,2,FALSE)),""),"")</f>
        <v/>
      </c>
      <c r="C245" s="82" t="str">
        <f>IFERROR(IF($K245&gt;$E$7,IF(VLOOKUP($J245,'Not All Title I'!$A$8:$G$97,3,FALSE)="","",VLOOKUP($J245,'Not All Title I'!$A$8:$G$97,3,FALSE)),""),"")</f>
        <v/>
      </c>
      <c r="D245" s="84" t="str">
        <f>IFERROR(IF($K245&gt;$E$7,IF(VLOOKUP($J245,'Not All Title I'!$A$8:$G$97,4,FALSE)="","",VLOOKUP($J245,'Not All Title I'!$A$8:$G$97,4,FALSE)),""),"")</f>
        <v/>
      </c>
      <c r="E245" s="66" t="str">
        <f>IFERROR(IF($K245&gt;$E$7,IF(VLOOKUP($J245,'Not All Title I'!$A$8:$G$97,5,FALSE)="","",VLOOKUP($J245,'Not All Title I'!$A$8:$G$97,5,FALSE)),""),"")</f>
        <v/>
      </c>
      <c r="F245" s="67" t="str">
        <f t="shared" si="7"/>
        <v/>
      </c>
      <c r="G245" s="67" t="str">
        <f>IFERROR(IF($K245&gt;$E$7,IF(VLOOKUP($J245,'Not All Title I'!$A$8:$G$97,7,FALSE)="","",VLOOKUP($J245,'Not All Title I'!$A$8:$G$97,7,FALSE)),""),"")</f>
        <v/>
      </c>
      <c r="H245" t="str">
        <f>IFERROR(IF(H244-1&gt;='Not All Title I'!$K$6,H244-1,""),"")</f>
        <v/>
      </c>
      <c r="I245" t="str">
        <f>IFERROR(IF(I244-1&gt;='Not All Title I'!$P$6,I244-1,""),"")</f>
        <v/>
      </c>
      <c r="J245" t="str">
        <f>IF($B$7="Student Enrollment",VLOOKUP(H245,'Not All Title I'!$K$8:$L$97,2,FALSE),IF($B$7="Poverty Rate",VLOOKUP(I245,'Not All Title I'!$P$8:$P$97,2,FALSE),""))</f>
        <v/>
      </c>
      <c r="K245" t="str">
        <f>IFERROR(IF($B$7="Student Enrollment",VLOOKUP(J245,'Not All Title I'!$A$8:$G$97,3,FALSE),IF($B$7="Poverty Rate",VLOOKUP(J245,'Not All Title I'!$A$8:$G$97,7,FALSE),"")),"")</f>
        <v/>
      </c>
    </row>
    <row r="246" spans="1:11" ht="15" x14ac:dyDescent="0.25">
      <c r="A246" s="82" t="str">
        <f>IFERROR(IF($K246&gt;$E$7,IF(VLOOKUP($J246,'Not All Title I'!$A$8:$G$97,1,FALSE)="","",VLOOKUP($J246,'Not All Title I'!$A$8:$G$97,1,FALSE)),""),"")</f>
        <v/>
      </c>
      <c r="B246" s="83" t="str">
        <f>IFERROR(IF($K246&gt;$E$7,IF(VLOOKUP($J246,'Not All Title I'!$A$8:$G$97,2,FALSE)="","",VLOOKUP($J246,'Not All Title I'!$A$8:$G$97,2,FALSE)),""),"")</f>
        <v/>
      </c>
      <c r="C246" s="82" t="str">
        <f>IFERROR(IF($K246&gt;$E$7,IF(VLOOKUP($J246,'Not All Title I'!$A$8:$G$97,3,FALSE)="","",VLOOKUP($J246,'Not All Title I'!$A$8:$G$97,3,FALSE)),""),"")</f>
        <v/>
      </c>
      <c r="D246" s="84" t="str">
        <f>IFERROR(IF($K246&gt;$E$7,IF(VLOOKUP($J246,'Not All Title I'!$A$8:$G$97,4,FALSE)="","",VLOOKUP($J246,'Not All Title I'!$A$8:$G$97,4,FALSE)),""),"")</f>
        <v/>
      </c>
      <c r="E246" s="66" t="str">
        <f>IFERROR(IF($K246&gt;$E$7,IF(VLOOKUP($J246,'Not All Title I'!$A$8:$G$97,5,FALSE)="","",VLOOKUP($J246,'Not All Title I'!$A$8:$G$97,5,FALSE)),""),"")</f>
        <v/>
      </c>
      <c r="F246" s="67" t="str">
        <f t="shared" ref="F246:F265" si="9">IF(ISNUMBER(C246),IF(C246&gt;100,IF(E246&lt;=$C$294,"YES","NO"),"N/A"),"")</f>
        <v/>
      </c>
      <c r="G246" s="67" t="str">
        <f>IFERROR(IF($K246&gt;$E$7,IF(VLOOKUP($J246,'Not All Title I'!$A$8:$G$97,7,FALSE)="","",VLOOKUP($J246,'Not All Title I'!$A$8:$G$97,7,FALSE)),""),"")</f>
        <v/>
      </c>
      <c r="H246" t="str">
        <f>IFERROR(IF(H245-1&gt;='Not All Title I'!$K$6,H245-1,""),"")</f>
        <v/>
      </c>
      <c r="I246" t="str">
        <f>IFERROR(IF(I245-1&gt;='Not All Title I'!$P$6,I245-1,""),"")</f>
        <v/>
      </c>
      <c r="J246" t="str">
        <f>IF($B$7="Student Enrollment",VLOOKUP(H246,'Not All Title I'!$K$8:$L$97,2,FALSE),IF($B$7="Poverty Rate",VLOOKUP(I246,'Not All Title I'!$P$8:$P$97,2,FALSE),""))</f>
        <v/>
      </c>
      <c r="K246" t="str">
        <f>IFERROR(IF($B$7="Student Enrollment",VLOOKUP(J246,'Not All Title I'!$A$8:$G$97,3,FALSE),IF($B$7="Poverty Rate",VLOOKUP(J246,'Not All Title I'!$A$8:$G$97,7,FALSE),"")),"")</f>
        <v/>
      </c>
    </row>
    <row r="247" spans="1:11" ht="15" x14ac:dyDescent="0.25">
      <c r="A247" s="82" t="str">
        <f>IFERROR(IF($K247&gt;$E$7,IF(VLOOKUP($J247,'Not All Title I'!$A$8:$G$97,1,FALSE)="","",VLOOKUP($J247,'Not All Title I'!$A$8:$G$97,1,FALSE)),""),"")</f>
        <v/>
      </c>
      <c r="B247" s="83" t="str">
        <f>IFERROR(IF($K247&gt;$E$7,IF(VLOOKUP($J247,'Not All Title I'!$A$8:$G$97,2,FALSE)="","",VLOOKUP($J247,'Not All Title I'!$A$8:$G$97,2,FALSE)),""),"")</f>
        <v/>
      </c>
      <c r="C247" s="82" t="str">
        <f>IFERROR(IF($K247&gt;$E$7,IF(VLOOKUP($J247,'Not All Title I'!$A$8:$G$97,3,FALSE)="","",VLOOKUP($J247,'Not All Title I'!$A$8:$G$97,3,FALSE)),""),"")</f>
        <v/>
      </c>
      <c r="D247" s="84" t="str">
        <f>IFERROR(IF($K247&gt;$E$7,IF(VLOOKUP($J247,'Not All Title I'!$A$8:$G$97,4,FALSE)="","",VLOOKUP($J247,'Not All Title I'!$A$8:$G$97,4,FALSE)),""),"")</f>
        <v/>
      </c>
      <c r="E247" s="66" t="str">
        <f>IFERROR(IF($K247&gt;$E$7,IF(VLOOKUP($J247,'Not All Title I'!$A$8:$G$97,5,FALSE)="","",VLOOKUP($J247,'Not All Title I'!$A$8:$G$97,5,FALSE)),""),"")</f>
        <v/>
      </c>
      <c r="F247" s="67" t="str">
        <f t="shared" si="9"/>
        <v/>
      </c>
      <c r="G247" s="67" t="str">
        <f>IFERROR(IF($K247&gt;$E$7,IF(VLOOKUP($J247,'Not All Title I'!$A$8:$G$97,7,FALSE)="","",VLOOKUP($J247,'Not All Title I'!$A$8:$G$97,7,FALSE)),""),"")</f>
        <v/>
      </c>
      <c r="H247" t="str">
        <f>IFERROR(IF(H246-1&gt;='Not All Title I'!$K$6,H246-1,""),"")</f>
        <v/>
      </c>
      <c r="I247" t="str">
        <f>IFERROR(IF(I246-1&gt;='Not All Title I'!$P$6,I246-1,""),"")</f>
        <v/>
      </c>
      <c r="J247" t="str">
        <f>IF($B$7="Student Enrollment",VLOOKUP(H247,'Not All Title I'!$K$8:$L$97,2,FALSE),IF($B$7="Poverty Rate",VLOOKUP(I247,'Not All Title I'!$P$8:$P$97,2,FALSE),""))</f>
        <v/>
      </c>
      <c r="K247" t="str">
        <f>IFERROR(IF($B$7="Student Enrollment",VLOOKUP(J247,'Not All Title I'!$A$8:$G$97,3,FALSE),IF($B$7="Poverty Rate",VLOOKUP(J247,'Not All Title I'!$A$8:$G$97,7,FALSE),"")),"")</f>
        <v/>
      </c>
    </row>
    <row r="248" spans="1:11" ht="15" x14ac:dyDescent="0.25">
      <c r="A248" s="82" t="str">
        <f>IFERROR(IF($K248&gt;$E$7,IF(VLOOKUP($J248,'Not All Title I'!$A$8:$G$97,1,FALSE)="","",VLOOKUP($J248,'Not All Title I'!$A$8:$G$97,1,FALSE)),""),"")</f>
        <v/>
      </c>
      <c r="B248" s="83" t="str">
        <f>IFERROR(IF($K248&gt;$E$7,IF(VLOOKUP($J248,'Not All Title I'!$A$8:$G$97,2,FALSE)="","",VLOOKUP($J248,'Not All Title I'!$A$8:$G$97,2,FALSE)),""),"")</f>
        <v/>
      </c>
      <c r="C248" s="82" t="str">
        <f>IFERROR(IF($K248&gt;$E$7,IF(VLOOKUP($J248,'Not All Title I'!$A$8:$G$97,3,FALSE)="","",VLOOKUP($J248,'Not All Title I'!$A$8:$G$97,3,FALSE)),""),"")</f>
        <v/>
      </c>
      <c r="D248" s="84" t="str">
        <f>IFERROR(IF($K248&gt;$E$7,IF(VLOOKUP($J248,'Not All Title I'!$A$8:$G$97,4,FALSE)="","",VLOOKUP($J248,'Not All Title I'!$A$8:$G$97,4,FALSE)),""),"")</f>
        <v/>
      </c>
      <c r="E248" s="66" t="str">
        <f>IFERROR(IF($K248&gt;$E$7,IF(VLOOKUP($J248,'Not All Title I'!$A$8:$G$97,5,FALSE)="","",VLOOKUP($J248,'Not All Title I'!$A$8:$G$97,5,FALSE)),""),"")</f>
        <v/>
      </c>
      <c r="F248" s="67" t="str">
        <f t="shared" si="9"/>
        <v/>
      </c>
      <c r="G248" s="67" t="str">
        <f>IFERROR(IF($K248&gt;$E$7,IF(VLOOKUP($J248,'Not All Title I'!$A$8:$G$97,7,FALSE)="","",VLOOKUP($J248,'Not All Title I'!$A$8:$G$97,7,FALSE)),""),"")</f>
        <v/>
      </c>
      <c r="H248" t="str">
        <f>IFERROR(IF(H247-1&gt;='Not All Title I'!$K$6,H247-1,""),"")</f>
        <v/>
      </c>
      <c r="I248" t="str">
        <f>IFERROR(IF(I247-1&gt;='Not All Title I'!$P$6,I247-1,""),"")</f>
        <v/>
      </c>
      <c r="J248" t="str">
        <f>IF($B$7="Student Enrollment",VLOOKUP(H248,'Not All Title I'!$K$8:$L$97,2,FALSE),IF($B$7="Poverty Rate",VLOOKUP(I248,'Not All Title I'!$P$8:$P$97,2,FALSE),""))</f>
        <v/>
      </c>
      <c r="K248" t="str">
        <f>IFERROR(IF($B$7="Student Enrollment",VLOOKUP(J248,'Not All Title I'!$A$8:$G$97,3,FALSE),IF($B$7="Poverty Rate",VLOOKUP(J248,'Not All Title I'!$A$8:$G$97,7,FALSE),"")),"")</f>
        <v/>
      </c>
    </row>
    <row r="249" spans="1:11" ht="15" x14ac:dyDescent="0.25">
      <c r="A249" s="82" t="str">
        <f>IFERROR(IF($K249&gt;$E$7,IF(VLOOKUP($J249,'Not All Title I'!$A$8:$G$97,1,FALSE)="","",VLOOKUP($J249,'Not All Title I'!$A$8:$G$97,1,FALSE)),""),"")</f>
        <v/>
      </c>
      <c r="B249" s="83" t="str">
        <f>IFERROR(IF($K249&gt;$E$7,IF(VLOOKUP($J249,'Not All Title I'!$A$8:$G$97,2,FALSE)="","",VLOOKUP($J249,'Not All Title I'!$A$8:$G$97,2,FALSE)),""),"")</f>
        <v/>
      </c>
      <c r="C249" s="82" t="str">
        <f>IFERROR(IF($K249&gt;$E$7,IF(VLOOKUP($J249,'Not All Title I'!$A$8:$G$97,3,FALSE)="","",VLOOKUP($J249,'Not All Title I'!$A$8:$G$97,3,FALSE)),""),"")</f>
        <v/>
      </c>
      <c r="D249" s="84" t="str">
        <f>IFERROR(IF($K249&gt;$E$7,IF(VLOOKUP($J249,'Not All Title I'!$A$8:$G$97,4,FALSE)="","",VLOOKUP($J249,'Not All Title I'!$A$8:$G$97,4,FALSE)),""),"")</f>
        <v/>
      </c>
      <c r="E249" s="66" t="str">
        <f>IFERROR(IF($K249&gt;$E$7,IF(VLOOKUP($J249,'Not All Title I'!$A$8:$G$97,5,FALSE)="","",VLOOKUP($J249,'Not All Title I'!$A$8:$G$97,5,FALSE)),""),"")</f>
        <v/>
      </c>
      <c r="F249" s="67" t="str">
        <f t="shared" si="9"/>
        <v/>
      </c>
      <c r="G249" s="67" t="str">
        <f>IFERROR(IF($K249&gt;$E$7,IF(VLOOKUP($J249,'Not All Title I'!$A$8:$G$97,7,FALSE)="","",VLOOKUP($J249,'Not All Title I'!$A$8:$G$97,7,FALSE)),""),"")</f>
        <v/>
      </c>
      <c r="H249" t="str">
        <f>IFERROR(IF(H248-1&gt;='Not All Title I'!$K$6,H248-1,""),"")</f>
        <v/>
      </c>
      <c r="I249" t="str">
        <f>IFERROR(IF(I248-1&gt;='Not All Title I'!$P$6,I248-1,""),"")</f>
        <v/>
      </c>
      <c r="J249" t="str">
        <f>IF($B$7="Student Enrollment",VLOOKUP(H249,'Not All Title I'!$K$8:$L$97,2,FALSE),IF($B$7="Poverty Rate",VLOOKUP(I249,'Not All Title I'!$P$8:$P$97,2,FALSE),""))</f>
        <v/>
      </c>
      <c r="K249" t="str">
        <f>IFERROR(IF($B$7="Student Enrollment",VLOOKUP(J249,'Not All Title I'!$A$8:$G$97,3,FALSE),IF($B$7="Poverty Rate",VLOOKUP(J249,'Not All Title I'!$A$8:$G$97,7,FALSE),"")),"")</f>
        <v/>
      </c>
    </row>
    <row r="250" spans="1:11" ht="15" x14ac:dyDescent="0.25">
      <c r="A250" s="82" t="str">
        <f>IFERROR(IF($K250&gt;$E$7,IF(VLOOKUP($J250,'Not All Title I'!$A$8:$G$97,1,FALSE)="","",VLOOKUP($J250,'Not All Title I'!$A$8:$G$97,1,FALSE)),""),"")</f>
        <v/>
      </c>
      <c r="B250" s="83" t="str">
        <f>IFERROR(IF($K250&gt;$E$7,IF(VLOOKUP($J250,'Not All Title I'!$A$8:$G$97,2,FALSE)="","",VLOOKUP($J250,'Not All Title I'!$A$8:$G$97,2,FALSE)),""),"")</f>
        <v/>
      </c>
      <c r="C250" s="82" t="str">
        <f>IFERROR(IF($K250&gt;$E$7,IF(VLOOKUP($J250,'Not All Title I'!$A$8:$G$97,3,FALSE)="","",VLOOKUP($J250,'Not All Title I'!$A$8:$G$97,3,FALSE)),""),"")</f>
        <v/>
      </c>
      <c r="D250" s="84" t="str">
        <f>IFERROR(IF($K250&gt;$E$7,IF(VLOOKUP($J250,'Not All Title I'!$A$8:$G$97,4,FALSE)="","",VLOOKUP($J250,'Not All Title I'!$A$8:$G$97,4,FALSE)),""),"")</f>
        <v/>
      </c>
      <c r="E250" s="66" t="str">
        <f>IFERROR(IF($K250&gt;$E$7,IF(VLOOKUP($J250,'Not All Title I'!$A$8:$G$97,5,FALSE)="","",VLOOKUP($J250,'Not All Title I'!$A$8:$G$97,5,FALSE)),""),"")</f>
        <v/>
      </c>
      <c r="F250" s="67" t="str">
        <f t="shared" si="9"/>
        <v/>
      </c>
      <c r="G250" s="67" t="str">
        <f>IFERROR(IF($K250&gt;$E$7,IF(VLOOKUP($J250,'Not All Title I'!$A$8:$G$97,7,FALSE)="","",VLOOKUP($J250,'Not All Title I'!$A$8:$G$97,7,FALSE)),""),"")</f>
        <v/>
      </c>
      <c r="H250" t="str">
        <f>IFERROR(IF(H249-1&gt;='Not All Title I'!$K$6,H249-1,""),"")</f>
        <v/>
      </c>
      <c r="I250" t="str">
        <f>IFERROR(IF(I249-1&gt;='Not All Title I'!$P$6,I249-1,""),"")</f>
        <v/>
      </c>
      <c r="J250" t="str">
        <f>IF($B$7="Student Enrollment",VLOOKUP(H250,'Not All Title I'!$K$8:$L$97,2,FALSE),IF($B$7="Poverty Rate",VLOOKUP(I250,'Not All Title I'!$P$8:$P$97,2,FALSE),""))</f>
        <v/>
      </c>
      <c r="K250" t="str">
        <f>IFERROR(IF($B$7="Student Enrollment",VLOOKUP(J250,'Not All Title I'!$A$8:$G$97,3,FALSE),IF($B$7="Poverty Rate",VLOOKUP(J250,'Not All Title I'!$A$8:$G$97,7,FALSE),"")),"")</f>
        <v/>
      </c>
    </row>
    <row r="251" spans="1:11" ht="15" x14ac:dyDescent="0.25">
      <c r="A251" s="82" t="str">
        <f>IFERROR(IF($K251&gt;$E$7,IF(VLOOKUP($J251,'Not All Title I'!$A$8:$G$97,1,FALSE)="","",VLOOKUP($J251,'Not All Title I'!$A$8:$G$97,1,FALSE)),""),"")</f>
        <v/>
      </c>
      <c r="B251" s="83" t="str">
        <f>IFERROR(IF($K251&gt;$E$7,IF(VLOOKUP($J251,'Not All Title I'!$A$8:$G$97,2,FALSE)="","",VLOOKUP($J251,'Not All Title I'!$A$8:$G$97,2,FALSE)),""),"")</f>
        <v/>
      </c>
      <c r="C251" s="82" t="str">
        <f>IFERROR(IF($K251&gt;$E$7,IF(VLOOKUP($J251,'Not All Title I'!$A$8:$G$97,3,FALSE)="","",VLOOKUP($J251,'Not All Title I'!$A$8:$G$97,3,FALSE)),""),"")</f>
        <v/>
      </c>
      <c r="D251" s="84" t="str">
        <f>IFERROR(IF($K251&gt;$E$7,IF(VLOOKUP($J251,'Not All Title I'!$A$8:$G$97,4,FALSE)="","",VLOOKUP($J251,'Not All Title I'!$A$8:$G$97,4,FALSE)),""),"")</f>
        <v/>
      </c>
      <c r="E251" s="66" t="str">
        <f>IFERROR(IF($K251&gt;$E$7,IF(VLOOKUP($J251,'Not All Title I'!$A$8:$G$97,5,FALSE)="","",VLOOKUP($J251,'Not All Title I'!$A$8:$G$97,5,FALSE)),""),"")</f>
        <v/>
      </c>
      <c r="F251" s="67" t="str">
        <f t="shared" si="9"/>
        <v/>
      </c>
      <c r="G251" s="67" t="str">
        <f>IFERROR(IF($K251&gt;$E$7,IF(VLOOKUP($J251,'Not All Title I'!$A$8:$G$97,7,FALSE)="","",VLOOKUP($J251,'Not All Title I'!$A$8:$G$97,7,FALSE)),""),"")</f>
        <v/>
      </c>
      <c r="H251" t="str">
        <f>IFERROR(IF(H250-1&gt;='Not All Title I'!$K$6,H250-1,""),"")</f>
        <v/>
      </c>
      <c r="I251" t="str">
        <f>IFERROR(IF(I250-1&gt;='Not All Title I'!$P$6,I250-1,""),"")</f>
        <v/>
      </c>
      <c r="J251" t="str">
        <f>IF($B$7="Student Enrollment",VLOOKUP(H251,'Not All Title I'!$K$8:$L$97,2,FALSE),IF($B$7="Poverty Rate",VLOOKUP(I251,'Not All Title I'!$P$8:$P$97,2,FALSE),""))</f>
        <v/>
      </c>
      <c r="K251" t="str">
        <f>IFERROR(IF($B$7="Student Enrollment",VLOOKUP(J251,'Not All Title I'!$A$8:$G$97,3,FALSE),IF($B$7="Poverty Rate",VLOOKUP(J251,'Not All Title I'!$A$8:$G$97,7,FALSE),"")),"")</f>
        <v/>
      </c>
    </row>
    <row r="252" spans="1:11" ht="15" x14ac:dyDescent="0.25">
      <c r="A252" s="82" t="str">
        <f>IFERROR(IF($K252&gt;$E$7,IF(VLOOKUP($J252,'Not All Title I'!$A$8:$G$97,1,FALSE)="","",VLOOKUP($J252,'Not All Title I'!$A$8:$G$97,1,FALSE)),""),"")</f>
        <v/>
      </c>
      <c r="B252" s="83" t="str">
        <f>IFERROR(IF($K252&gt;$E$7,IF(VLOOKUP($J252,'Not All Title I'!$A$8:$G$97,2,FALSE)="","",VLOOKUP($J252,'Not All Title I'!$A$8:$G$97,2,FALSE)),""),"")</f>
        <v/>
      </c>
      <c r="C252" s="82" t="str">
        <f>IFERROR(IF($K252&gt;$E$7,IF(VLOOKUP($J252,'Not All Title I'!$A$8:$G$97,3,FALSE)="","",VLOOKUP($J252,'Not All Title I'!$A$8:$G$97,3,FALSE)),""),"")</f>
        <v/>
      </c>
      <c r="D252" s="84" t="str">
        <f>IFERROR(IF($K252&gt;$E$7,IF(VLOOKUP($J252,'Not All Title I'!$A$8:$G$97,4,FALSE)="","",VLOOKUP($J252,'Not All Title I'!$A$8:$G$97,4,FALSE)),""),"")</f>
        <v/>
      </c>
      <c r="E252" s="66" t="str">
        <f>IFERROR(IF($K252&gt;$E$7,IF(VLOOKUP($J252,'Not All Title I'!$A$8:$G$97,5,FALSE)="","",VLOOKUP($J252,'Not All Title I'!$A$8:$G$97,5,FALSE)),""),"")</f>
        <v/>
      </c>
      <c r="F252" s="67" t="str">
        <f t="shared" si="9"/>
        <v/>
      </c>
      <c r="G252" s="67" t="str">
        <f>IFERROR(IF($K252&gt;$E$7,IF(VLOOKUP($J252,'Not All Title I'!$A$8:$G$97,7,FALSE)="","",VLOOKUP($J252,'Not All Title I'!$A$8:$G$97,7,FALSE)),""),"")</f>
        <v/>
      </c>
      <c r="H252" t="str">
        <f>IFERROR(IF(H251-1&gt;='Not All Title I'!$K$6,H251-1,""),"")</f>
        <v/>
      </c>
      <c r="I252" t="str">
        <f>IFERROR(IF(I251-1&gt;='Not All Title I'!$P$6,I251-1,""),"")</f>
        <v/>
      </c>
      <c r="J252" t="str">
        <f>IF($B$7="Student Enrollment",VLOOKUP(H252,'Not All Title I'!$K$8:$L$97,2,FALSE),IF($B$7="Poverty Rate",VLOOKUP(I252,'Not All Title I'!$P$8:$P$97,2,FALSE),""))</f>
        <v/>
      </c>
      <c r="K252" t="str">
        <f>IFERROR(IF($B$7="Student Enrollment",VLOOKUP(J252,'Not All Title I'!$A$8:$G$97,3,FALSE),IF($B$7="Poverty Rate",VLOOKUP(J252,'Not All Title I'!$A$8:$G$97,7,FALSE),"")),"")</f>
        <v/>
      </c>
    </row>
    <row r="253" spans="1:11" ht="15" x14ac:dyDescent="0.25">
      <c r="A253" s="82" t="str">
        <f>IFERROR(IF($K253&gt;$E$7,IF(VLOOKUP($J253,'Not All Title I'!$A$8:$G$97,1,FALSE)="","",VLOOKUP($J253,'Not All Title I'!$A$8:$G$97,1,FALSE)),""),"")</f>
        <v/>
      </c>
      <c r="B253" s="83" t="str">
        <f>IFERROR(IF($K253&gt;$E$7,IF(VLOOKUP($J253,'Not All Title I'!$A$8:$G$97,2,FALSE)="","",VLOOKUP($J253,'Not All Title I'!$A$8:$G$97,2,FALSE)),""),"")</f>
        <v/>
      </c>
      <c r="C253" s="82" t="str">
        <f>IFERROR(IF($K253&gt;$E$7,IF(VLOOKUP($J253,'Not All Title I'!$A$8:$G$97,3,FALSE)="","",VLOOKUP($J253,'Not All Title I'!$A$8:$G$97,3,FALSE)),""),"")</f>
        <v/>
      </c>
      <c r="D253" s="84" t="str">
        <f>IFERROR(IF($K253&gt;$E$7,IF(VLOOKUP($J253,'Not All Title I'!$A$8:$G$97,4,FALSE)="","",VLOOKUP($J253,'Not All Title I'!$A$8:$G$97,4,FALSE)),""),"")</f>
        <v/>
      </c>
      <c r="E253" s="66" t="str">
        <f>IFERROR(IF($K253&gt;$E$7,IF(VLOOKUP($J253,'Not All Title I'!$A$8:$G$97,5,FALSE)="","",VLOOKUP($J253,'Not All Title I'!$A$8:$G$97,5,FALSE)),""),"")</f>
        <v/>
      </c>
      <c r="F253" s="67" t="str">
        <f t="shared" si="9"/>
        <v/>
      </c>
      <c r="G253" s="67" t="str">
        <f>IFERROR(IF($K253&gt;$E$7,IF(VLOOKUP($J253,'Not All Title I'!$A$8:$G$97,7,FALSE)="","",VLOOKUP($J253,'Not All Title I'!$A$8:$G$97,7,FALSE)),""),"")</f>
        <v/>
      </c>
      <c r="H253" t="str">
        <f>IFERROR(IF(H252-1&gt;='Not All Title I'!$K$6,H252-1,""),"")</f>
        <v/>
      </c>
      <c r="I253" t="str">
        <f>IFERROR(IF(I252-1&gt;='Not All Title I'!$P$6,I252-1,""),"")</f>
        <v/>
      </c>
      <c r="J253" t="str">
        <f>IF($B$7="Student Enrollment",VLOOKUP(H253,'Not All Title I'!$K$8:$L$97,2,FALSE),IF($B$7="Poverty Rate",VLOOKUP(I253,'Not All Title I'!$P$8:$P$97,2,FALSE),""))</f>
        <v/>
      </c>
      <c r="K253" t="str">
        <f>IFERROR(IF($B$7="Student Enrollment",VLOOKUP(J253,'Not All Title I'!$A$8:$G$97,3,FALSE),IF($B$7="Poverty Rate",VLOOKUP(J253,'Not All Title I'!$A$8:$G$97,7,FALSE),"")),"")</f>
        <v/>
      </c>
    </row>
    <row r="254" spans="1:11" ht="15" x14ac:dyDescent="0.25">
      <c r="A254" s="82" t="str">
        <f>IFERROR(IF($K254&gt;$E$7,IF(VLOOKUP($J254,'Not All Title I'!$A$8:$G$97,1,FALSE)="","",VLOOKUP($J254,'Not All Title I'!$A$8:$G$97,1,FALSE)),""),"")</f>
        <v/>
      </c>
      <c r="B254" s="83" t="str">
        <f>IFERROR(IF($K254&gt;$E$7,IF(VLOOKUP($J254,'Not All Title I'!$A$8:$G$97,2,FALSE)="","",VLOOKUP($J254,'Not All Title I'!$A$8:$G$97,2,FALSE)),""),"")</f>
        <v/>
      </c>
      <c r="C254" s="82" t="str">
        <f>IFERROR(IF($K254&gt;$E$7,IF(VLOOKUP($J254,'Not All Title I'!$A$8:$G$97,3,FALSE)="","",VLOOKUP($J254,'Not All Title I'!$A$8:$G$97,3,FALSE)),""),"")</f>
        <v/>
      </c>
      <c r="D254" s="84" t="str">
        <f>IFERROR(IF($K254&gt;$E$7,IF(VLOOKUP($J254,'Not All Title I'!$A$8:$G$97,4,FALSE)="","",VLOOKUP($J254,'Not All Title I'!$A$8:$G$97,4,FALSE)),""),"")</f>
        <v/>
      </c>
      <c r="E254" s="66" t="str">
        <f>IFERROR(IF($K254&gt;$E$7,IF(VLOOKUP($J254,'Not All Title I'!$A$8:$G$97,5,FALSE)="","",VLOOKUP($J254,'Not All Title I'!$A$8:$G$97,5,FALSE)),""),"")</f>
        <v/>
      </c>
      <c r="F254" s="67" t="str">
        <f t="shared" si="9"/>
        <v/>
      </c>
      <c r="G254" s="67" t="str">
        <f>IFERROR(IF($K254&gt;$E$7,IF(VLOOKUP($J254,'Not All Title I'!$A$8:$G$97,7,FALSE)="","",VLOOKUP($J254,'Not All Title I'!$A$8:$G$97,7,FALSE)),""),"")</f>
        <v/>
      </c>
      <c r="H254" t="str">
        <f>IFERROR(IF(H253-1&gt;='Not All Title I'!$K$6,H253-1,""),"")</f>
        <v/>
      </c>
      <c r="I254" t="str">
        <f>IFERROR(IF(I253-1&gt;='Not All Title I'!$P$6,I253-1,""),"")</f>
        <v/>
      </c>
      <c r="J254" t="str">
        <f>IF($B$7="Student Enrollment",VLOOKUP(H254,'Not All Title I'!$K$8:$L$97,2,FALSE),IF($B$7="Poverty Rate",VLOOKUP(I254,'Not All Title I'!$P$8:$P$97,2,FALSE),""))</f>
        <v/>
      </c>
      <c r="K254" t="str">
        <f>IFERROR(IF($B$7="Student Enrollment",VLOOKUP(J254,'Not All Title I'!$A$8:$G$97,3,FALSE),IF($B$7="Poverty Rate",VLOOKUP(J254,'Not All Title I'!$A$8:$G$97,7,FALSE),"")),"")</f>
        <v/>
      </c>
    </row>
    <row r="255" spans="1:11" ht="15" x14ac:dyDescent="0.25">
      <c r="A255" s="82" t="str">
        <f>IFERROR(IF($K255&gt;$E$7,IF(VLOOKUP($J255,'Not All Title I'!$A$8:$G$97,1,FALSE)="","",VLOOKUP($J255,'Not All Title I'!$A$8:$G$97,1,FALSE)),""),"")</f>
        <v/>
      </c>
      <c r="B255" s="83" t="str">
        <f>IFERROR(IF($K255&gt;$E$7,IF(VLOOKUP($J255,'Not All Title I'!$A$8:$G$97,2,FALSE)="","",VLOOKUP($J255,'Not All Title I'!$A$8:$G$97,2,FALSE)),""),"")</f>
        <v/>
      </c>
      <c r="C255" s="82" t="str">
        <f>IFERROR(IF($K255&gt;$E$7,IF(VLOOKUP($J255,'Not All Title I'!$A$8:$G$97,3,FALSE)="","",VLOOKUP($J255,'Not All Title I'!$A$8:$G$97,3,FALSE)),""),"")</f>
        <v/>
      </c>
      <c r="D255" s="84" t="str">
        <f>IFERROR(IF($K255&gt;$E$7,IF(VLOOKUP($J255,'Not All Title I'!$A$8:$G$97,4,FALSE)="","",VLOOKUP($J255,'Not All Title I'!$A$8:$G$97,4,FALSE)),""),"")</f>
        <v/>
      </c>
      <c r="E255" s="66" t="str">
        <f>IFERROR(IF($K255&gt;$E$7,IF(VLOOKUP($J255,'Not All Title I'!$A$8:$G$97,5,FALSE)="","",VLOOKUP($J255,'Not All Title I'!$A$8:$G$97,5,FALSE)),""),"")</f>
        <v/>
      </c>
      <c r="F255" s="67" t="str">
        <f t="shared" si="9"/>
        <v/>
      </c>
      <c r="G255" s="67" t="str">
        <f>IFERROR(IF($K255&gt;$E$7,IF(VLOOKUP($J255,'Not All Title I'!$A$8:$G$97,7,FALSE)="","",VLOOKUP($J255,'Not All Title I'!$A$8:$G$97,7,FALSE)),""),"")</f>
        <v/>
      </c>
      <c r="H255" t="str">
        <f>IFERROR(IF(H254-1&gt;='Not All Title I'!$K$6,H254-1,""),"")</f>
        <v/>
      </c>
      <c r="I255" t="str">
        <f>IFERROR(IF(I254-1&gt;='Not All Title I'!$P$6,I254-1,""),"")</f>
        <v/>
      </c>
      <c r="J255" t="str">
        <f>IF($B$7="Student Enrollment",VLOOKUP(H255,'Not All Title I'!$K$8:$L$97,2,FALSE),IF($B$7="Poverty Rate",VLOOKUP(I255,'Not All Title I'!$P$8:$P$97,2,FALSE),""))</f>
        <v/>
      </c>
      <c r="K255" t="str">
        <f>IFERROR(IF($B$7="Student Enrollment",VLOOKUP(J255,'Not All Title I'!$A$8:$G$97,3,FALSE),IF($B$7="Poverty Rate",VLOOKUP(J255,'Not All Title I'!$A$8:$G$97,7,FALSE),"")),"")</f>
        <v/>
      </c>
    </row>
    <row r="256" spans="1:11" ht="15" x14ac:dyDescent="0.25">
      <c r="A256" s="82" t="str">
        <f>IFERROR(IF($K256&gt;$E$7,IF(VLOOKUP($J256,'Not All Title I'!$A$8:$G$97,1,FALSE)="","",VLOOKUP($J256,'Not All Title I'!$A$8:$G$97,1,FALSE)),""),"")</f>
        <v/>
      </c>
      <c r="B256" s="83" t="str">
        <f>IFERROR(IF($K256&gt;$E$7,IF(VLOOKUP($J256,'Not All Title I'!$A$8:$G$97,2,FALSE)="","",VLOOKUP($J256,'Not All Title I'!$A$8:$G$97,2,FALSE)),""),"")</f>
        <v/>
      </c>
      <c r="C256" s="82" t="str">
        <f>IFERROR(IF($K256&gt;$E$7,IF(VLOOKUP($J256,'Not All Title I'!$A$8:$G$97,3,FALSE)="","",VLOOKUP($J256,'Not All Title I'!$A$8:$G$97,3,FALSE)),""),"")</f>
        <v/>
      </c>
      <c r="D256" s="84" t="str">
        <f>IFERROR(IF($K256&gt;$E$7,IF(VLOOKUP($J256,'Not All Title I'!$A$8:$G$97,4,FALSE)="","",VLOOKUP($J256,'Not All Title I'!$A$8:$G$97,4,FALSE)),""),"")</f>
        <v/>
      </c>
      <c r="E256" s="66" t="str">
        <f>IFERROR(IF($K256&gt;$E$7,IF(VLOOKUP($J256,'Not All Title I'!$A$8:$G$97,5,FALSE)="","",VLOOKUP($J256,'Not All Title I'!$A$8:$G$97,5,FALSE)),""),"")</f>
        <v/>
      </c>
      <c r="F256" s="67" t="str">
        <f t="shared" si="9"/>
        <v/>
      </c>
      <c r="G256" s="67" t="str">
        <f>IFERROR(IF($K256&gt;$E$7,IF(VLOOKUP($J256,'Not All Title I'!$A$8:$G$97,7,FALSE)="","",VLOOKUP($J256,'Not All Title I'!$A$8:$G$97,7,FALSE)),""),"")</f>
        <v/>
      </c>
      <c r="H256" t="str">
        <f>IFERROR(IF(H255-1&gt;='Not All Title I'!$K$6,H255-1,""),"")</f>
        <v/>
      </c>
      <c r="I256" t="str">
        <f>IFERROR(IF(I255-1&gt;='Not All Title I'!$P$6,I255-1,""),"")</f>
        <v/>
      </c>
      <c r="J256" t="str">
        <f>IF($B$7="Student Enrollment",VLOOKUP(H256,'Not All Title I'!$K$8:$L$97,2,FALSE),IF($B$7="Poverty Rate",VLOOKUP(I256,'Not All Title I'!$P$8:$P$97,2,FALSE),""))</f>
        <v/>
      </c>
      <c r="K256" t="str">
        <f>IFERROR(IF($B$7="Student Enrollment",VLOOKUP(J256,'Not All Title I'!$A$8:$G$97,3,FALSE),IF($B$7="Poverty Rate",VLOOKUP(J256,'Not All Title I'!$A$8:$G$97,7,FALSE),"")),"")</f>
        <v/>
      </c>
    </row>
    <row r="257" spans="1:11" ht="15" x14ac:dyDescent="0.25">
      <c r="A257" s="82" t="str">
        <f>IFERROR(IF($K257&gt;$E$7,IF(VLOOKUP($J257,'Not All Title I'!$A$8:$G$97,1,FALSE)="","",VLOOKUP($J257,'Not All Title I'!$A$8:$G$97,1,FALSE)),""),"")</f>
        <v/>
      </c>
      <c r="B257" s="83" t="str">
        <f>IFERROR(IF($K257&gt;$E$7,IF(VLOOKUP($J257,'Not All Title I'!$A$8:$G$97,2,FALSE)="","",VLOOKUP($J257,'Not All Title I'!$A$8:$G$97,2,FALSE)),""),"")</f>
        <v/>
      </c>
      <c r="C257" s="82" t="str">
        <f>IFERROR(IF($K257&gt;$E$7,IF(VLOOKUP($J257,'Not All Title I'!$A$8:$G$97,3,FALSE)="","",VLOOKUP($J257,'Not All Title I'!$A$8:$G$97,3,FALSE)),""),"")</f>
        <v/>
      </c>
      <c r="D257" s="84" t="str">
        <f>IFERROR(IF($K257&gt;$E$7,IF(VLOOKUP($J257,'Not All Title I'!$A$8:$G$97,4,FALSE)="","",VLOOKUP($J257,'Not All Title I'!$A$8:$G$97,4,FALSE)),""),"")</f>
        <v/>
      </c>
      <c r="E257" s="66" t="str">
        <f>IFERROR(IF($K257&gt;$E$7,IF(VLOOKUP($J257,'Not All Title I'!$A$8:$G$97,5,FALSE)="","",VLOOKUP($J257,'Not All Title I'!$A$8:$G$97,5,FALSE)),""),"")</f>
        <v/>
      </c>
      <c r="F257" s="67" t="str">
        <f t="shared" si="9"/>
        <v/>
      </c>
      <c r="G257" s="67" t="str">
        <f>IFERROR(IF($K257&gt;$E$7,IF(VLOOKUP($J257,'Not All Title I'!$A$8:$G$97,7,FALSE)="","",VLOOKUP($J257,'Not All Title I'!$A$8:$G$97,7,FALSE)),""),"")</f>
        <v/>
      </c>
      <c r="H257" t="str">
        <f>IFERROR(IF(H256-1&gt;='Not All Title I'!$K$6,H256-1,""),"")</f>
        <v/>
      </c>
      <c r="I257" t="str">
        <f>IFERROR(IF(I256-1&gt;='Not All Title I'!$P$6,I256-1,""),"")</f>
        <v/>
      </c>
      <c r="J257" t="str">
        <f>IF($B$7="Student Enrollment",VLOOKUP(H257,'Not All Title I'!$K$8:$L$97,2,FALSE),IF($B$7="Poverty Rate",VLOOKUP(I257,'Not All Title I'!$P$8:$P$97,2,FALSE),""))</f>
        <v/>
      </c>
      <c r="K257" t="str">
        <f>IFERROR(IF($B$7="Student Enrollment",VLOOKUP(J257,'Not All Title I'!$A$8:$G$97,3,FALSE),IF($B$7="Poverty Rate",VLOOKUP(J257,'Not All Title I'!$A$8:$G$97,7,FALSE),"")),"")</f>
        <v/>
      </c>
    </row>
    <row r="258" spans="1:11" ht="15" x14ac:dyDescent="0.25">
      <c r="A258" s="82" t="str">
        <f>IFERROR(IF($K258&gt;$E$7,IF(VLOOKUP($J258,'Not All Title I'!$A$8:$G$97,1,FALSE)="","",VLOOKUP($J258,'Not All Title I'!$A$8:$G$97,1,FALSE)),""),"")</f>
        <v/>
      </c>
      <c r="B258" s="83" t="str">
        <f>IFERROR(IF($K258&gt;$E$7,IF(VLOOKUP($J258,'Not All Title I'!$A$8:$G$97,2,FALSE)="","",VLOOKUP($J258,'Not All Title I'!$A$8:$G$97,2,FALSE)),""),"")</f>
        <v/>
      </c>
      <c r="C258" s="82" t="str">
        <f>IFERROR(IF($K258&gt;$E$7,IF(VLOOKUP($J258,'Not All Title I'!$A$8:$G$97,3,FALSE)="","",VLOOKUP($J258,'Not All Title I'!$A$8:$G$97,3,FALSE)),""),"")</f>
        <v/>
      </c>
      <c r="D258" s="84" t="str">
        <f>IFERROR(IF($K258&gt;$E$7,IF(VLOOKUP($J258,'Not All Title I'!$A$8:$G$97,4,FALSE)="","",VLOOKUP($J258,'Not All Title I'!$A$8:$G$97,4,FALSE)),""),"")</f>
        <v/>
      </c>
      <c r="E258" s="66" t="str">
        <f>IFERROR(IF($K258&gt;$E$7,IF(VLOOKUP($J258,'Not All Title I'!$A$8:$G$97,5,FALSE)="","",VLOOKUP($J258,'Not All Title I'!$A$8:$G$97,5,FALSE)),""),"")</f>
        <v/>
      </c>
      <c r="F258" s="67" t="str">
        <f t="shared" si="9"/>
        <v/>
      </c>
      <c r="G258" s="67" t="str">
        <f>IFERROR(IF($K258&gt;$E$7,IF(VLOOKUP($J258,'Not All Title I'!$A$8:$G$97,7,FALSE)="","",VLOOKUP($J258,'Not All Title I'!$A$8:$G$97,7,FALSE)),""),"")</f>
        <v/>
      </c>
      <c r="H258" t="str">
        <f>IFERROR(IF(H257-1&gt;='Not All Title I'!$K$6,H257-1,""),"")</f>
        <v/>
      </c>
      <c r="I258" t="str">
        <f>IFERROR(IF(I257-1&gt;='Not All Title I'!$P$6,I257-1,""),"")</f>
        <v/>
      </c>
      <c r="J258" t="str">
        <f>IF($B$7="Student Enrollment",VLOOKUP(H258,'Not All Title I'!$K$8:$L$97,2,FALSE),IF($B$7="Poverty Rate",VLOOKUP(I258,'Not All Title I'!$P$8:$P$97,2,FALSE),""))</f>
        <v/>
      </c>
      <c r="K258" t="str">
        <f>IFERROR(IF($B$7="Student Enrollment",VLOOKUP(J258,'Not All Title I'!$A$8:$G$97,3,FALSE),IF($B$7="Poverty Rate",VLOOKUP(J258,'Not All Title I'!$A$8:$G$97,7,FALSE),"")),"")</f>
        <v/>
      </c>
    </row>
    <row r="259" spans="1:11" ht="15" x14ac:dyDescent="0.25">
      <c r="A259" s="82" t="str">
        <f>IFERROR(IF($K259&gt;$E$7,IF(VLOOKUP($J259,'Not All Title I'!$A$8:$G$97,1,FALSE)="","",VLOOKUP($J259,'Not All Title I'!$A$8:$G$97,1,FALSE)),""),"")</f>
        <v/>
      </c>
      <c r="B259" s="83" t="str">
        <f>IFERROR(IF($K259&gt;$E$7,IF(VLOOKUP($J259,'Not All Title I'!$A$8:$G$97,2,FALSE)="","",VLOOKUP($J259,'Not All Title I'!$A$8:$G$97,2,FALSE)),""),"")</f>
        <v/>
      </c>
      <c r="C259" s="82" t="str">
        <f>IFERROR(IF($K259&gt;$E$7,IF(VLOOKUP($J259,'Not All Title I'!$A$8:$G$97,3,FALSE)="","",VLOOKUP($J259,'Not All Title I'!$A$8:$G$97,3,FALSE)),""),"")</f>
        <v/>
      </c>
      <c r="D259" s="84" t="str">
        <f>IFERROR(IF($K259&gt;$E$7,IF(VLOOKUP($J259,'Not All Title I'!$A$8:$G$97,4,FALSE)="","",VLOOKUP($J259,'Not All Title I'!$A$8:$G$97,4,FALSE)),""),"")</f>
        <v/>
      </c>
      <c r="E259" s="66" t="str">
        <f>IFERROR(IF($K259&gt;$E$7,IF(VLOOKUP($J259,'Not All Title I'!$A$8:$G$97,5,FALSE)="","",VLOOKUP($J259,'Not All Title I'!$A$8:$G$97,5,FALSE)),""),"")</f>
        <v/>
      </c>
      <c r="F259" s="67" t="str">
        <f t="shared" si="9"/>
        <v/>
      </c>
      <c r="G259" s="67" t="str">
        <f>IFERROR(IF($K259&gt;$E$7,IF(VLOOKUP($J259,'Not All Title I'!$A$8:$G$97,7,FALSE)="","",VLOOKUP($J259,'Not All Title I'!$A$8:$G$97,7,FALSE)),""),"")</f>
        <v/>
      </c>
      <c r="H259" t="str">
        <f>IFERROR(IF(H258-1&gt;='Not All Title I'!$K$6,H258-1,""),"")</f>
        <v/>
      </c>
      <c r="I259" t="str">
        <f>IFERROR(IF(I258-1&gt;='Not All Title I'!$P$6,I258-1,""),"")</f>
        <v/>
      </c>
      <c r="J259" t="str">
        <f>IF($B$7="Student Enrollment",VLOOKUP(H259,'Not All Title I'!$K$8:$L$97,2,FALSE),IF($B$7="Poverty Rate",VLOOKUP(I259,'Not All Title I'!$P$8:$P$97,2,FALSE),""))</f>
        <v/>
      </c>
      <c r="K259" t="str">
        <f>IFERROR(IF($B$7="Student Enrollment",VLOOKUP(J259,'Not All Title I'!$A$8:$G$97,3,FALSE),IF($B$7="Poverty Rate",VLOOKUP(J259,'Not All Title I'!$A$8:$G$97,7,FALSE),"")),"")</f>
        <v/>
      </c>
    </row>
    <row r="260" spans="1:11" ht="15" x14ac:dyDescent="0.25">
      <c r="A260" s="82" t="str">
        <f>IFERROR(IF($K260&gt;$E$7,IF(VLOOKUP($J260,'Not All Title I'!$A$8:$G$97,1,FALSE)="","",VLOOKUP($J260,'Not All Title I'!$A$8:$G$97,1,FALSE)),""),"")</f>
        <v/>
      </c>
      <c r="B260" s="83" t="str">
        <f>IFERROR(IF($K260&gt;$E$7,IF(VLOOKUP($J260,'Not All Title I'!$A$8:$G$97,2,FALSE)="","",VLOOKUP($J260,'Not All Title I'!$A$8:$G$97,2,FALSE)),""),"")</f>
        <v/>
      </c>
      <c r="C260" s="82" t="str">
        <f>IFERROR(IF($K260&gt;$E$7,IF(VLOOKUP($J260,'Not All Title I'!$A$8:$G$97,3,FALSE)="","",VLOOKUP($J260,'Not All Title I'!$A$8:$G$97,3,FALSE)),""),"")</f>
        <v/>
      </c>
      <c r="D260" s="84" t="str">
        <f>IFERROR(IF($K260&gt;$E$7,IF(VLOOKUP($J260,'Not All Title I'!$A$8:$G$97,4,FALSE)="","",VLOOKUP($J260,'Not All Title I'!$A$8:$G$97,4,FALSE)),""),"")</f>
        <v/>
      </c>
      <c r="E260" s="66" t="str">
        <f>IFERROR(IF($K260&gt;$E$7,IF(VLOOKUP($J260,'Not All Title I'!$A$8:$G$97,5,FALSE)="","",VLOOKUP($J260,'Not All Title I'!$A$8:$G$97,5,FALSE)),""),"")</f>
        <v/>
      </c>
      <c r="F260" s="67" t="str">
        <f t="shared" si="9"/>
        <v/>
      </c>
      <c r="G260" s="67" t="str">
        <f>IFERROR(IF($K260&gt;$E$7,IF(VLOOKUP($J260,'Not All Title I'!$A$8:$G$97,7,FALSE)="","",VLOOKUP($J260,'Not All Title I'!$A$8:$G$97,7,FALSE)),""),"")</f>
        <v/>
      </c>
      <c r="H260" t="str">
        <f>IFERROR(IF(H259-1&gt;='Not All Title I'!$K$6,H259-1,""),"")</f>
        <v/>
      </c>
      <c r="I260" t="str">
        <f>IFERROR(IF(I259-1&gt;='Not All Title I'!$P$6,I259-1,""),"")</f>
        <v/>
      </c>
      <c r="J260" t="str">
        <f>IF($B$7="Student Enrollment",VLOOKUP(H260,'Not All Title I'!$K$8:$L$97,2,FALSE),IF($B$7="Poverty Rate",VLOOKUP(I260,'Not All Title I'!$P$8:$P$97,2,FALSE),""))</f>
        <v/>
      </c>
      <c r="K260" t="str">
        <f>IFERROR(IF($B$7="Student Enrollment",VLOOKUP(J260,'Not All Title I'!$A$8:$G$97,3,FALSE),IF($B$7="Poverty Rate",VLOOKUP(J260,'Not All Title I'!$A$8:$G$97,7,FALSE),"")),"")</f>
        <v/>
      </c>
    </row>
    <row r="261" spans="1:11" ht="15" x14ac:dyDescent="0.25">
      <c r="A261" s="82" t="str">
        <f>IFERROR(IF($K261&gt;$E$7,IF(VLOOKUP($J261,'Not All Title I'!$A$8:$G$97,1,FALSE)="","",VLOOKUP($J261,'Not All Title I'!$A$8:$G$97,1,FALSE)),""),"")</f>
        <v/>
      </c>
      <c r="B261" s="83" t="str">
        <f>IFERROR(IF($K261&gt;$E$7,IF(VLOOKUP($J261,'Not All Title I'!$A$8:$G$97,2,FALSE)="","",VLOOKUP($J261,'Not All Title I'!$A$8:$G$97,2,FALSE)),""),"")</f>
        <v/>
      </c>
      <c r="C261" s="82" t="str">
        <f>IFERROR(IF($K261&gt;$E$7,IF(VLOOKUP($J261,'Not All Title I'!$A$8:$G$97,3,FALSE)="","",VLOOKUP($J261,'Not All Title I'!$A$8:$G$97,3,FALSE)),""),"")</f>
        <v/>
      </c>
      <c r="D261" s="84" t="str">
        <f>IFERROR(IF($K261&gt;$E$7,IF(VLOOKUP($J261,'Not All Title I'!$A$8:$G$97,4,FALSE)="","",VLOOKUP($J261,'Not All Title I'!$A$8:$G$97,4,FALSE)),""),"")</f>
        <v/>
      </c>
      <c r="E261" s="66" t="str">
        <f>IFERROR(IF($K261&gt;$E$7,IF(VLOOKUP($J261,'Not All Title I'!$A$8:$G$97,5,FALSE)="","",VLOOKUP($J261,'Not All Title I'!$A$8:$G$97,5,FALSE)),""),"")</f>
        <v/>
      </c>
      <c r="F261" s="67" t="str">
        <f t="shared" si="9"/>
        <v/>
      </c>
      <c r="G261" s="67" t="str">
        <f>IFERROR(IF($K261&gt;$E$7,IF(VLOOKUP($J261,'Not All Title I'!$A$8:$G$97,7,FALSE)="","",VLOOKUP($J261,'Not All Title I'!$A$8:$G$97,7,FALSE)),""),"")</f>
        <v/>
      </c>
      <c r="H261" t="str">
        <f>IFERROR(IF(H260-1&gt;='Not All Title I'!$K$6,H260-1,""),"")</f>
        <v/>
      </c>
      <c r="I261" t="str">
        <f>IFERROR(IF(I260-1&gt;='Not All Title I'!$P$6,I260-1,""),"")</f>
        <v/>
      </c>
      <c r="J261" t="str">
        <f>IF($B$7="Student Enrollment",VLOOKUP(H261,'Not All Title I'!$K$8:$L$97,2,FALSE),IF($B$7="Poverty Rate",VLOOKUP(I261,'Not All Title I'!$P$8:$P$97,2,FALSE),""))</f>
        <v/>
      </c>
      <c r="K261" t="str">
        <f>IFERROR(IF($B$7="Student Enrollment",VLOOKUP(J261,'Not All Title I'!$A$8:$G$97,3,FALSE),IF($B$7="Poverty Rate",VLOOKUP(J261,'Not All Title I'!$A$8:$G$97,7,FALSE),"")),"")</f>
        <v/>
      </c>
    </row>
    <row r="262" spans="1:11" ht="15" x14ac:dyDescent="0.25">
      <c r="A262" s="82" t="str">
        <f>IFERROR(IF($K262&gt;$E$7,IF(VLOOKUP($J262,'Not All Title I'!$A$8:$G$97,1,FALSE)="","",VLOOKUP($J262,'Not All Title I'!$A$8:$G$97,1,FALSE)),""),"")</f>
        <v/>
      </c>
      <c r="B262" s="83" t="str">
        <f>IFERROR(IF($K262&gt;$E$7,IF(VLOOKUP($J262,'Not All Title I'!$A$8:$G$97,2,FALSE)="","",VLOOKUP($J262,'Not All Title I'!$A$8:$G$97,2,FALSE)),""),"")</f>
        <v/>
      </c>
      <c r="C262" s="82" t="str">
        <f>IFERROR(IF($K262&gt;$E$7,IF(VLOOKUP($J262,'Not All Title I'!$A$8:$G$97,3,FALSE)="","",VLOOKUP($J262,'Not All Title I'!$A$8:$G$97,3,FALSE)),""),"")</f>
        <v/>
      </c>
      <c r="D262" s="84" t="str">
        <f>IFERROR(IF($K262&gt;$E$7,IF(VLOOKUP($J262,'Not All Title I'!$A$8:$G$97,4,FALSE)="","",VLOOKUP($J262,'Not All Title I'!$A$8:$G$97,4,FALSE)),""),"")</f>
        <v/>
      </c>
      <c r="E262" s="66" t="str">
        <f>IFERROR(IF($K262&gt;$E$7,IF(VLOOKUP($J262,'Not All Title I'!$A$8:$G$97,5,FALSE)="","",VLOOKUP($J262,'Not All Title I'!$A$8:$G$97,5,FALSE)),""),"")</f>
        <v/>
      </c>
      <c r="F262" s="67" t="str">
        <f t="shared" si="9"/>
        <v/>
      </c>
      <c r="G262" s="67" t="str">
        <f>IFERROR(IF($K262&gt;$E$7,IF(VLOOKUP($J262,'Not All Title I'!$A$8:$G$97,7,FALSE)="","",VLOOKUP($J262,'Not All Title I'!$A$8:$G$97,7,FALSE)),""),"")</f>
        <v/>
      </c>
      <c r="H262" t="str">
        <f>IFERROR(IF(H261-1&gt;='Not All Title I'!$K$6,H261-1,""),"")</f>
        <v/>
      </c>
      <c r="I262" t="str">
        <f>IFERROR(IF(I261-1&gt;='Not All Title I'!$P$6,I261-1,""),"")</f>
        <v/>
      </c>
      <c r="J262" t="str">
        <f>IF($B$7="Student Enrollment",VLOOKUP(H262,'Not All Title I'!$K$8:$L$97,2,FALSE),IF($B$7="Poverty Rate",VLOOKUP(I262,'Not All Title I'!$P$8:$P$97,2,FALSE),""))</f>
        <v/>
      </c>
      <c r="K262" t="str">
        <f>IFERROR(IF($B$7="Student Enrollment",VLOOKUP(J262,'Not All Title I'!$A$8:$G$97,3,FALSE),IF($B$7="Poverty Rate",VLOOKUP(J262,'Not All Title I'!$A$8:$G$97,7,FALSE),"")),"")</f>
        <v/>
      </c>
    </row>
    <row r="263" spans="1:11" ht="15" x14ac:dyDescent="0.25">
      <c r="A263" s="82" t="str">
        <f>IFERROR(IF($K263&gt;$E$7,IF(VLOOKUP($J263,'Not All Title I'!$A$8:$G$97,1,FALSE)="","",VLOOKUP($J263,'Not All Title I'!$A$8:$G$97,1,FALSE)),""),"")</f>
        <v/>
      </c>
      <c r="B263" s="83" t="str">
        <f>IFERROR(IF($K263&gt;$E$7,IF(VLOOKUP($J263,'Not All Title I'!$A$8:$G$97,2,FALSE)="","",VLOOKUP($J263,'Not All Title I'!$A$8:$G$97,2,FALSE)),""),"")</f>
        <v/>
      </c>
      <c r="C263" s="82" t="str">
        <f>IFERROR(IF($K263&gt;$E$7,IF(VLOOKUP($J263,'Not All Title I'!$A$8:$G$97,3,FALSE)="","",VLOOKUP($J263,'Not All Title I'!$A$8:$G$97,3,FALSE)),""),"")</f>
        <v/>
      </c>
      <c r="D263" s="84" t="str">
        <f>IFERROR(IF($K263&gt;$E$7,IF(VLOOKUP($J263,'Not All Title I'!$A$8:$G$97,4,FALSE)="","",VLOOKUP($J263,'Not All Title I'!$A$8:$G$97,4,FALSE)),""),"")</f>
        <v/>
      </c>
      <c r="E263" s="66" t="str">
        <f>IFERROR(IF($K263&gt;$E$7,IF(VLOOKUP($J263,'Not All Title I'!$A$8:$G$97,5,FALSE)="","",VLOOKUP($J263,'Not All Title I'!$A$8:$G$97,5,FALSE)),""),"")</f>
        <v/>
      </c>
      <c r="F263" s="67" t="str">
        <f t="shared" si="9"/>
        <v/>
      </c>
      <c r="G263" s="67" t="str">
        <f>IFERROR(IF($K263&gt;$E$7,IF(VLOOKUP($J263,'Not All Title I'!$A$8:$G$97,7,FALSE)="","",VLOOKUP($J263,'Not All Title I'!$A$8:$G$97,7,FALSE)),""),"")</f>
        <v/>
      </c>
      <c r="H263" t="str">
        <f>IFERROR(IF(H262-1&gt;='Not All Title I'!$K$6,H262-1,""),"")</f>
        <v/>
      </c>
      <c r="I263" t="str">
        <f>IFERROR(IF(I262-1&gt;='Not All Title I'!$P$6,I262-1,""),"")</f>
        <v/>
      </c>
      <c r="J263" t="str">
        <f>IF($B$7="Student Enrollment",VLOOKUP(H263,'Not All Title I'!$K$8:$L$97,2,FALSE),IF($B$7="Poverty Rate",VLOOKUP(I263,'Not All Title I'!$P$8:$P$97,2,FALSE),""))</f>
        <v/>
      </c>
      <c r="K263" t="str">
        <f>IFERROR(IF($B$7="Student Enrollment",VLOOKUP(J263,'Not All Title I'!$A$8:$G$97,3,FALSE),IF($B$7="Poverty Rate",VLOOKUP(J263,'Not All Title I'!$A$8:$G$97,7,FALSE),"")),"")</f>
        <v/>
      </c>
    </row>
    <row r="264" spans="1:11" ht="15" x14ac:dyDescent="0.25">
      <c r="A264" s="82" t="str">
        <f>IFERROR(IF($K264&gt;$E$7,IF(VLOOKUP($J264,'Not All Title I'!$A$8:$G$97,1,FALSE)="","",VLOOKUP($J264,'Not All Title I'!$A$8:$G$97,1,FALSE)),""),"")</f>
        <v/>
      </c>
      <c r="B264" s="83" t="str">
        <f>IFERROR(IF($K264&gt;$E$7,IF(VLOOKUP($J264,'Not All Title I'!$A$8:$G$97,2,FALSE)="","",VLOOKUP($J264,'Not All Title I'!$A$8:$G$97,2,FALSE)),""),"")</f>
        <v/>
      </c>
      <c r="C264" s="82" t="str">
        <f>IFERROR(IF($K264&gt;$E$7,IF(VLOOKUP($J264,'Not All Title I'!$A$8:$G$97,3,FALSE)="","",VLOOKUP($J264,'Not All Title I'!$A$8:$G$97,3,FALSE)),""),"")</f>
        <v/>
      </c>
      <c r="D264" s="84" t="str">
        <f>IFERROR(IF($K264&gt;$E$7,IF(VLOOKUP($J264,'Not All Title I'!$A$8:$G$97,4,FALSE)="","",VLOOKUP($J264,'Not All Title I'!$A$8:$G$97,4,FALSE)),""),"")</f>
        <v/>
      </c>
      <c r="E264" s="66" t="str">
        <f>IFERROR(IF($K264&gt;$E$7,IF(VLOOKUP($J264,'Not All Title I'!$A$8:$G$97,5,FALSE)="","",VLOOKUP($J264,'Not All Title I'!$A$8:$G$97,5,FALSE)),""),"")</f>
        <v/>
      </c>
      <c r="F264" s="67" t="str">
        <f t="shared" si="9"/>
        <v/>
      </c>
      <c r="G264" s="67" t="str">
        <f>IFERROR(IF($K264&gt;$E$7,IF(VLOOKUP($J264,'Not All Title I'!$A$8:$G$97,7,FALSE)="","",VLOOKUP($J264,'Not All Title I'!$A$8:$G$97,7,FALSE)),""),"")</f>
        <v/>
      </c>
      <c r="H264" t="str">
        <f>IFERROR(IF(H263-1&gt;='Not All Title I'!$K$6,H263-1,""),"")</f>
        <v/>
      </c>
      <c r="I264" t="str">
        <f>IFERROR(IF(I263-1&gt;='Not All Title I'!$P$6,I263-1,""),"")</f>
        <v/>
      </c>
      <c r="J264" t="str">
        <f>IF($B$7="Student Enrollment",VLOOKUP(H264,'Not All Title I'!$K$8:$L$97,2,FALSE),IF($B$7="Poverty Rate",VLOOKUP(I264,'Not All Title I'!$P$8:$P$97,2,FALSE),""))</f>
        <v/>
      </c>
      <c r="K264" t="str">
        <f>IFERROR(IF($B$7="Student Enrollment",VLOOKUP(J264,'Not All Title I'!$A$8:$G$97,3,FALSE),IF($B$7="Poverty Rate",VLOOKUP(J264,'Not All Title I'!$A$8:$G$97,7,FALSE),"")),"")</f>
        <v/>
      </c>
    </row>
    <row r="265" spans="1:11" ht="15" x14ac:dyDescent="0.25">
      <c r="A265" s="82" t="str">
        <f>IFERROR(IF($K265&gt;$E$7,IF(VLOOKUP($J265,'Not All Title I'!$A$8:$G$97,1,FALSE)="","",VLOOKUP($J265,'Not All Title I'!$A$8:$G$97,1,FALSE)),""),"")</f>
        <v/>
      </c>
      <c r="B265" s="83" t="str">
        <f>IFERROR(IF($K265&gt;$E$7,IF(VLOOKUP($J265,'Not All Title I'!$A$8:$G$97,2,FALSE)="","",VLOOKUP($J265,'Not All Title I'!$A$8:$G$97,2,FALSE)),""),"")</f>
        <v/>
      </c>
      <c r="C265" s="82" t="str">
        <f>IFERROR(IF($K265&gt;$E$7,IF(VLOOKUP($J265,'Not All Title I'!$A$8:$G$97,3,FALSE)="","",VLOOKUP($J265,'Not All Title I'!$A$8:$G$97,3,FALSE)),""),"")</f>
        <v/>
      </c>
      <c r="D265" s="84" t="str">
        <f>IFERROR(IF($K265&gt;$E$7,IF(VLOOKUP($J265,'Not All Title I'!$A$8:$G$97,4,FALSE)="","",VLOOKUP($J265,'Not All Title I'!$A$8:$G$97,4,FALSE)),""),"")</f>
        <v/>
      </c>
      <c r="E265" s="66" t="str">
        <f>IFERROR(IF($K265&gt;$E$7,IF(VLOOKUP($J265,'Not All Title I'!$A$8:$G$97,5,FALSE)="","",VLOOKUP($J265,'Not All Title I'!$A$8:$G$97,5,FALSE)),""),"")</f>
        <v/>
      </c>
      <c r="F265" s="67" t="str">
        <f t="shared" si="9"/>
        <v/>
      </c>
      <c r="G265" s="67" t="str">
        <f>IFERROR(IF($K265&gt;$E$7,IF(VLOOKUP($J265,'Not All Title I'!$A$8:$G$97,7,FALSE)="","",VLOOKUP($J265,'Not All Title I'!$A$8:$G$97,7,FALSE)),""),"")</f>
        <v/>
      </c>
      <c r="H265" t="str">
        <f>IFERROR(IF(H264-1&gt;='Not All Title I'!$K$6,H264-1,""),"")</f>
        <v/>
      </c>
      <c r="I265" t="str">
        <f>IFERROR(IF(I264-1&gt;='Not All Title I'!$P$6,I264-1,""),"")</f>
        <v/>
      </c>
      <c r="J265" t="str">
        <f>IF($B$7="Student Enrollment",VLOOKUP(H265,'Not All Title I'!$K$8:$L$97,2,FALSE),IF($B$7="Poverty Rate",VLOOKUP(I265,'Not All Title I'!$P$8:$P$97,2,FALSE),""))</f>
        <v/>
      </c>
      <c r="K265" t="str">
        <f>IFERROR(IF($B$7="Student Enrollment",VLOOKUP(J265,'Not All Title I'!$A$8:$G$97,3,FALSE),IF($B$7="Poverty Rate",VLOOKUP(J265,'Not All Title I'!$A$8:$G$97,7,FALSE),"")),"")</f>
        <v/>
      </c>
    </row>
    <row r="266" spans="1:11" ht="15" x14ac:dyDescent="0.25">
      <c r="A266" s="82" t="str">
        <f>IFERROR(IF($K266&gt;$E$7,IF(VLOOKUP($J266,'Not All Title I'!$A$8:$G$97,1,FALSE)="","",VLOOKUP($J266,'Not All Title I'!$A$8:$G$97,1,FALSE)),""),"")</f>
        <v/>
      </c>
      <c r="B266" s="83" t="str">
        <f>IFERROR(IF($K266&gt;$E$7,IF(VLOOKUP($J266,'Not All Title I'!$A$8:$G$97,2,FALSE)="","",VLOOKUP($J266,'Not All Title I'!$A$8:$G$97,2,FALSE)),""),"")</f>
        <v/>
      </c>
      <c r="C266" s="82" t="str">
        <f>IFERROR(IF($K266&gt;$E$7,IF(VLOOKUP($J266,'Not All Title I'!$A$8:$G$97,3,FALSE)="","",VLOOKUP($J266,'Not All Title I'!$A$8:$G$97,3,FALSE)),""),"")</f>
        <v/>
      </c>
      <c r="D266" s="84" t="str">
        <f>IFERROR(IF($K266&gt;$E$7,IF(VLOOKUP($J266,'Not All Title I'!$A$8:$G$97,4,FALSE)="","",VLOOKUP($J266,'Not All Title I'!$A$8:$G$97,4,FALSE)),""),"")</f>
        <v/>
      </c>
      <c r="E266" s="66" t="str">
        <f>IFERROR(IF($K266&gt;$E$7,IF(VLOOKUP($J266,'Not All Title I'!$A$8:$G$97,5,FALSE)="","",VLOOKUP($J266,'Not All Title I'!$A$8:$G$97,5,FALSE)),""),"")</f>
        <v/>
      </c>
      <c r="F266" s="67" t="str">
        <f t="shared" si="7"/>
        <v/>
      </c>
      <c r="G266" s="67" t="str">
        <f>IFERROR(IF($K266&gt;$E$7,IF(VLOOKUP($J266,'Not All Title I'!$A$8:$G$97,7,FALSE)="","",VLOOKUP($J266,'Not All Title I'!$A$8:$G$97,7,FALSE)),""),"")</f>
        <v/>
      </c>
      <c r="H266" t="str">
        <f>IFERROR(IF(H265-1&gt;='Not All Title I'!$K$6,H265-1,""),"")</f>
        <v/>
      </c>
      <c r="I266" t="str">
        <f>IFERROR(IF(I265-1&gt;='Not All Title I'!$P$6,I265-1,""),"")</f>
        <v/>
      </c>
      <c r="J266" t="str">
        <f>IF($B$7="Student Enrollment",VLOOKUP(H266,'Not All Title I'!$K$8:$L$97,2,FALSE),IF($B$7="Poverty Rate",VLOOKUP(I266,'Not All Title I'!$P$8:$P$97,2,FALSE),""))</f>
        <v/>
      </c>
      <c r="K266" t="str">
        <f>IFERROR(IF($B$7="Student Enrollment",VLOOKUP(J266,'Not All Title I'!$A$8:$G$97,3,FALSE),IF($B$7="Poverty Rate",VLOOKUP(J266,'Not All Title I'!$A$8:$G$97,7,FALSE),"")),"")</f>
        <v/>
      </c>
    </row>
    <row r="267" spans="1:11" ht="15" x14ac:dyDescent="0.25">
      <c r="A267" s="82" t="str">
        <f>IFERROR(IF($K267&gt;$E$7,IF(VLOOKUP($J267,'Not All Title I'!$A$8:$G$97,1,FALSE)="","",VLOOKUP($J267,'Not All Title I'!$A$8:$G$97,1,FALSE)),""),"")</f>
        <v/>
      </c>
      <c r="B267" s="83" t="str">
        <f>IFERROR(IF($K267&gt;$E$7,IF(VLOOKUP($J267,'Not All Title I'!$A$8:$G$97,2,FALSE)="","",VLOOKUP($J267,'Not All Title I'!$A$8:$G$97,2,FALSE)),""),"")</f>
        <v/>
      </c>
      <c r="C267" s="82" t="str">
        <f>IFERROR(IF($K267&gt;$E$7,IF(VLOOKUP($J267,'Not All Title I'!$A$8:$G$97,3,FALSE)="","",VLOOKUP($J267,'Not All Title I'!$A$8:$G$97,3,FALSE)),""),"")</f>
        <v/>
      </c>
      <c r="D267" s="84" t="str">
        <f>IFERROR(IF($K267&gt;$E$7,IF(VLOOKUP($J267,'Not All Title I'!$A$8:$G$97,4,FALSE)="","",VLOOKUP($J267,'Not All Title I'!$A$8:$G$97,4,FALSE)),""),"")</f>
        <v/>
      </c>
      <c r="E267" s="66" t="str">
        <f>IFERROR(IF($K267&gt;$E$7,IF(VLOOKUP($J267,'Not All Title I'!$A$8:$G$97,5,FALSE)="","",VLOOKUP($J267,'Not All Title I'!$A$8:$G$97,5,FALSE)),""),"")</f>
        <v/>
      </c>
      <c r="F267" s="67" t="str">
        <f t="shared" ref="F267:F271" si="10">IF(ISNUMBER(C267),IF(C267&gt;100,IF(E267&lt;=$C$294,"YES","NO"),"N/A"),"")</f>
        <v/>
      </c>
      <c r="G267" s="67" t="str">
        <f>IFERROR(IF($K267&gt;$E$7,IF(VLOOKUP($J267,'Not All Title I'!$A$8:$G$97,7,FALSE)="","",VLOOKUP($J267,'Not All Title I'!$A$8:$G$97,7,FALSE)),""),"")</f>
        <v/>
      </c>
      <c r="H267" t="str">
        <f>IFERROR(IF(H266-1&gt;='Not All Title I'!$K$6,H266-1,""),"")</f>
        <v/>
      </c>
      <c r="I267" t="str">
        <f>IFERROR(IF(I266-1&gt;='Not All Title I'!$P$6,I266-1,""),"")</f>
        <v/>
      </c>
      <c r="J267" t="str">
        <f>IF($B$7="Student Enrollment",VLOOKUP(H267,'Not All Title I'!$K$8:$L$97,2,FALSE),IF($B$7="Poverty Rate",VLOOKUP(I267,'Not All Title I'!$P$8:$P$97,2,FALSE),""))</f>
        <v/>
      </c>
      <c r="K267" t="str">
        <f>IFERROR(IF($B$7="Student Enrollment",VLOOKUP(J267,'Not All Title I'!$A$8:$G$97,3,FALSE),IF($B$7="Poverty Rate",VLOOKUP(J267,'Not All Title I'!$A$8:$G$97,7,FALSE),"")),"")</f>
        <v/>
      </c>
    </row>
    <row r="268" spans="1:11" ht="15" x14ac:dyDescent="0.25">
      <c r="A268" s="82" t="str">
        <f>IFERROR(IF($K268&gt;$E$7,IF(VLOOKUP($J268,'Not All Title I'!$A$8:$G$97,1,FALSE)="","",VLOOKUP($J268,'Not All Title I'!$A$8:$G$97,1,FALSE)),""),"")</f>
        <v/>
      </c>
      <c r="B268" s="83" t="str">
        <f>IFERROR(IF($K268&gt;$E$7,IF(VLOOKUP($J268,'Not All Title I'!$A$8:$G$97,2,FALSE)="","",VLOOKUP($J268,'Not All Title I'!$A$8:$G$97,2,FALSE)),""),"")</f>
        <v/>
      </c>
      <c r="C268" s="82" t="str">
        <f>IFERROR(IF($K268&gt;$E$7,IF(VLOOKUP($J268,'Not All Title I'!$A$8:$G$97,3,FALSE)="","",VLOOKUP($J268,'Not All Title I'!$A$8:$G$97,3,FALSE)),""),"")</f>
        <v/>
      </c>
      <c r="D268" s="84" t="str">
        <f>IFERROR(IF($K268&gt;$E$7,IF(VLOOKUP($J268,'Not All Title I'!$A$8:$G$97,4,FALSE)="","",VLOOKUP($J268,'Not All Title I'!$A$8:$G$97,4,FALSE)),""),"")</f>
        <v/>
      </c>
      <c r="E268" s="66" t="str">
        <f>IFERROR(IF($K268&gt;$E$7,IF(VLOOKUP($J268,'Not All Title I'!$A$8:$G$97,5,FALSE)="","",VLOOKUP($J268,'Not All Title I'!$A$8:$G$97,5,FALSE)),""),"")</f>
        <v/>
      </c>
      <c r="F268" s="67" t="str">
        <f t="shared" si="10"/>
        <v/>
      </c>
      <c r="G268" s="67" t="str">
        <f>IFERROR(IF($K268&gt;$E$7,IF(VLOOKUP($J268,'Not All Title I'!$A$8:$G$97,7,FALSE)="","",VLOOKUP($J268,'Not All Title I'!$A$8:$G$97,7,FALSE)),""),"")</f>
        <v/>
      </c>
      <c r="H268" t="str">
        <f>IFERROR(IF(H267-1&gt;='Not All Title I'!$K$6,H267-1,""),"")</f>
        <v/>
      </c>
      <c r="I268" t="str">
        <f>IFERROR(IF(I267-1&gt;='Not All Title I'!$P$6,I267-1,""),"")</f>
        <v/>
      </c>
      <c r="J268" t="str">
        <f>IF($B$7="Student Enrollment",VLOOKUP(H268,'Not All Title I'!$K$8:$L$97,2,FALSE),IF($B$7="Poverty Rate",VLOOKUP(I268,'Not All Title I'!$P$8:$P$97,2,FALSE),""))</f>
        <v/>
      </c>
      <c r="K268" t="str">
        <f>IFERROR(IF($B$7="Student Enrollment",VLOOKUP(J268,'Not All Title I'!$A$8:$G$97,3,FALSE),IF($B$7="Poverty Rate",VLOOKUP(J268,'Not All Title I'!$A$8:$G$97,7,FALSE),"")),"")</f>
        <v/>
      </c>
    </row>
    <row r="269" spans="1:11" ht="15" x14ac:dyDescent="0.25">
      <c r="A269" s="82" t="str">
        <f>IFERROR(IF($K269&gt;$E$7,IF(VLOOKUP($J269,'Not All Title I'!$A$8:$G$97,1,FALSE)="","",VLOOKUP($J269,'Not All Title I'!$A$8:$G$97,1,FALSE)),""),"")</f>
        <v/>
      </c>
      <c r="B269" s="83" t="str">
        <f>IFERROR(IF($K269&gt;$E$7,IF(VLOOKUP($J269,'Not All Title I'!$A$8:$G$97,2,FALSE)="","",VLOOKUP($J269,'Not All Title I'!$A$8:$G$97,2,FALSE)),""),"")</f>
        <v/>
      </c>
      <c r="C269" s="82" t="str">
        <f>IFERROR(IF($K269&gt;$E$7,IF(VLOOKUP($J269,'Not All Title I'!$A$8:$G$97,3,FALSE)="","",VLOOKUP($J269,'Not All Title I'!$A$8:$G$97,3,FALSE)),""),"")</f>
        <v/>
      </c>
      <c r="D269" s="84" t="str">
        <f>IFERROR(IF($K269&gt;$E$7,IF(VLOOKUP($J269,'Not All Title I'!$A$8:$G$97,4,FALSE)="","",VLOOKUP($J269,'Not All Title I'!$A$8:$G$97,4,FALSE)),""),"")</f>
        <v/>
      </c>
      <c r="E269" s="66" t="str">
        <f>IFERROR(IF($K269&gt;$E$7,IF(VLOOKUP($J269,'Not All Title I'!$A$8:$G$97,5,FALSE)="","",VLOOKUP($J269,'Not All Title I'!$A$8:$G$97,5,FALSE)),""),"")</f>
        <v/>
      </c>
      <c r="F269" s="67" t="str">
        <f t="shared" si="10"/>
        <v/>
      </c>
      <c r="G269" s="67" t="str">
        <f>IFERROR(IF($K269&gt;$E$7,IF(VLOOKUP($J269,'Not All Title I'!$A$8:$G$97,7,FALSE)="","",VLOOKUP($J269,'Not All Title I'!$A$8:$G$97,7,FALSE)),""),"")</f>
        <v/>
      </c>
      <c r="H269" t="str">
        <f>IFERROR(IF(H268-1&gt;='Not All Title I'!$K$6,H268-1,""),"")</f>
        <v/>
      </c>
      <c r="I269" t="str">
        <f>IFERROR(IF(I268-1&gt;='Not All Title I'!$P$6,I268-1,""),"")</f>
        <v/>
      </c>
      <c r="J269" t="str">
        <f>IF($B$7="Student Enrollment",VLOOKUP(H269,'Not All Title I'!$K$8:$L$97,2,FALSE),IF($B$7="Poverty Rate",VLOOKUP(I269,'Not All Title I'!$P$8:$P$97,2,FALSE),""))</f>
        <v/>
      </c>
      <c r="K269" t="str">
        <f>IFERROR(IF($B$7="Student Enrollment",VLOOKUP(J269,'Not All Title I'!$A$8:$G$97,3,FALSE),IF($B$7="Poverty Rate",VLOOKUP(J269,'Not All Title I'!$A$8:$G$97,7,FALSE),"")),"")</f>
        <v/>
      </c>
    </row>
    <row r="270" spans="1:11" ht="15" x14ac:dyDescent="0.25">
      <c r="A270" s="82" t="str">
        <f>IFERROR(IF($K270&gt;$E$7,IF(VLOOKUP($J270,'Not All Title I'!$A$8:$G$97,1,FALSE)="","",VLOOKUP($J270,'Not All Title I'!$A$8:$G$97,1,FALSE)),""),"")</f>
        <v/>
      </c>
      <c r="B270" s="83" t="str">
        <f>IFERROR(IF($K270&gt;$E$7,IF(VLOOKUP($J270,'Not All Title I'!$A$8:$G$97,2,FALSE)="","",VLOOKUP($J270,'Not All Title I'!$A$8:$G$97,2,FALSE)),""),"")</f>
        <v/>
      </c>
      <c r="C270" s="82" t="str">
        <f>IFERROR(IF($K270&gt;$E$7,IF(VLOOKUP($J270,'Not All Title I'!$A$8:$G$97,3,FALSE)="","",VLOOKUP($J270,'Not All Title I'!$A$8:$G$97,3,FALSE)),""),"")</f>
        <v/>
      </c>
      <c r="D270" s="84" t="str">
        <f>IFERROR(IF($K270&gt;$E$7,IF(VLOOKUP($J270,'Not All Title I'!$A$8:$G$97,4,FALSE)="","",VLOOKUP($J270,'Not All Title I'!$A$8:$G$97,4,FALSE)),""),"")</f>
        <v/>
      </c>
      <c r="E270" s="66" t="str">
        <f>IFERROR(IF($K270&gt;$E$7,IF(VLOOKUP($J270,'Not All Title I'!$A$8:$G$97,5,FALSE)="","",VLOOKUP($J270,'Not All Title I'!$A$8:$G$97,5,FALSE)),""),"")</f>
        <v/>
      </c>
      <c r="F270" s="67" t="str">
        <f t="shared" si="10"/>
        <v/>
      </c>
      <c r="G270" s="67" t="str">
        <f>IFERROR(IF($K270&gt;$E$7,IF(VLOOKUP($J270,'Not All Title I'!$A$8:$G$97,7,FALSE)="","",VLOOKUP($J270,'Not All Title I'!$A$8:$G$97,7,FALSE)),""),"")</f>
        <v/>
      </c>
      <c r="H270" t="str">
        <f>IFERROR(IF(H269-1&gt;='Not All Title I'!$K$6,H269-1,""),"")</f>
        <v/>
      </c>
      <c r="I270" t="str">
        <f>IFERROR(IF(I269-1&gt;='Not All Title I'!$P$6,I269-1,""),"")</f>
        <v/>
      </c>
      <c r="J270" t="str">
        <f>IF($B$7="Student Enrollment",VLOOKUP(H270,'Not All Title I'!$K$8:$L$97,2,FALSE),IF($B$7="Poverty Rate",VLOOKUP(I270,'Not All Title I'!$P$8:$P$97,2,FALSE),""))</f>
        <v/>
      </c>
      <c r="K270" t="str">
        <f>IFERROR(IF($B$7="Student Enrollment",VLOOKUP(J270,'Not All Title I'!$A$8:$G$97,3,FALSE),IF($B$7="Poverty Rate",VLOOKUP(J270,'Not All Title I'!$A$8:$G$97,7,FALSE),"")),"")</f>
        <v/>
      </c>
    </row>
    <row r="271" spans="1:11" ht="15" x14ac:dyDescent="0.25">
      <c r="A271" s="82" t="str">
        <f>IFERROR(IF($K271&gt;$E$7,IF(VLOOKUP($J271,'Not All Title I'!$A$8:$G$97,1,FALSE)="","",VLOOKUP($J271,'Not All Title I'!$A$8:$G$97,1,FALSE)),""),"")</f>
        <v/>
      </c>
      <c r="B271" s="83" t="str">
        <f>IFERROR(IF($K271&gt;$E$7,IF(VLOOKUP($J271,'Not All Title I'!$A$8:$G$97,2,FALSE)="","",VLOOKUP($J271,'Not All Title I'!$A$8:$G$97,2,FALSE)),""),"")</f>
        <v/>
      </c>
      <c r="C271" s="82" t="str">
        <f>IFERROR(IF($K271&gt;$E$7,IF(VLOOKUP($J271,'Not All Title I'!$A$8:$G$97,3,FALSE)="","",VLOOKUP($J271,'Not All Title I'!$A$8:$G$97,3,FALSE)),""),"")</f>
        <v/>
      </c>
      <c r="D271" s="84" t="str">
        <f>IFERROR(IF($K271&gt;$E$7,IF(VLOOKUP($J271,'Not All Title I'!$A$8:$G$97,4,FALSE)="","",VLOOKUP($J271,'Not All Title I'!$A$8:$G$97,4,FALSE)),""),"")</f>
        <v/>
      </c>
      <c r="E271" s="66" t="str">
        <f>IFERROR(IF($K271&gt;$E$7,IF(VLOOKUP($J271,'Not All Title I'!$A$8:$G$97,5,FALSE)="","",VLOOKUP($J271,'Not All Title I'!$A$8:$G$97,5,FALSE)),""),"")</f>
        <v/>
      </c>
      <c r="F271" s="67" t="str">
        <f t="shared" si="10"/>
        <v/>
      </c>
      <c r="G271" s="67" t="str">
        <f>IFERROR(IF($K271&gt;$E$7,IF(VLOOKUP($J271,'Not All Title I'!$A$8:$G$97,7,FALSE)="","",VLOOKUP($J271,'Not All Title I'!$A$8:$G$97,7,FALSE)),""),"")</f>
        <v/>
      </c>
      <c r="H271" t="str">
        <f>IFERROR(IF(H270-1&gt;='Not All Title I'!$K$6,H270-1,""),"")</f>
        <v/>
      </c>
      <c r="I271" t="str">
        <f>IFERROR(IF(I270-1&gt;='Not All Title I'!$P$6,I270-1,""),"")</f>
        <v/>
      </c>
      <c r="J271" t="str">
        <f>IF($B$7="Student Enrollment",VLOOKUP(H271,'Not All Title I'!$K$8:$L$97,2,FALSE),IF($B$7="Poverty Rate",VLOOKUP(I271,'Not All Title I'!$P$8:$P$97,2,FALSE),""))</f>
        <v/>
      </c>
      <c r="K271" t="str">
        <f>IFERROR(IF($B$7="Student Enrollment",VLOOKUP(J271,'Not All Title I'!$A$8:$G$97,3,FALSE),IF($B$7="Poverty Rate",VLOOKUP(J271,'Not All Title I'!$A$8:$G$97,7,FALSE),"")),"")</f>
        <v/>
      </c>
    </row>
    <row r="272" spans="1:11" ht="15" x14ac:dyDescent="0.25">
      <c r="A272" s="82" t="str">
        <f>IFERROR(IF($K272&gt;$E$7,IF(VLOOKUP($J272,'Not All Title I'!$A$8:$G$97,1,FALSE)="","",VLOOKUP($J272,'Not All Title I'!$A$8:$G$97,1,FALSE)),""),"")</f>
        <v/>
      </c>
      <c r="B272" s="83" t="str">
        <f>IFERROR(IF($K272&gt;$E$7,IF(VLOOKUP($J272,'Not All Title I'!$A$8:$G$97,2,FALSE)="","",VLOOKUP($J272,'Not All Title I'!$A$8:$G$97,2,FALSE)),""),"")</f>
        <v/>
      </c>
      <c r="C272" s="82" t="str">
        <f>IFERROR(IF($K272&gt;$E$7,IF(VLOOKUP($J272,'Not All Title I'!$A$8:$G$97,3,FALSE)="","",VLOOKUP($J272,'Not All Title I'!$A$8:$G$97,3,FALSE)),""),"")</f>
        <v/>
      </c>
      <c r="D272" s="84" t="str">
        <f>IFERROR(IF($K272&gt;$E$7,IF(VLOOKUP($J272,'Not All Title I'!$A$8:$G$97,4,FALSE)="","",VLOOKUP($J272,'Not All Title I'!$A$8:$G$97,4,FALSE)),""),"")</f>
        <v/>
      </c>
      <c r="E272" s="66" t="str">
        <f>IFERROR(IF($K272&gt;$E$7,IF(VLOOKUP($J272,'Not All Title I'!$A$8:$G$97,5,FALSE)="","",VLOOKUP($J272,'Not All Title I'!$A$8:$G$97,5,FALSE)),""),"")</f>
        <v/>
      </c>
      <c r="F272" s="67" t="str">
        <f t="shared" si="7"/>
        <v/>
      </c>
      <c r="G272" s="67" t="str">
        <f>IFERROR(IF($K272&gt;$E$7,IF(VLOOKUP($J272,'Not All Title I'!$A$8:$G$97,7,FALSE)="","",VLOOKUP($J272,'Not All Title I'!$A$8:$G$97,7,FALSE)),""),"")</f>
        <v/>
      </c>
      <c r="H272" t="str">
        <f>IFERROR(IF(H271-1&gt;='Not All Title I'!$K$6,H271-1,""),"")</f>
        <v/>
      </c>
      <c r="I272" t="str">
        <f>IFERROR(IF(I271-1&gt;='Not All Title I'!$P$6,I271-1,""),"")</f>
        <v/>
      </c>
      <c r="J272" t="str">
        <f>IF($B$7="Student Enrollment",VLOOKUP(H272,'Not All Title I'!$K$8:$L$97,2,FALSE),IF($B$7="Poverty Rate",VLOOKUP(I272,'Not All Title I'!$P$8:$P$97,2,FALSE),""))</f>
        <v/>
      </c>
      <c r="K272" t="str">
        <f>IFERROR(IF($B$7="Student Enrollment",VLOOKUP(J272,'Not All Title I'!$A$8:$G$97,3,FALSE),IF($B$7="Poverty Rate",VLOOKUP(J272,'Not All Title I'!$A$8:$G$97,7,FALSE),"")),"")</f>
        <v/>
      </c>
    </row>
    <row r="273" spans="1:11" ht="15" x14ac:dyDescent="0.25">
      <c r="A273" s="82" t="str">
        <f>IFERROR(IF($K273&gt;$E$7,IF(VLOOKUP($J273,'Not All Title I'!$A$8:$G$97,1,FALSE)="","",VLOOKUP($J273,'Not All Title I'!$A$8:$G$97,1,FALSE)),""),"")</f>
        <v/>
      </c>
      <c r="B273" s="83" t="str">
        <f>IFERROR(IF($K273&gt;$E$7,IF(VLOOKUP($J273,'Not All Title I'!$A$8:$G$97,2,FALSE)="","",VLOOKUP($J273,'Not All Title I'!$A$8:$G$97,2,FALSE)),""),"")</f>
        <v/>
      </c>
      <c r="C273" s="82" t="str">
        <f>IFERROR(IF($K273&gt;$E$7,IF(VLOOKUP($J273,'Not All Title I'!$A$8:$G$97,3,FALSE)="","",VLOOKUP($J273,'Not All Title I'!$A$8:$G$97,3,FALSE)),""),"")</f>
        <v/>
      </c>
      <c r="D273" s="84" t="str">
        <f>IFERROR(IF($K273&gt;$E$7,IF(VLOOKUP($J273,'Not All Title I'!$A$8:$G$97,4,FALSE)="","",VLOOKUP($J273,'Not All Title I'!$A$8:$G$97,4,FALSE)),""),"")</f>
        <v/>
      </c>
      <c r="E273" s="66" t="str">
        <f>IFERROR(IF($K273&gt;$E$7,IF(VLOOKUP($J273,'Not All Title I'!$A$8:$G$97,5,FALSE)="","",VLOOKUP($J273,'Not All Title I'!$A$8:$G$97,5,FALSE)),""),"")</f>
        <v/>
      </c>
      <c r="F273" s="67" t="str">
        <f t="shared" si="7"/>
        <v/>
      </c>
      <c r="G273" s="67" t="str">
        <f>IFERROR(IF($K273&gt;$E$7,IF(VLOOKUP($J273,'Not All Title I'!$A$8:$G$97,7,FALSE)="","",VLOOKUP($J273,'Not All Title I'!$A$8:$G$97,7,FALSE)),""),"")</f>
        <v/>
      </c>
      <c r="H273" t="str">
        <f>IFERROR(IF(H272-1&gt;='Not All Title I'!$K$6,H272-1,""),"")</f>
        <v/>
      </c>
      <c r="I273" t="str">
        <f>IFERROR(IF(I272-1&gt;='Not All Title I'!$P$6,I272-1,""),"")</f>
        <v/>
      </c>
      <c r="J273" t="str">
        <f>IF($B$7="Student Enrollment",VLOOKUP(H273,'Not All Title I'!$K$8:$L$97,2,FALSE),IF($B$7="Poverty Rate",VLOOKUP(I273,'Not All Title I'!$P$8:$P$97,2,FALSE),""))</f>
        <v/>
      </c>
      <c r="K273" t="str">
        <f>IFERROR(IF($B$7="Student Enrollment",VLOOKUP(J273,'Not All Title I'!$A$8:$G$97,3,FALSE),IF($B$7="Poverty Rate",VLOOKUP(J273,'Not All Title I'!$A$8:$G$97,7,FALSE),"")),"")</f>
        <v/>
      </c>
    </row>
    <row r="274" spans="1:11" ht="15" x14ac:dyDescent="0.25">
      <c r="A274" s="82" t="str">
        <f>IFERROR(IF($K274&gt;$E$7,IF(VLOOKUP($J274,'Not All Title I'!$A$8:$G$97,1,FALSE)="","",VLOOKUP($J274,'Not All Title I'!$A$8:$G$97,1,FALSE)),""),"")</f>
        <v/>
      </c>
      <c r="B274" s="83" t="str">
        <f>IFERROR(IF($K274&gt;$E$7,IF(VLOOKUP($J274,'Not All Title I'!$A$8:$G$97,2,FALSE)="","",VLOOKUP($J274,'Not All Title I'!$A$8:$G$97,2,FALSE)),""),"")</f>
        <v/>
      </c>
      <c r="C274" s="82" t="str">
        <f>IFERROR(IF($K274&gt;$E$7,IF(VLOOKUP($J274,'Not All Title I'!$A$8:$G$97,3,FALSE)="","",VLOOKUP($J274,'Not All Title I'!$A$8:$G$97,3,FALSE)),""),"")</f>
        <v/>
      </c>
      <c r="D274" s="84" t="str">
        <f>IFERROR(IF($K274&gt;$E$7,IF(VLOOKUP($J274,'Not All Title I'!$A$8:$G$97,4,FALSE)="","",VLOOKUP($J274,'Not All Title I'!$A$8:$G$97,4,FALSE)),""),"")</f>
        <v/>
      </c>
      <c r="E274" s="66" t="str">
        <f>IFERROR(IF($K274&gt;$E$7,IF(VLOOKUP($J274,'Not All Title I'!$A$8:$G$97,5,FALSE)="","",VLOOKUP($J274,'Not All Title I'!$A$8:$G$97,5,FALSE)),""),"")</f>
        <v/>
      </c>
      <c r="F274" s="67" t="str">
        <f t="shared" si="7"/>
        <v/>
      </c>
      <c r="G274" s="67" t="str">
        <f>IFERROR(IF($K274&gt;$E$7,IF(VLOOKUP($J274,'Not All Title I'!$A$8:$G$97,7,FALSE)="","",VLOOKUP($J274,'Not All Title I'!$A$8:$G$97,7,FALSE)),""),"")</f>
        <v/>
      </c>
      <c r="H274" t="str">
        <f>IFERROR(IF(H273-1&gt;='Not All Title I'!$K$6,H273-1,""),"")</f>
        <v/>
      </c>
      <c r="I274" t="str">
        <f>IFERROR(IF(I273-1&gt;='Not All Title I'!$P$6,I273-1,""),"")</f>
        <v/>
      </c>
      <c r="J274" t="str">
        <f>IF($B$7="Student Enrollment",VLOOKUP(H274,'Not All Title I'!$K$8:$L$97,2,FALSE),IF($B$7="Poverty Rate",VLOOKUP(I274,'Not All Title I'!$P$8:$P$97,2,FALSE),""))</f>
        <v/>
      </c>
      <c r="K274" t="str">
        <f>IFERROR(IF($B$7="Student Enrollment",VLOOKUP(J274,'Not All Title I'!$A$8:$G$97,3,FALSE),IF($B$7="Poverty Rate",VLOOKUP(J274,'Not All Title I'!$A$8:$G$97,7,FALSE),"")),"")</f>
        <v/>
      </c>
    </row>
    <row r="275" spans="1:11" ht="15" x14ac:dyDescent="0.25">
      <c r="A275" s="82" t="str">
        <f>IFERROR(IF($K275&gt;$E$7,IF(VLOOKUP($J275,'Not All Title I'!$A$8:$G$97,1,FALSE)="","",VLOOKUP($J275,'Not All Title I'!$A$8:$G$97,1,FALSE)),""),"")</f>
        <v/>
      </c>
      <c r="B275" s="83" t="str">
        <f>IFERROR(IF($K275&gt;$E$7,IF(VLOOKUP($J275,'Not All Title I'!$A$8:$G$97,2,FALSE)="","",VLOOKUP($J275,'Not All Title I'!$A$8:$G$97,2,FALSE)),""),"")</f>
        <v/>
      </c>
      <c r="C275" s="82" t="str">
        <f>IFERROR(IF($K275&gt;$E$7,IF(VLOOKUP($J275,'Not All Title I'!$A$8:$G$97,3,FALSE)="","",VLOOKUP($J275,'Not All Title I'!$A$8:$G$97,3,FALSE)),""),"")</f>
        <v/>
      </c>
      <c r="D275" s="84" t="str">
        <f>IFERROR(IF($K275&gt;$E$7,IF(VLOOKUP($J275,'Not All Title I'!$A$8:$G$97,4,FALSE)="","",VLOOKUP($J275,'Not All Title I'!$A$8:$G$97,4,FALSE)),""),"")</f>
        <v/>
      </c>
      <c r="E275" s="66" t="str">
        <f>IFERROR(IF($K275&gt;$E$7,IF(VLOOKUP($J275,'Not All Title I'!$A$8:$G$97,5,FALSE)="","",VLOOKUP($J275,'Not All Title I'!$A$8:$G$97,5,FALSE)),""),"")</f>
        <v/>
      </c>
      <c r="F275" s="67" t="str">
        <f t="shared" si="7"/>
        <v/>
      </c>
      <c r="G275" s="67" t="str">
        <f>IFERROR(IF($K275&gt;$E$7,IF(VLOOKUP($J275,'Not All Title I'!$A$8:$G$97,7,FALSE)="","",VLOOKUP($J275,'Not All Title I'!$A$8:$G$97,7,FALSE)),""),"")</f>
        <v/>
      </c>
      <c r="H275" t="str">
        <f>IFERROR(IF(H274-1&gt;='Not All Title I'!$K$6,H274-1,""),"")</f>
        <v/>
      </c>
      <c r="I275" t="str">
        <f>IFERROR(IF(I274-1&gt;='Not All Title I'!$P$6,I274-1,""),"")</f>
        <v/>
      </c>
      <c r="J275" t="str">
        <f>IF($B$7="Student Enrollment",VLOOKUP(H275,'Not All Title I'!$K$8:$L$97,2,FALSE),IF($B$7="Poverty Rate",VLOOKUP(I275,'Not All Title I'!$P$8:$P$97,2,FALSE),""))</f>
        <v/>
      </c>
      <c r="K275" t="str">
        <f>IFERROR(IF($B$7="Student Enrollment",VLOOKUP(J275,'Not All Title I'!$A$8:$G$97,3,FALSE),IF($B$7="Poverty Rate",VLOOKUP(J275,'Not All Title I'!$A$8:$G$97,7,FALSE),"")),"")</f>
        <v/>
      </c>
    </row>
    <row r="276" spans="1:11" ht="15" x14ac:dyDescent="0.25">
      <c r="A276" s="82" t="str">
        <f>IFERROR(IF($K276&gt;$E$7,IF(VLOOKUP($J276,'Not All Title I'!$A$8:$G$97,1,FALSE)="","",VLOOKUP($J276,'Not All Title I'!$A$8:$G$97,1,FALSE)),""),"")</f>
        <v/>
      </c>
      <c r="B276" s="83" t="str">
        <f>IFERROR(IF($K276&gt;$E$7,IF(VLOOKUP($J276,'Not All Title I'!$A$8:$G$97,2,FALSE)="","",VLOOKUP($J276,'Not All Title I'!$A$8:$G$97,2,FALSE)),""),"")</f>
        <v/>
      </c>
      <c r="C276" s="82" t="str">
        <f>IFERROR(IF($K276&gt;$E$7,IF(VLOOKUP($J276,'Not All Title I'!$A$8:$G$97,3,FALSE)="","",VLOOKUP($J276,'Not All Title I'!$A$8:$G$97,3,FALSE)),""),"")</f>
        <v/>
      </c>
      <c r="D276" s="84" t="str">
        <f>IFERROR(IF($K276&gt;$E$7,IF(VLOOKUP($J276,'Not All Title I'!$A$8:$G$97,4,FALSE)="","",VLOOKUP($J276,'Not All Title I'!$A$8:$G$97,4,FALSE)),""),"")</f>
        <v/>
      </c>
      <c r="E276" s="66" t="str">
        <f>IFERROR(IF($K276&gt;$E$7,IF(VLOOKUP($J276,'Not All Title I'!$A$8:$G$97,5,FALSE)="","",VLOOKUP($J276,'Not All Title I'!$A$8:$G$97,5,FALSE)),""),"")</f>
        <v/>
      </c>
      <c r="F276" s="67" t="str">
        <f t="shared" si="7"/>
        <v/>
      </c>
      <c r="G276" s="67" t="str">
        <f>IFERROR(IF($K276&gt;$E$7,IF(VLOOKUP($J276,'Not All Title I'!$A$8:$G$97,7,FALSE)="","",VLOOKUP($J276,'Not All Title I'!$A$8:$G$97,7,FALSE)),""),"")</f>
        <v/>
      </c>
      <c r="H276" t="str">
        <f>IFERROR(IF(H275-1&gt;='Not All Title I'!$K$6,H275-1,""),"")</f>
        <v/>
      </c>
      <c r="I276" t="str">
        <f>IFERROR(IF(I275-1&gt;='Not All Title I'!$P$6,I275-1,""),"")</f>
        <v/>
      </c>
      <c r="J276" t="str">
        <f>IF($B$7="Student Enrollment",VLOOKUP(H276,'Not All Title I'!$K$8:$L$97,2,FALSE),IF($B$7="Poverty Rate",VLOOKUP(I276,'Not All Title I'!$P$8:$P$97,2,FALSE),""))</f>
        <v/>
      </c>
      <c r="K276" t="str">
        <f>IFERROR(IF($B$7="Student Enrollment",VLOOKUP(J276,'Not All Title I'!$A$8:$G$97,3,FALSE),IF($B$7="Poverty Rate",VLOOKUP(J276,'Not All Title I'!$A$8:$G$97,7,FALSE),"")),"")</f>
        <v/>
      </c>
    </row>
    <row r="277" spans="1:11" ht="15" x14ac:dyDescent="0.25">
      <c r="A277" s="82" t="str">
        <f>IFERROR(IF($K277&gt;$E$7,IF(VLOOKUP($J277,'Not All Title I'!$A$8:$G$97,1,FALSE)="","",VLOOKUP($J277,'Not All Title I'!$A$8:$G$97,1,FALSE)),""),"")</f>
        <v/>
      </c>
      <c r="B277" s="83" t="str">
        <f>IFERROR(IF($K277&gt;$E$7,IF(VLOOKUP($J277,'Not All Title I'!$A$8:$G$97,2,FALSE)="","",VLOOKUP($J277,'Not All Title I'!$A$8:$G$97,2,FALSE)),""),"")</f>
        <v/>
      </c>
      <c r="C277" s="82" t="str">
        <f>IFERROR(IF($K277&gt;$E$7,IF(VLOOKUP($J277,'Not All Title I'!$A$8:$G$97,3,FALSE)="","",VLOOKUP($J277,'Not All Title I'!$A$8:$G$97,3,FALSE)),""),"")</f>
        <v/>
      </c>
      <c r="D277" s="84" t="str">
        <f>IFERROR(IF($K277&gt;$E$7,IF(VLOOKUP($J277,'Not All Title I'!$A$8:$G$97,4,FALSE)="","",VLOOKUP($J277,'Not All Title I'!$A$8:$G$97,4,FALSE)),""),"")</f>
        <v/>
      </c>
      <c r="E277" s="66" t="str">
        <f>IFERROR(IF($K277&gt;$E$7,IF(VLOOKUP($J277,'Not All Title I'!$A$8:$G$97,5,FALSE)="","",VLOOKUP($J277,'Not All Title I'!$A$8:$G$97,5,FALSE)),""),"")</f>
        <v/>
      </c>
      <c r="F277" s="67" t="str">
        <f t="shared" si="7"/>
        <v/>
      </c>
      <c r="G277" s="67" t="str">
        <f>IFERROR(IF($K277&gt;$E$7,IF(VLOOKUP($J277,'Not All Title I'!$A$8:$G$97,7,FALSE)="","",VLOOKUP($J277,'Not All Title I'!$A$8:$G$97,7,FALSE)),""),"")</f>
        <v/>
      </c>
      <c r="H277" t="str">
        <f>IFERROR(IF(H276-1&gt;='Not All Title I'!$K$6,H276-1,""),"")</f>
        <v/>
      </c>
      <c r="I277" t="str">
        <f>IFERROR(IF(I276-1&gt;='Not All Title I'!$P$6,I276-1,""),"")</f>
        <v/>
      </c>
      <c r="J277" t="str">
        <f>IF($B$7="Student Enrollment",VLOOKUP(H277,'Not All Title I'!$K$8:$L$97,2,FALSE),IF($B$7="Poverty Rate",VLOOKUP(I277,'Not All Title I'!$P$8:$P$97,2,FALSE),""))</f>
        <v/>
      </c>
      <c r="K277" t="str">
        <f>IFERROR(IF($B$7="Student Enrollment",VLOOKUP(J277,'Not All Title I'!$A$8:$G$97,3,FALSE),IF($B$7="Poverty Rate",VLOOKUP(J277,'Not All Title I'!$A$8:$G$97,7,FALSE),"")),"")</f>
        <v/>
      </c>
    </row>
    <row r="278" spans="1:11" ht="15" x14ac:dyDescent="0.25">
      <c r="A278" s="82" t="str">
        <f>IFERROR(IF($K278&gt;$E$7,IF(VLOOKUP($J278,'Not All Title I'!$A$8:$G$97,1,FALSE)="","",VLOOKUP($J278,'Not All Title I'!$A$8:$G$97,1,FALSE)),""),"")</f>
        <v/>
      </c>
      <c r="B278" s="83" t="str">
        <f>IFERROR(IF($K278&gt;$E$7,IF(VLOOKUP($J278,'Not All Title I'!$A$8:$G$97,2,FALSE)="","",VLOOKUP($J278,'Not All Title I'!$A$8:$G$97,2,FALSE)),""),"")</f>
        <v/>
      </c>
      <c r="C278" s="82" t="str">
        <f>IFERROR(IF($K278&gt;$E$7,IF(VLOOKUP($J278,'Not All Title I'!$A$8:$G$97,3,FALSE)="","",VLOOKUP($J278,'Not All Title I'!$A$8:$G$97,3,FALSE)),""),"")</f>
        <v/>
      </c>
      <c r="D278" s="84" t="str">
        <f>IFERROR(IF($K278&gt;$E$7,IF(VLOOKUP($J278,'Not All Title I'!$A$8:$G$97,4,FALSE)="","",VLOOKUP($J278,'Not All Title I'!$A$8:$G$97,4,FALSE)),""),"")</f>
        <v/>
      </c>
      <c r="E278" s="66" t="str">
        <f>IFERROR(IF($K278&gt;$E$7,IF(VLOOKUP($J278,'Not All Title I'!$A$8:$G$97,5,FALSE)="","",VLOOKUP($J278,'Not All Title I'!$A$8:$G$97,5,FALSE)),""),"")</f>
        <v/>
      </c>
      <c r="F278" s="67" t="str">
        <f t="shared" si="7"/>
        <v/>
      </c>
      <c r="G278" s="67" t="str">
        <f>IFERROR(IF($K278&gt;$E$7,IF(VLOOKUP($J278,'Not All Title I'!$A$8:$G$97,7,FALSE)="","",VLOOKUP($J278,'Not All Title I'!$A$8:$G$97,7,FALSE)),""),"")</f>
        <v/>
      </c>
      <c r="H278" t="str">
        <f>IFERROR(IF(H277-1&gt;='Not All Title I'!$K$6,H277-1,""),"")</f>
        <v/>
      </c>
      <c r="I278" t="str">
        <f>IFERROR(IF(I277-1&gt;='Not All Title I'!$P$6,I277-1,""),"")</f>
        <v/>
      </c>
      <c r="J278" t="str">
        <f>IF($B$7="Student Enrollment",VLOOKUP(H278,'Not All Title I'!$K$8:$L$97,2,FALSE),IF($B$7="Poverty Rate",VLOOKUP(I278,'Not All Title I'!$P$8:$P$97,2,FALSE),""))</f>
        <v/>
      </c>
      <c r="K278" t="str">
        <f>IFERROR(IF($B$7="Student Enrollment",VLOOKUP(J278,'Not All Title I'!$A$8:$G$97,3,FALSE),IF($B$7="Poverty Rate",VLOOKUP(J278,'Not All Title I'!$A$8:$G$97,7,FALSE),"")),"")</f>
        <v/>
      </c>
    </row>
    <row r="279" spans="1:11" ht="15" x14ac:dyDescent="0.25">
      <c r="A279" s="82" t="str">
        <f>IFERROR(IF($K279&gt;$E$7,IF(VLOOKUP($J279,'Not All Title I'!$A$8:$G$97,1,FALSE)="","",VLOOKUP($J279,'Not All Title I'!$A$8:$G$97,1,FALSE)),""),"")</f>
        <v/>
      </c>
      <c r="B279" s="83" t="str">
        <f>IFERROR(IF($K279&gt;$E$7,IF(VLOOKUP($J279,'Not All Title I'!$A$8:$G$97,2,FALSE)="","",VLOOKUP($J279,'Not All Title I'!$A$8:$G$97,2,FALSE)),""),"")</f>
        <v/>
      </c>
      <c r="C279" s="82" t="str">
        <f>IFERROR(IF($K279&gt;$E$7,IF(VLOOKUP($J279,'Not All Title I'!$A$8:$G$97,3,FALSE)="","",VLOOKUP($J279,'Not All Title I'!$A$8:$G$97,3,FALSE)),""),"")</f>
        <v/>
      </c>
      <c r="D279" s="84" t="str">
        <f>IFERROR(IF($K279&gt;$E$7,IF(VLOOKUP($J279,'Not All Title I'!$A$8:$G$97,4,FALSE)="","",VLOOKUP($J279,'Not All Title I'!$A$8:$G$97,4,FALSE)),""),"")</f>
        <v/>
      </c>
      <c r="E279" s="66" t="str">
        <f>IFERROR(IF($K279&gt;$E$7,IF(VLOOKUP($J279,'Not All Title I'!$A$8:$G$97,5,FALSE)="","",VLOOKUP($J279,'Not All Title I'!$A$8:$G$97,5,FALSE)),""),"")</f>
        <v/>
      </c>
      <c r="F279" s="67" t="str">
        <f t="shared" si="7"/>
        <v/>
      </c>
      <c r="G279" s="67" t="str">
        <f>IFERROR(IF($K279&gt;$E$7,IF(VLOOKUP($J279,'Not All Title I'!$A$8:$G$97,7,FALSE)="","",VLOOKUP($J279,'Not All Title I'!$A$8:$G$97,7,FALSE)),""),"")</f>
        <v/>
      </c>
      <c r="H279" t="str">
        <f>IFERROR(IF(H278-1&gt;='Not All Title I'!$K$6,H278-1,""),"")</f>
        <v/>
      </c>
      <c r="I279" t="str">
        <f>IFERROR(IF(I278-1&gt;='Not All Title I'!$P$6,I278-1,""),"")</f>
        <v/>
      </c>
      <c r="J279" t="str">
        <f>IF($B$7="Student Enrollment",VLOOKUP(H279,'Not All Title I'!$K$8:$L$97,2,FALSE),IF($B$7="Poverty Rate",VLOOKUP(I279,'Not All Title I'!$P$8:$P$97,2,FALSE),""))</f>
        <v/>
      </c>
      <c r="K279" t="str">
        <f>IFERROR(IF($B$7="Student Enrollment",VLOOKUP(J279,'Not All Title I'!$A$8:$G$97,3,FALSE),IF($B$7="Poverty Rate",VLOOKUP(J279,'Not All Title I'!$A$8:$G$97,7,FALSE),"")),"")</f>
        <v/>
      </c>
    </row>
    <row r="280" spans="1:11" ht="15" x14ac:dyDescent="0.25">
      <c r="A280" s="82" t="str">
        <f>IFERROR(IF($K280&gt;$E$7,IF(VLOOKUP($J280,'Not All Title I'!$A$8:$G$97,1,FALSE)="","",VLOOKUP($J280,'Not All Title I'!$A$8:$G$97,1,FALSE)),""),"")</f>
        <v/>
      </c>
      <c r="B280" s="83" t="str">
        <f>IFERROR(IF($K280&gt;$E$7,IF(VLOOKUP($J280,'Not All Title I'!$A$8:$G$97,2,FALSE)="","",VLOOKUP($J280,'Not All Title I'!$A$8:$G$97,2,FALSE)),""),"")</f>
        <v/>
      </c>
      <c r="C280" s="82" t="str">
        <f>IFERROR(IF($K280&gt;$E$7,IF(VLOOKUP($J280,'Not All Title I'!$A$8:$G$97,3,FALSE)="","",VLOOKUP($J280,'Not All Title I'!$A$8:$G$97,3,FALSE)),""),"")</f>
        <v/>
      </c>
      <c r="D280" s="84" t="str">
        <f>IFERROR(IF($K280&gt;$E$7,IF(VLOOKUP($J280,'Not All Title I'!$A$8:$G$97,4,FALSE)="","",VLOOKUP($J280,'Not All Title I'!$A$8:$G$97,4,FALSE)),""),"")</f>
        <v/>
      </c>
      <c r="E280" s="66" t="str">
        <f>IFERROR(IF($K280&gt;$E$7,IF(VLOOKUP($J280,'Not All Title I'!$A$8:$G$97,5,FALSE)="","",VLOOKUP($J280,'Not All Title I'!$A$8:$G$97,5,FALSE)),""),"")</f>
        <v/>
      </c>
      <c r="F280" s="67" t="str">
        <f t="shared" si="7"/>
        <v/>
      </c>
      <c r="G280" s="67" t="str">
        <f>IFERROR(IF($K280&gt;$E$7,IF(VLOOKUP($J280,'Not All Title I'!$A$8:$G$97,7,FALSE)="","",VLOOKUP($J280,'Not All Title I'!$A$8:$G$97,7,FALSE)),""),"")</f>
        <v/>
      </c>
      <c r="H280" t="str">
        <f>IFERROR(IF(H279-1&gt;='Not All Title I'!$K$6,H279-1,""),"")</f>
        <v/>
      </c>
      <c r="I280" t="str">
        <f>IFERROR(IF(I279-1&gt;='Not All Title I'!$P$6,I279-1,""),"")</f>
        <v/>
      </c>
      <c r="J280" t="str">
        <f>IF($B$7="Student Enrollment",VLOOKUP(H280,'Not All Title I'!$K$8:$L$97,2,FALSE),IF($B$7="Poverty Rate",VLOOKUP(I280,'Not All Title I'!$P$8:$P$97,2,FALSE),""))</f>
        <v/>
      </c>
      <c r="K280" t="str">
        <f>IFERROR(IF($B$7="Student Enrollment",VLOOKUP(J280,'Not All Title I'!$A$8:$G$97,3,FALSE),IF($B$7="Poverty Rate",VLOOKUP(J280,'Not All Title I'!$A$8:$G$97,7,FALSE),"")),"")</f>
        <v/>
      </c>
    </row>
    <row r="281" spans="1:11" ht="15" x14ac:dyDescent="0.25">
      <c r="A281" s="82" t="str">
        <f>IFERROR(IF($K281&gt;$E$7,IF(VLOOKUP($J281,'Not All Title I'!$A$8:$G$97,1,FALSE)="","",VLOOKUP($J281,'Not All Title I'!$A$8:$G$97,1,FALSE)),""),"")</f>
        <v/>
      </c>
      <c r="B281" s="83" t="str">
        <f>IFERROR(IF($K281&gt;$E$7,IF(VLOOKUP($J281,'Not All Title I'!$A$8:$G$97,2,FALSE)="","",VLOOKUP($J281,'Not All Title I'!$A$8:$G$97,2,FALSE)),""),"")</f>
        <v/>
      </c>
      <c r="C281" s="82" t="str">
        <f>IFERROR(IF($K281&gt;$E$7,IF(VLOOKUP($J281,'Not All Title I'!$A$8:$G$97,3,FALSE)="","",VLOOKUP($J281,'Not All Title I'!$A$8:$G$97,3,FALSE)),""),"")</f>
        <v/>
      </c>
      <c r="D281" s="84" t="str">
        <f>IFERROR(IF($K281&gt;$E$7,IF(VLOOKUP($J281,'Not All Title I'!$A$8:$G$97,4,FALSE)="","",VLOOKUP($J281,'Not All Title I'!$A$8:$G$97,4,FALSE)),""),"")</f>
        <v/>
      </c>
      <c r="E281" s="66" t="str">
        <f>IFERROR(IF($K281&gt;$E$7,IF(VLOOKUP($J281,'Not All Title I'!$A$8:$G$97,5,FALSE)="","",VLOOKUP($J281,'Not All Title I'!$A$8:$G$97,5,FALSE)),""),"")</f>
        <v/>
      </c>
      <c r="F281" s="67" t="str">
        <f t="shared" si="7"/>
        <v/>
      </c>
      <c r="G281" s="67" t="str">
        <f>IFERROR(IF($K281&gt;$E$7,IF(VLOOKUP($J281,'Not All Title I'!$A$8:$G$97,7,FALSE)="","",VLOOKUP($J281,'Not All Title I'!$A$8:$G$97,7,FALSE)),""),"")</f>
        <v/>
      </c>
      <c r="H281" t="str">
        <f>IFERROR(IF(H280-1&gt;='Not All Title I'!$K$6,H280-1,""),"")</f>
        <v/>
      </c>
      <c r="I281" t="str">
        <f>IFERROR(IF(I280-1&gt;='Not All Title I'!$P$6,I280-1,""),"")</f>
        <v/>
      </c>
      <c r="J281" t="str">
        <f>IF($B$7="Student Enrollment",VLOOKUP(H281,'Not All Title I'!$K$8:$L$97,2,FALSE),IF($B$7="Poverty Rate",VLOOKUP(I281,'Not All Title I'!$P$8:$P$97,2,FALSE),""))</f>
        <v/>
      </c>
      <c r="K281" t="str">
        <f>IFERROR(IF($B$7="Student Enrollment",VLOOKUP(J281,'Not All Title I'!$A$8:$G$97,3,FALSE),IF($B$7="Poverty Rate",VLOOKUP(J281,'Not All Title I'!$A$8:$G$97,7,FALSE),"")),"")</f>
        <v/>
      </c>
    </row>
    <row r="282" spans="1:11" ht="15" x14ac:dyDescent="0.25">
      <c r="A282" s="82" t="str">
        <f>IFERROR(IF($K282&gt;$E$7,IF(VLOOKUP($J282,'Not All Title I'!$A$8:$G$97,1,FALSE)="","",VLOOKUP($J282,'Not All Title I'!$A$8:$G$97,1,FALSE)),""),"")</f>
        <v/>
      </c>
      <c r="B282" s="83" t="str">
        <f>IFERROR(IF($K282&gt;$E$7,IF(VLOOKUP($J282,'Not All Title I'!$A$8:$G$97,2,FALSE)="","",VLOOKUP($J282,'Not All Title I'!$A$8:$G$97,2,FALSE)),""),"")</f>
        <v/>
      </c>
      <c r="C282" s="82" t="str">
        <f>IFERROR(IF($K282&gt;$E$7,IF(VLOOKUP($J282,'Not All Title I'!$A$8:$G$97,3,FALSE)="","",VLOOKUP($J282,'Not All Title I'!$A$8:$G$97,3,FALSE)),""),"")</f>
        <v/>
      </c>
      <c r="D282" s="84" t="str">
        <f>IFERROR(IF($K282&gt;$E$7,IF(VLOOKUP($J282,'Not All Title I'!$A$8:$G$97,4,FALSE)="","",VLOOKUP($J282,'Not All Title I'!$A$8:$G$97,4,FALSE)),""),"")</f>
        <v/>
      </c>
      <c r="E282" s="66" t="str">
        <f>IFERROR(IF($K282&gt;$E$7,IF(VLOOKUP($J282,'Not All Title I'!$A$8:$G$97,5,FALSE)="","",VLOOKUP($J282,'Not All Title I'!$A$8:$G$97,5,FALSE)),""),"")</f>
        <v/>
      </c>
      <c r="F282" s="67" t="str">
        <f t="shared" si="7"/>
        <v/>
      </c>
      <c r="G282" s="67" t="str">
        <f>IFERROR(IF($K282&gt;$E$7,IF(VLOOKUP($J282,'Not All Title I'!$A$8:$G$97,7,FALSE)="","",VLOOKUP($J282,'Not All Title I'!$A$8:$G$97,7,FALSE)),""),"")</f>
        <v/>
      </c>
      <c r="H282" t="str">
        <f>IFERROR(IF(H281-1&gt;='Not All Title I'!$K$6,H281-1,""),"")</f>
        <v/>
      </c>
      <c r="I282" t="str">
        <f>IFERROR(IF(I281-1&gt;='Not All Title I'!$P$6,I281-1,""),"")</f>
        <v/>
      </c>
      <c r="J282" t="str">
        <f>IF($B$7="Student Enrollment",VLOOKUP(H282,'Not All Title I'!$K$8:$L$97,2,FALSE),IF($B$7="Poverty Rate",VLOOKUP(I282,'Not All Title I'!$P$8:$P$97,2,FALSE),""))</f>
        <v/>
      </c>
      <c r="K282" t="str">
        <f>IFERROR(IF($B$7="Student Enrollment",VLOOKUP(J282,'Not All Title I'!$A$8:$G$97,3,FALSE),IF($B$7="Poverty Rate",VLOOKUP(J282,'Not All Title I'!$A$8:$G$97,7,FALSE),"")),"")</f>
        <v/>
      </c>
    </row>
    <row r="283" spans="1:11" ht="15" x14ac:dyDescent="0.25">
      <c r="A283" s="82" t="str">
        <f>IFERROR(IF($K283&gt;$E$7,IF(VLOOKUP($J283,'Not All Title I'!$A$8:$G$97,1,FALSE)="","",VLOOKUP($J283,'Not All Title I'!$A$8:$G$97,1,FALSE)),""),"")</f>
        <v/>
      </c>
      <c r="B283" s="83" t="str">
        <f>IFERROR(IF($K283&gt;$E$7,IF(VLOOKUP($J283,'Not All Title I'!$A$8:$G$97,2,FALSE)="","",VLOOKUP($J283,'Not All Title I'!$A$8:$G$97,2,FALSE)),""),"")</f>
        <v/>
      </c>
      <c r="C283" s="82" t="str">
        <f>IFERROR(IF($K283&gt;$E$7,IF(VLOOKUP($J283,'Not All Title I'!$A$8:$G$97,3,FALSE)="","",VLOOKUP($J283,'Not All Title I'!$A$8:$G$97,3,FALSE)),""),"")</f>
        <v/>
      </c>
      <c r="D283" s="84" t="str">
        <f>IFERROR(IF($K283&gt;$E$7,IF(VLOOKUP($J283,'Not All Title I'!$A$8:$G$97,4,FALSE)="","",VLOOKUP($J283,'Not All Title I'!$A$8:$G$97,4,FALSE)),""),"")</f>
        <v/>
      </c>
      <c r="E283" s="66" t="str">
        <f>IFERROR(IF($K283&gt;$E$7,IF(VLOOKUP($J283,'Not All Title I'!$A$8:$G$97,5,FALSE)="","",VLOOKUP($J283,'Not All Title I'!$A$8:$G$97,5,FALSE)),""),"")</f>
        <v/>
      </c>
      <c r="F283" s="67" t="str">
        <f t="shared" si="7"/>
        <v/>
      </c>
      <c r="G283" s="67" t="str">
        <f>IFERROR(IF($K283&gt;$E$7,IF(VLOOKUP($J283,'Not All Title I'!$A$8:$G$97,7,FALSE)="","",VLOOKUP($J283,'Not All Title I'!$A$8:$G$97,7,FALSE)),""),"")</f>
        <v/>
      </c>
      <c r="H283" t="str">
        <f>IFERROR(IF(H282-1&gt;='Not All Title I'!$K$6,H282-1,""),"")</f>
        <v/>
      </c>
      <c r="I283" t="str">
        <f>IFERROR(IF(I282-1&gt;='Not All Title I'!$P$6,I282-1,""),"")</f>
        <v/>
      </c>
      <c r="J283" t="str">
        <f>IF($B$7="Student Enrollment",VLOOKUP(H283,'Not All Title I'!$K$8:$L$97,2,FALSE),IF($B$7="Poverty Rate",VLOOKUP(I283,'Not All Title I'!$P$8:$P$97,2,FALSE),""))</f>
        <v/>
      </c>
      <c r="K283" t="str">
        <f>IFERROR(IF($B$7="Student Enrollment",VLOOKUP(J283,'Not All Title I'!$A$8:$G$97,3,FALSE),IF($B$7="Poverty Rate",VLOOKUP(J283,'Not All Title I'!$A$8:$G$97,7,FALSE),"")),"")</f>
        <v/>
      </c>
    </row>
    <row r="284" spans="1:11" ht="15" x14ac:dyDescent="0.25">
      <c r="A284" s="82" t="str">
        <f>IFERROR(IF($K284&gt;$E$7,IF(VLOOKUP($J284,'Not All Title I'!$A$8:$G$97,1,FALSE)="","",VLOOKUP($J284,'Not All Title I'!$A$8:$G$97,1,FALSE)),""),"")</f>
        <v/>
      </c>
      <c r="B284" s="83" t="str">
        <f>IFERROR(IF($K284&gt;$E$7,IF(VLOOKUP($J284,'Not All Title I'!$A$8:$G$97,2,FALSE)="","",VLOOKUP($J284,'Not All Title I'!$A$8:$G$97,2,FALSE)),""),"")</f>
        <v/>
      </c>
      <c r="C284" s="82" t="str">
        <f>IFERROR(IF($K284&gt;$E$7,IF(VLOOKUP($J284,'Not All Title I'!$A$8:$G$97,3,FALSE)="","",VLOOKUP($J284,'Not All Title I'!$A$8:$G$97,3,FALSE)),""),"")</f>
        <v/>
      </c>
      <c r="D284" s="84" t="str">
        <f>IFERROR(IF($K284&gt;$E$7,IF(VLOOKUP($J284,'Not All Title I'!$A$8:$G$97,4,FALSE)="","",VLOOKUP($J284,'Not All Title I'!$A$8:$G$97,4,FALSE)),""),"")</f>
        <v/>
      </c>
      <c r="E284" s="66" t="str">
        <f>IFERROR(IF($K284&gt;$E$7,IF(VLOOKUP($J284,'Not All Title I'!$A$8:$G$97,5,FALSE)="","",VLOOKUP($J284,'Not All Title I'!$A$8:$G$97,5,FALSE)),""),"")</f>
        <v/>
      </c>
      <c r="F284" s="67" t="str">
        <f t="shared" si="7"/>
        <v/>
      </c>
      <c r="G284" s="67" t="str">
        <f>IFERROR(IF($K284&gt;$E$7,IF(VLOOKUP($J284,'Not All Title I'!$A$8:$G$97,7,FALSE)="","",VLOOKUP($J284,'Not All Title I'!$A$8:$G$97,7,FALSE)),""),"")</f>
        <v/>
      </c>
      <c r="H284" t="str">
        <f>IFERROR(IF(H283-1&gt;='Not All Title I'!$K$6,H283-1,""),"")</f>
        <v/>
      </c>
      <c r="I284" t="str">
        <f>IFERROR(IF(I283-1&gt;='Not All Title I'!$P$6,I283-1,""),"")</f>
        <v/>
      </c>
      <c r="J284" t="str">
        <f>IF($B$7="Student Enrollment",VLOOKUP(H284,'Not All Title I'!$K$8:$L$97,2,FALSE),IF($B$7="Poverty Rate",VLOOKUP(I284,'Not All Title I'!$P$8:$P$97,2,FALSE),""))</f>
        <v/>
      </c>
      <c r="K284" t="str">
        <f>IFERROR(IF($B$7="Student Enrollment",VLOOKUP(J284,'Not All Title I'!$A$8:$G$97,3,FALSE),IF($B$7="Poverty Rate",VLOOKUP(J284,'Not All Title I'!$A$8:$G$97,7,FALSE),"")),"")</f>
        <v/>
      </c>
    </row>
    <row r="285" spans="1:11" ht="15" x14ac:dyDescent="0.25">
      <c r="A285" s="82" t="str">
        <f>IFERROR(IF($K285&gt;$E$7,IF(VLOOKUP($J285,'Not All Title I'!$A$8:$G$97,1,FALSE)="","",VLOOKUP($J285,'Not All Title I'!$A$8:$G$97,1,FALSE)),""),"")</f>
        <v/>
      </c>
      <c r="B285" s="83" t="str">
        <f>IFERROR(IF($K285&gt;$E$7,IF(VLOOKUP($J285,'Not All Title I'!$A$8:$G$97,2,FALSE)="","",VLOOKUP($J285,'Not All Title I'!$A$8:$G$97,2,FALSE)),""),"")</f>
        <v/>
      </c>
      <c r="C285" s="82" t="str">
        <f>IFERROR(IF($K285&gt;$E$7,IF(VLOOKUP($J285,'Not All Title I'!$A$8:$G$97,3,FALSE)="","",VLOOKUP($J285,'Not All Title I'!$A$8:$G$97,3,FALSE)),""),"")</f>
        <v/>
      </c>
      <c r="D285" s="84" t="str">
        <f>IFERROR(IF($K285&gt;$E$7,IF(VLOOKUP($J285,'Not All Title I'!$A$8:$G$97,4,FALSE)="","",VLOOKUP($J285,'Not All Title I'!$A$8:$G$97,4,FALSE)),""),"")</f>
        <v/>
      </c>
      <c r="E285" s="66" t="str">
        <f>IFERROR(IF($K285&gt;$E$7,IF(VLOOKUP($J285,'Not All Title I'!$A$8:$G$97,5,FALSE)="","",VLOOKUP($J285,'Not All Title I'!$A$8:$G$97,5,FALSE)),""),"")</f>
        <v/>
      </c>
      <c r="F285" s="67" t="str">
        <f t="shared" si="7"/>
        <v/>
      </c>
      <c r="G285" s="67" t="str">
        <f>IFERROR(IF($K285&gt;$E$7,IF(VLOOKUP($J285,'Not All Title I'!$A$8:$G$97,7,FALSE)="","",VLOOKUP($J285,'Not All Title I'!$A$8:$G$97,7,FALSE)),""),"")</f>
        <v/>
      </c>
      <c r="H285" t="str">
        <f>IFERROR(IF(H284-1&gt;='Not All Title I'!$K$6,H284-1,""),"")</f>
        <v/>
      </c>
      <c r="I285" t="str">
        <f>IFERROR(IF(I284-1&gt;='Not All Title I'!$P$6,I284-1,""),"")</f>
        <v/>
      </c>
      <c r="J285" t="str">
        <f>IF($B$7="Student Enrollment",VLOOKUP(H285,'Not All Title I'!$K$8:$L$97,2,FALSE),IF($B$7="Poverty Rate",VLOOKUP(I285,'Not All Title I'!$P$8:$P$97,2,FALSE),""))</f>
        <v/>
      </c>
      <c r="K285" t="str">
        <f>IFERROR(IF($B$7="Student Enrollment",VLOOKUP(J285,'Not All Title I'!$A$8:$G$97,3,FALSE),IF($B$7="Poverty Rate",VLOOKUP(J285,'Not All Title I'!$A$8:$G$97,7,FALSE),"")),"")</f>
        <v/>
      </c>
    </row>
    <row r="286" spans="1:11" ht="15" x14ac:dyDescent="0.25">
      <c r="A286" s="82" t="str">
        <f>IFERROR(IF($K286&gt;$E$7,IF(VLOOKUP($J286,'Not All Title I'!$A$8:$G$97,1,FALSE)="","",VLOOKUP($J286,'Not All Title I'!$A$8:$G$97,1,FALSE)),""),"")</f>
        <v/>
      </c>
      <c r="B286" s="83" t="str">
        <f>IFERROR(IF($K286&gt;$E$7,IF(VLOOKUP($J286,'Not All Title I'!$A$8:$G$97,2,FALSE)="","",VLOOKUP($J286,'Not All Title I'!$A$8:$G$97,2,FALSE)),""),"")</f>
        <v/>
      </c>
      <c r="C286" s="82" t="str">
        <f>IFERROR(IF($K286&gt;$E$7,IF(VLOOKUP($J286,'Not All Title I'!$A$8:$G$97,3,FALSE)="","",VLOOKUP($J286,'Not All Title I'!$A$8:$G$97,3,FALSE)),""),"")</f>
        <v/>
      </c>
      <c r="D286" s="84" t="str">
        <f>IFERROR(IF($K286&gt;$E$7,IF(VLOOKUP($J286,'Not All Title I'!$A$8:$G$97,4,FALSE)="","",VLOOKUP($J286,'Not All Title I'!$A$8:$G$97,4,FALSE)),""),"")</f>
        <v/>
      </c>
      <c r="E286" s="66" t="str">
        <f>IFERROR(IF($K286&gt;$E$7,IF(VLOOKUP($J286,'Not All Title I'!$A$8:$G$97,5,FALSE)="","",VLOOKUP($J286,'Not All Title I'!$A$8:$G$97,5,FALSE)),""),"")</f>
        <v/>
      </c>
      <c r="F286" s="67" t="str">
        <f t="shared" si="7"/>
        <v/>
      </c>
      <c r="G286" s="67" t="str">
        <f>IFERROR(IF($K286&gt;$E$7,IF(VLOOKUP($J286,'Not All Title I'!$A$8:$G$97,7,FALSE)="","",VLOOKUP($J286,'Not All Title I'!$A$8:$G$97,7,FALSE)),""),"")</f>
        <v/>
      </c>
      <c r="H286" t="str">
        <f>IFERROR(IF(H285-1&gt;='Not All Title I'!$K$6,H285-1,""),"")</f>
        <v/>
      </c>
      <c r="I286" t="str">
        <f>IFERROR(IF(I285-1&gt;='Not All Title I'!$P$6,I285-1,""),"")</f>
        <v/>
      </c>
      <c r="J286" t="str">
        <f>IF($B$7="Student Enrollment",VLOOKUP(H286,'Not All Title I'!$K$8:$L$97,2,FALSE),IF($B$7="Poverty Rate",VLOOKUP(I286,'Not All Title I'!$P$8:$P$97,2,FALSE),""))</f>
        <v/>
      </c>
      <c r="K286" t="str">
        <f>IFERROR(IF($B$7="Student Enrollment",VLOOKUP(J286,'Not All Title I'!$A$8:$G$97,3,FALSE),IF($B$7="Poverty Rate",VLOOKUP(J286,'Not All Title I'!$A$8:$G$97,7,FALSE),"")),"")</f>
        <v/>
      </c>
    </row>
    <row r="287" spans="1:11" ht="15" x14ac:dyDescent="0.25">
      <c r="A287" s="82" t="str">
        <f>IFERROR(IF($K287&gt;$E$7,IF(VLOOKUP($J287,'Not All Title I'!$A$8:$G$97,1,FALSE)="","",VLOOKUP($J287,'Not All Title I'!$A$8:$G$97,1,FALSE)),""),"")</f>
        <v/>
      </c>
      <c r="B287" s="83" t="str">
        <f>IFERROR(IF($K287&gt;$E$7,IF(VLOOKUP($J287,'Not All Title I'!$A$8:$G$97,2,FALSE)="","",VLOOKUP($J287,'Not All Title I'!$A$8:$G$97,2,FALSE)),""),"")</f>
        <v/>
      </c>
      <c r="C287" s="82" t="str">
        <f>IFERROR(IF($K287&gt;$E$7,IF(VLOOKUP($J287,'Not All Title I'!$A$8:$G$97,3,FALSE)="","",VLOOKUP($J287,'Not All Title I'!$A$8:$G$97,3,FALSE)),""),"")</f>
        <v/>
      </c>
      <c r="D287" s="84" t="str">
        <f>IFERROR(IF($K287&gt;$E$7,IF(VLOOKUP($J287,'Not All Title I'!$A$8:$G$97,4,FALSE)="","",VLOOKUP($J287,'Not All Title I'!$A$8:$G$97,4,FALSE)),""),"")</f>
        <v/>
      </c>
      <c r="E287" s="66" t="str">
        <f>IFERROR(IF($K287&gt;$E$7,IF(VLOOKUP($J287,'Not All Title I'!$A$8:$G$97,5,FALSE)="","",VLOOKUP($J287,'Not All Title I'!$A$8:$G$97,5,FALSE)),""),"")</f>
        <v/>
      </c>
      <c r="F287" s="67" t="str">
        <f t="shared" si="7"/>
        <v/>
      </c>
      <c r="G287" s="67" t="str">
        <f>IFERROR(IF($K287&gt;$E$7,IF(VLOOKUP($J287,'Not All Title I'!$A$8:$G$97,7,FALSE)="","",VLOOKUP($J287,'Not All Title I'!$A$8:$G$97,7,FALSE)),""),"")</f>
        <v/>
      </c>
      <c r="H287" t="str">
        <f>IFERROR(IF(H286-1&gt;='Not All Title I'!$K$6,H286-1,""),"")</f>
        <v/>
      </c>
      <c r="I287" t="str">
        <f>IFERROR(IF(I286-1&gt;='Not All Title I'!$P$6,I286-1,""),"")</f>
        <v/>
      </c>
      <c r="J287" t="str">
        <f>IF($B$7="Student Enrollment",VLOOKUP(H287,'Not All Title I'!$K$8:$L$97,2,FALSE),IF($B$7="Poverty Rate",VLOOKUP(I287,'Not All Title I'!$P$8:$P$97,2,FALSE),""))</f>
        <v/>
      </c>
      <c r="K287" t="str">
        <f>IFERROR(IF($B$7="Student Enrollment",VLOOKUP(J287,'Not All Title I'!$A$8:$G$97,3,FALSE),IF($B$7="Poverty Rate",VLOOKUP(J287,'Not All Title I'!$A$8:$G$97,7,FALSE),"")),"")</f>
        <v/>
      </c>
    </row>
    <row r="288" spans="1:11" ht="15" x14ac:dyDescent="0.25">
      <c r="A288" s="82" t="str">
        <f>IFERROR(IF($K288&gt;$E$7,IF(VLOOKUP($J288,'Not All Title I'!$A$8:$G$97,1,FALSE)="","",VLOOKUP($J288,'Not All Title I'!$A$8:$G$97,1,FALSE)),""),"")</f>
        <v/>
      </c>
      <c r="B288" s="83" t="str">
        <f>IFERROR(IF($K288&gt;$E$7,IF(VLOOKUP($J288,'Not All Title I'!$A$8:$G$97,2,FALSE)="","",VLOOKUP($J288,'Not All Title I'!$A$8:$G$97,2,FALSE)),""),"")</f>
        <v/>
      </c>
      <c r="C288" s="82" t="str">
        <f>IFERROR(IF($K288&gt;$E$7,IF(VLOOKUP($J288,'Not All Title I'!$A$8:$G$97,3,FALSE)="","",VLOOKUP($J288,'Not All Title I'!$A$8:$G$97,3,FALSE)),""),"")</f>
        <v/>
      </c>
      <c r="D288" s="84" t="str">
        <f>IFERROR(IF($K288&gt;$E$7,IF(VLOOKUP($J288,'Not All Title I'!$A$8:$G$97,4,FALSE)="","",VLOOKUP($J288,'Not All Title I'!$A$8:$G$97,4,FALSE)),""),"")</f>
        <v/>
      </c>
      <c r="E288" s="66" t="str">
        <f>IFERROR(IF($K288&gt;$E$7,IF(VLOOKUP($J288,'Not All Title I'!$A$8:$G$97,5,FALSE)="","",VLOOKUP($J288,'Not All Title I'!$A$8:$G$97,5,FALSE)),""),"")</f>
        <v/>
      </c>
      <c r="F288" s="67" t="str">
        <f t="shared" si="7"/>
        <v/>
      </c>
      <c r="G288" s="67" t="str">
        <f>IFERROR(IF($K288&gt;$E$7,IF(VLOOKUP($J288,'Not All Title I'!$A$8:$G$97,7,FALSE)="","",VLOOKUP($J288,'Not All Title I'!$A$8:$G$97,7,FALSE)),""),"")</f>
        <v/>
      </c>
      <c r="H288" t="str">
        <f>IFERROR(IF(H287-1&gt;='Not All Title I'!$K$6,H287-1,""),"")</f>
        <v/>
      </c>
      <c r="I288" t="str">
        <f>IFERROR(IF(I287-1&gt;='Not All Title I'!$P$6,I287-1,""),"")</f>
        <v/>
      </c>
      <c r="J288" t="str">
        <f>IF($B$7="Student Enrollment",VLOOKUP(H288,'Not All Title I'!$K$8:$L$97,2,FALSE),IF($B$7="Poverty Rate",VLOOKUP(I288,'Not All Title I'!$P$8:$P$97,2,FALSE),""))</f>
        <v/>
      </c>
      <c r="K288" t="str">
        <f>IFERROR(IF($B$7="Student Enrollment",VLOOKUP(J288,'Not All Title I'!$A$8:$G$97,3,FALSE),IF($B$7="Poverty Rate",VLOOKUP(J288,'Not All Title I'!$A$8:$G$97,7,FALSE),"")),"")</f>
        <v/>
      </c>
    </row>
    <row r="289" spans="1:11" ht="15" x14ac:dyDescent="0.25">
      <c r="A289" s="82" t="str">
        <f>IFERROR(IF($K289&gt;$E$7,IF(VLOOKUP($J289,'Not All Title I'!$A$8:$G$97,1,FALSE)="","",VLOOKUP($J289,'Not All Title I'!$A$8:$G$97,1,FALSE)),""),"")</f>
        <v/>
      </c>
      <c r="B289" s="83" t="str">
        <f>IFERROR(IF($K289&gt;$E$7,IF(VLOOKUP($J289,'Not All Title I'!$A$8:$G$97,2,FALSE)="","",VLOOKUP($J289,'Not All Title I'!$A$8:$G$97,2,FALSE)),""),"")</f>
        <v/>
      </c>
      <c r="C289" s="82" t="str">
        <f>IFERROR(IF($K289&gt;$E$7,IF(VLOOKUP($J289,'Not All Title I'!$A$8:$G$97,3,FALSE)="","",VLOOKUP($J289,'Not All Title I'!$A$8:$G$97,3,FALSE)),""),"")</f>
        <v/>
      </c>
      <c r="D289" s="84" t="str">
        <f>IFERROR(IF($K289&gt;$E$7,IF(VLOOKUP($J289,'Not All Title I'!$A$8:$G$97,4,FALSE)="","",VLOOKUP($J289,'Not All Title I'!$A$8:$G$97,4,FALSE)),""),"")</f>
        <v/>
      </c>
      <c r="E289" s="66" t="str">
        <f>IFERROR(IF($K289&gt;$E$7,IF(VLOOKUP($J289,'Not All Title I'!$A$8:$G$97,5,FALSE)="","",VLOOKUP($J289,'Not All Title I'!$A$8:$G$97,5,FALSE)),""),"")</f>
        <v/>
      </c>
      <c r="F289" s="67" t="str">
        <f t="shared" si="7"/>
        <v/>
      </c>
      <c r="G289" s="67" t="str">
        <f>IFERROR(IF($K289&gt;$E$7,IF(VLOOKUP($J289,'Not All Title I'!$A$8:$G$97,7,FALSE)="","",VLOOKUP($J289,'Not All Title I'!$A$8:$G$97,7,FALSE)),""),"")</f>
        <v/>
      </c>
      <c r="H289" t="str">
        <f>IFERROR(IF(H288-1&gt;='Not All Title I'!$K$6,H288-1,""),"")</f>
        <v/>
      </c>
      <c r="I289" t="str">
        <f>IFERROR(IF(I288-1&gt;='Not All Title I'!$P$6,I288-1,""),"")</f>
        <v/>
      </c>
      <c r="J289" t="str">
        <f>IF($B$7="Student Enrollment",VLOOKUP(H289,'Not All Title I'!$K$8:$L$97,2,FALSE),IF($B$7="Poverty Rate",VLOOKUP(I289,'Not All Title I'!$P$8:$P$97,2,FALSE),""))</f>
        <v/>
      </c>
      <c r="K289" t="str">
        <f>IFERROR(IF($B$7="Student Enrollment",VLOOKUP(J289,'Not All Title I'!$A$8:$G$97,3,FALSE),IF($B$7="Poverty Rate",VLOOKUP(J289,'Not All Title I'!$A$8:$G$97,7,FALSE),"")),"")</f>
        <v/>
      </c>
    </row>
    <row r="290" spans="1:11" ht="15" x14ac:dyDescent="0.25">
      <c r="A290" s="82" t="str">
        <f>IFERROR(IF($K290&gt;$E$7,IF(VLOOKUP($J290,'Not All Title I'!$A$8:$G$97,1,FALSE)="","",VLOOKUP($J290,'Not All Title I'!$A$8:$G$97,1,FALSE)),""),"")</f>
        <v/>
      </c>
      <c r="B290" s="83" t="str">
        <f>IFERROR(IF($K290&gt;$E$7,IF(VLOOKUP($J290,'Not All Title I'!$A$8:$G$97,2,FALSE)="","",VLOOKUP($J290,'Not All Title I'!$A$8:$G$97,2,FALSE)),""),"")</f>
        <v/>
      </c>
      <c r="C290" s="82" t="str">
        <f>IFERROR(IF($K290&gt;$E$7,IF(VLOOKUP($J290,'Not All Title I'!$A$8:$G$97,3,FALSE)="","",VLOOKUP($J290,'Not All Title I'!$A$8:$G$97,3,FALSE)),""),"")</f>
        <v/>
      </c>
      <c r="D290" s="84" t="str">
        <f>IFERROR(IF($K290&gt;$E$7,IF(VLOOKUP($J290,'Not All Title I'!$A$8:$G$97,4,FALSE)="","",VLOOKUP($J290,'Not All Title I'!$A$8:$G$97,4,FALSE)),""),"")</f>
        <v/>
      </c>
      <c r="E290" s="66" t="str">
        <f>IFERROR(IF($K290&gt;$E$7,IF(VLOOKUP($J290,'Not All Title I'!$A$8:$G$97,5,FALSE)="","",VLOOKUP($J290,'Not All Title I'!$A$8:$G$97,5,FALSE)),""),"")</f>
        <v/>
      </c>
      <c r="F290" s="67" t="str">
        <f t="shared" si="7"/>
        <v/>
      </c>
      <c r="G290" s="67" t="str">
        <f>IFERROR(IF($K290&gt;$E$7,IF(VLOOKUP($J290,'Not All Title I'!$A$8:$G$97,7,FALSE)="","",VLOOKUP($J290,'Not All Title I'!$A$8:$G$97,7,FALSE)),""),"")</f>
        <v/>
      </c>
      <c r="H290" t="str">
        <f>IFERROR(IF(H289-1&gt;='Not All Title I'!$K$6,H289-1,""),"")</f>
        <v/>
      </c>
      <c r="I290" t="str">
        <f>IFERROR(IF(I289-1&gt;='Not All Title I'!$P$6,I289-1,""),"")</f>
        <v/>
      </c>
      <c r="J290" t="str">
        <f>IF($B$7="Student Enrollment",VLOOKUP(H290,'Not All Title I'!$K$8:$L$97,2,FALSE),IF($B$7="Poverty Rate",VLOOKUP(I290,'Not All Title I'!$P$8:$P$97,2,FALSE),""))</f>
        <v/>
      </c>
      <c r="K290" t="str">
        <f>IFERROR(IF($B$7="Student Enrollment",VLOOKUP(J290,'Not All Title I'!$A$8:$G$97,3,FALSE),IF($B$7="Poverty Rate",VLOOKUP(J290,'Not All Title I'!$A$8:$G$97,7,FALSE),"")),"")</f>
        <v/>
      </c>
    </row>
    <row r="291" spans="1:11" ht="15.75" thickBot="1" x14ac:dyDescent="0.3">
      <c r="A291" s="85" t="str">
        <f>IFERROR(IF($K291&gt;$E$7,IF(VLOOKUP($J291,'Not All Title I'!$A$8:$G$97,1,FALSE)="","",VLOOKUP($J291,'Not All Title I'!$A$8:$G$97,1,FALSE)),""),"")</f>
        <v/>
      </c>
      <c r="B291" s="86" t="str">
        <f>IFERROR(IF($K291&gt;$E$7,IF(VLOOKUP($J291,'Not All Title I'!$A$8:$G$97,2,FALSE)="","",VLOOKUP($J291,'Not All Title I'!$A$8:$G$97,2,FALSE)),""),"")</f>
        <v/>
      </c>
      <c r="C291" s="85" t="str">
        <f>IFERROR(IF($K291&gt;$E$7,IF(VLOOKUP($J291,'Not All Title I'!$A$8:$G$97,3,FALSE)="","",VLOOKUP($J291,'Not All Title I'!$A$8:$G$97,3,FALSE)),""),"")</f>
        <v/>
      </c>
      <c r="D291" s="87" t="str">
        <f>IFERROR(IF($K291&gt;$E$7,IF(VLOOKUP($J291,'Not All Title I'!$A$8:$G$97,4,FALSE)="","",VLOOKUP($J291,'Not All Title I'!$A$8:$G$97,4,FALSE)),""),"")</f>
        <v/>
      </c>
      <c r="E291" s="68" t="str">
        <f>IFERROR(IF($K291&gt;$E$7,IF(VLOOKUP($J291,'Not All Title I'!$A$8:$G$97,5,FALSE)="","",VLOOKUP($J291,'Not All Title I'!$A$8:$G$97,5,FALSE)),""),"")</f>
        <v/>
      </c>
      <c r="F291" s="69" t="str">
        <f t="shared" si="7"/>
        <v/>
      </c>
      <c r="G291" s="69" t="str">
        <f>IFERROR(IF($K291&gt;$E$7,IF(VLOOKUP($J291,'Not All Title I'!$A$8:$G$97,7,FALSE)="","",VLOOKUP($J291,'Not All Title I'!$A$8:$G$97,7,FALSE)),""),"")</f>
        <v/>
      </c>
      <c r="H291" t="str">
        <f>IFERROR(IF(H290-1&gt;='Not All Title I'!$K$6,H290-1,""),"")</f>
        <v/>
      </c>
      <c r="I291" t="str">
        <f>IFERROR(IF(I290-1&gt;='Not All Title I'!$P$6,I290-1,""),"")</f>
        <v/>
      </c>
      <c r="J291" t="str">
        <f>IF($B$7="Student Enrollment",VLOOKUP(H291,'Not All Title I'!$K$8:$L$97,2,FALSE),IF($B$7="Poverty Rate",VLOOKUP(I291,'Not All Title I'!$P$8:$P$97,2,FALSE),""))</f>
        <v/>
      </c>
      <c r="K291" t="str">
        <f>IFERROR(IF($B$7="Student Enrollment",VLOOKUP(J291,'Not All Title I'!$A$8:$G$97,3,FALSE),IF($B$7="Poverty Rate",VLOOKUP(J291,'Not All Title I'!$A$8:$G$97,7,FALSE),"")),"")</f>
        <v/>
      </c>
    </row>
    <row r="292" spans="1:11" ht="15.75" thickBot="1" x14ac:dyDescent="0.3">
      <c r="A292" s="14"/>
      <c r="B292" s="15"/>
      <c r="C292" s="14" t="str">
        <f>IF(SUM(C202:C291)&gt;0,SUM(C202:C291),"")</f>
        <v/>
      </c>
      <c r="D292" s="16" t="str">
        <f>IF(SUM(D202:D291)&gt;0,SUM(D202:D291),"")</f>
        <v/>
      </c>
      <c r="E292" s="36" t="str">
        <f t="shared" ref="E292" si="11">IF(ISNUMBER(C292),C292/D292,"")</f>
        <v/>
      </c>
      <c r="F292" s="17"/>
      <c r="G292" s="17"/>
    </row>
    <row r="293" spans="1:11" ht="15" x14ac:dyDescent="0.25">
      <c r="A293" s="30"/>
      <c r="B293" s="28"/>
      <c r="C293" s="28"/>
      <c r="D293" s="28"/>
      <c r="E293" s="28"/>
      <c r="F293" s="26"/>
      <c r="G293" s="29"/>
    </row>
    <row r="294" spans="1:11" ht="45.75" thickBot="1" x14ac:dyDescent="0.3">
      <c r="A294" s="30"/>
      <c r="B294" s="19" t="s">
        <v>38</v>
      </c>
      <c r="C294" s="35" t="str">
        <f>IF(ISNUMBER($E$388),(1.1*$E$388),"")</f>
        <v/>
      </c>
      <c r="D294" s="28"/>
      <c r="E294" s="28"/>
      <c r="F294" s="28"/>
      <c r="G294" s="29"/>
    </row>
    <row r="295" spans="1:11" ht="15.75" thickBot="1" x14ac:dyDescent="0.3">
      <c r="A295" s="30"/>
      <c r="B295" s="28"/>
      <c r="C295" s="28"/>
      <c r="D295" s="28"/>
      <c r="E295" s="28"/>
      <c r="F295" s="28"/>
      <c r="G295" s="29"/>
    </row>
    <row r="296" spans="1:11" ht="21.75" thickBot="1" x14ac:dyDescent="0.4">
      <c r="A296" s="88" t="s">
        <v>39</v>
      </c>
      <c r="B296" s="89"/>
      <c r="C296" s="28"/>
      <c r="D296" s="28"/>
      <c r="E296" s="28"/>
      <c r="F296" s="32"/>
      <c r="G296" s="29"/>
    </row>
    <row r="297" spans="1:11" ht="64.5" thickBot="1" x14ac:dyDescent="0.3">
      <c r="A297" s="51" t="s">
        <v>10</v>
      </c>
      <c r="B297" s="52" t="s">
        <v>11</v>
      </c>
      <c r="C297" s="59" t="s">
        <v>12</v>
      </c>
      <c r="D297" s="60" t="s">
        <v>13</v>
      </c>
      <c r="E297" s="53" t="s">
        <v>14</v>
      </c>
      <c r="F297" s="55" t="s">
        <v>25</v>
      </c>
      <c r="G297" s="95"/>
    </row>
    <row r="298" spans="1:11" ht="15" x14ac:dyDescent="0.25">
      <c r="A298" s="79" t="str">
        <f>IFERROR(IF($K298&gt;$E$7,IF(VLOOKUP($J298,'Not All Title I'!$A$104:$G$193,1,FALSE)="","",VLOOKUP($J298,'Not All Title I'!$A$104:$G$193,1,FALSE)),""),"")</f>
        <v/>
      </c>
      <c r="B298" s="80" t="str">
        <f>IFERROR(IF($K298&gt;$E$7,IF(VLOOKUP($J298,'Not All Title I'!$A$104:$G$193,2,FALSE)="","",VLOOKUP($J298,'Not All Title I'!$A$104:$G$193,2,FALSE)),""),"")</f>
        <v/>
      </c>
      <c r="C298" s="79" t="str">
        <f>IFERROR(IF($K298&gt;$E$7,IF(VLOOKUP($J298,'Not All Title I'!$A$104:$G$193,3,FALSE)="","",VLOOKUP($J298,'Not All Title I'!$A$104:$G$193,3,FALSE)),""),"")</f>
        <v/>
      </c>
      <c r="D298" s="81" t="str">
        <f>IFERROR(IF($K298&gt;$E$7,IF(VLOOKUP($J298,'Not All Title I'!$A$104:$G$193,4,FALSE)="","",VLOOKUP($J298,'Not All Title I'!$A$104:$G$193,4,FALSE)),""),"")</f>
        <v/>
      </c>
      <c r="E298" s="64" t="str">
        <f>IFERROR(IF($K298&gt;$E$7,IF(VLOOKUP($J298,'Not All Title I'!$A$104:$G$193,5,FALSE)="","",VLOOKUP($J298,'Not All Title I'!$A$104:$G$193,5,FALSE)),""),"")</f>
        <v/>
      </c>
      <c r="F298" s="65" t="str">
        <f>IFERROR(IF($K298&gt;$E$7,IF(VLOOKUP($J298,'Not All Title I'!$A$104:$G$193,6,FALSE)="","",VLOOKUP($J298,'Not All Title I'!$A$104:$G$193,6,FALSE)),""),"")</f>
        <v/>
      </c>
      <c r="G298" s="96"/>
      <c r="H298">
        <f>IFERROR('Not All Title I'!$K$103,"")</f>
        <v>0</v>
      </c>
      <c r="I298">
        <f>IFERROR('Not All Title I'!$P$103,"")</f>
        <v>0</v>
      </c>
      <c r="J298" t="str">
        <f>IF($B$7="Student Enrollment",VLOOKUP(H298,'Not All Title I'!$K$104:$L$193,2,FALSE),IF($B$7="Poverty Rate",VLOOKUP(I298,'Not All Title I'!$P$104:$P$193,2,FALSE),""))</f>
        <v/>
      </c>
      <c r="K298" t="str">
        <f>IFERROR(IF($B$7="Student Enrollment",VLOOKUP(J298,'Not All Title I'!$A$104:$G$193,3,FALSE),IF($B$7="Poverty Rate",VLOOKUP(J298,'Not All Title I'!$A$104:$G$193,7,FALSE),"")),"")</f>
        <v/>
      </c>
    </row>
    <row r="299" spans="1:11" ht="15" x14ac:dyDescent="0.25">
      <c r="A299" s="82" t="str">
        <f>IFERROR(IF($K299&gt;$E$7,IF(VLOOKUP($J299,'Not All Title I'!$A$104:$G$193,1,FALSE)="","",VLOOKUP($J299,'Not All Title I'!$A$104:$G$193,1,FALSE)),""),"")</f>
        <v/>
      </c>
      <c r="B299" s="80" t="str">
        <f>IFERROR(IF($K299&gt;$E$7,IF(VLOOKUP($J299,'Not All Title I'!$A$104:$G$193,2,FALSE)="","",VLOOKUP($J299,'Not All Title I'!$A$104:$G$193,2,FALSE)),""),"")</f>
        <v/>
      </c>
      <c r="C299" s="79" t="str">
        <f>IFERROR(IF($K299&gt;$E$7,IF(VLOOKUP($J299,'Not All Title I'!$A$104:$G$193,3,FALSE)="","",VLOOKUP($J299,'Not All Title I'!$A$104:$G$193,3,FALSE)),""),"")</f>
        <v/>
      </c>
      <c r="D299" s="84" t="str">
        <f>IFERROR(IF($K299&gt;$E$7,IF(VLOOKUP($J299,'Not All Title I'!$A$104:$G$193,4,FALSE)="","",VLOOKUP($J299,'Not All Title I'!$A$104:$G$193,4,FALSE)),""),"")</f>
        <v/>
      </c>
      <c r="E299" s="66" t="str">
        <f>IFERROR(IF($K299&gt;$E$7,IF(VLOOKUP($J299,'Not All Title I'!$A$104:$G$193,5,FALSE)="","",VLOOKUP($J299,'Not All Title I'!$A$104:$G$193,5,FALSE)),""),"")</f>
        <v/>
      </c>
      <c r="F299" s="67" t="str">
        <f>IFERROR(IF($K299&gt;$E$7,IF(VLOOKUP($J299,'Not All Title I'!$A$104:$G$193,6,FALSE)="","",VLOOKUP($J299,'Not All Title I'!$A$104:$G$193,6,FALSE)),""),"")</f>
        <v/>
      </c>
      <c r="G299" s="96"/>
      <c r="H299" t="str">
        <f>IFERROR(IF(H298-1&gt;='Not All Title I'!$K$102,H298-1,""),"")</f>
        <v/>
      </c>
      <c r="I299" t="str">
        <f>IFERROR(IF(I298-1&gt;='Not All Title I'!$P$102,I298-1,""),"")</f>
        <v/>
      </c>
      <c r="J299" t="str">
        <f>IF($B$7="Student Enrollment",VLOOKUP(H299,'Not All Title I'!$K$104:$L$193,2,FALSE),IF($B$7="Poverty Rate",VLOOKUP(I299,'Not All Title I'!$P$104:$P$193,2,FALSE),""))</f>
        <v/>
      </c>
      <c r="K299" t="str">
        <f>IFERROR(IF($B$7="Student Enrollment",VLOOKUP(J299,'Not All Title I'!$A$104:$G$193,3,FALSE),IF($B$7="Poverty Rate",VLOOKUP(J299,'Not All Title I'!$A$104:$G$193,7,FALSE),"")),"")</f>
        <v/>
      </c>
    </row>
    <row r="300" spans="1:11" ht="15" x14ac:dyDescent="0.25">
      <c r="A300" s="82" t="str">
        <f>IFERROR(IF($K300&gt;$E$7,IF(VLOOKUP($J300,'Not All Title I'!$A$104:$G$193,1,FALSE)="","",VLOOKUP($J300,'Not All Title I'!$A$104:$G$193,1,FALSE)),""),"")</f>
        <v/>
      </c>
      <c r="B300" s="80" t="str">
        <f>IFERROR(IF($K300&gt;$E$7,IF(VLOOKUP($J300,'Not All Title I'!$A$104:$G$193,2,FALSE)="","",VLOOKUP($J300,'Not All Title I'!$A$104:$G$193,2,FALSE)),""),"")</f>
        <v/>
      </c>
      <c r="C300" s="79" t="str">
        <f>IFERROR(IF($K300&gt;$E$7,IF(VLOOKUP($J300,'Not All Title I'!$A$104:$G$193,3,FALSE)="","",VLOOKUP($J300,'Not All Title I'!$A$104:$G$193,3,FALSE)),""),"")</f>
        <v/>
      </c>
      <c r="D300" s="84" t="str">
        <f>IFERROR(IF($K300&gt;$E$7,IF(VLOOKUP($J300,'Not All Title I'!$A$104:$G$193,4,FALSE)="","",VLOOKUP($J300,'Not All Title I'!$A$104:$G$193,4,FALSE)),""),"")</f>
        <v/>
      </c>
      <c r="E300" s="66" t="str">
        <f>IFERROR(IF($K300&gt;$E$7,IF(VLOOKUP($J300,'Not All Title I'!$A$104:$G$193,5,FALSE)="","",VLOOKUP($J300,'Not All Title I'!$A$104:$G$193,5,FALSE)),""),"")</f>
        <v/>
      </c>
      <c r="F300" s="67" t="str">
        <f>IFERROR(IF($K300&gt;$E$7,IF(VLOOKUP($J300,'Not All Title I'!$A$104:$G$193,6,FALSE)="","",VLOOKUP($J300,'Not All Title I'!$A$104:$G$193,6,FALSE)),""),"")</f>
        <v/>
      </c>
      <c r="G300" s="96"/>
      <c r="H300" t="str">
        <f>IFERROR(IF(H299-1&gt;='Not All Title I'!$K$102,H299-1,""),"")</f>
        <v/>
      </c>
      <c r="I300" t="str">
        <f>IFERROR(IF(I299-1&gt;='Not All Title I'!$P$102,I299-1,""),"")</f>
        <v/>
      </c>
      <c r="J300" t="str">
        <f>IF($B$7="Student Enrollment",VLOOKUP(H300,'Not All Title I'!$K$104:$L$193,2,FALSE),IF($B$7="Poverty Rate",VLOOKUP(I300,'Not All Title I'!$P$104:$P$193,2,FALSE),""))</f>
        <v/>
      </c>
      <c r="K300" t="str">
        <f>IFERROR(IF($B$7="Student Enrollment",VLOOKUP(J300,'Not All Title I'!$A$104:$G$193,3,FALSE),IF($B$7="Poverty Rate",VLOOKUP(J300,'Not All Title I'!$A$104:$G$193,7,FALSE),"")),"")</f>
        <v/>
      </c>
    </row>
    <row r="301" spans="1:11" ht="15" x14ac:dyDescent="0.25">
      <c r="A301" s="82" t="str">
        <f>IFERROR(IF($K301&gt;$E$7,IF(VLOOKUP($J301,'Not All Title I'!$A$104:$G$193,1,FALSE)="","",VLOOKUP($J301,'Not All Title I'!$A$104:$G$193,1,FALSE)),""),"")</f>
        <v/>
      </c>
      <c r="B301" s="80" t="str">
        <f>IFERROR(IF($K301&gt;$E$7,IF(VLOOKUP($J301,'Not All Title I'!$A$104:$G$193,2,FALSE)="","",VLOOKUP($J301,'Not All Title I'!$A$104:$G$193,2,FALSE)),""),"")</f>
        <v/>
      </c>
      <c r="C301" s="79" t="str">
        <f>IFERROR(IF($K301&gt;$E$7,IF(VLOOKUP($J301,'Not All Title I'!$A$104:$G$193,3,FALSE)="","",VLOOKUP($J301,'Not All Title I'!$A$104:$G$193,3,FALSE)),""),"")</f>
        <v/>
      </c>
      <c r="D301" s="84" t="str">
        <f>IFERROR(IF($K301&gt;$E$7,IF(VLOOKUP($J301,'Not All Title I'!$A$104:$G$193,4,FALSE)="","",VLOOKUP($J301,'Not All Title I'!$A$104:$G$193,4,FALSE)),""),"")</f>
        <v/>
      </c>
      <c r="E301" s="66" t="str">
        <f>IFERROR(IF($K301&gt;$E$7,IF(VLOOKUP($J301,'Not All Title I'!$A$104:$G$193,5,FALSE)="","",VLOOKUP($J301,'Not All Title I'!$A$104:$G$193,5,FALSE)),""),"")</f>
        <v/>
      </c>
      <c r="F301" s="67" t="str">
        <f>IFERROR(IF($K301&gt;$E$7,IF(VLOOKUP($J301,'Not All Title I'!$A$104:$G$193,6,FALSE)="","",VLOOKUP($J301,'Not All Title I'!$A$104:$G$193,6,FALSE)),""),"")</f>
        <v/>
      </c>
      <c r="G301" s="96"/>
      <c r="H301" t="str">
        <f>IFERROR(IF(H300-1&gt;='Not All Title I'!$K$102,H300-1,""),"")</f>
        <v/>
      </c>
      <c r="I301" t="str">
        <f>IFERROR(IF(I300-1&gt;='Not All Title I'!$P$102,I300-1,""),"")</f>
        <v/>
      </c>
      <c r="J301" t="str">
        <f>IF($B$7="Student Enrollment",VLOOKUP(H301,'Not All Title I'!$K$104:$L$193,2,FALSE),IF($B$7="Poverty Rate",VLOOKUP(I301,'Not All Title I'!$P$104:$P$193,2,FALSE),""))</f>
        <v/>
      </c>
      <c r="K301" t="str">
        <f>IFERROR(IF($B$7="Student Enrollment",VLOOKUP(J301,'Not All Title I'!$A$104:$G$193,3,FALSE),IF($B$7="Poverty Rate",VLOOKUP(J301,'Not All Title I'!$A$104:$G$193,7,FALSE),"")),"")</f>
        <v/>
      </c>
    </row>
    <row r="302" spans="1:11" ht="15" x14ac:dyDescent="0.25">
      <c r="A302" s="82" t="str">
        <f>IFERROR(IF($K302&gt;$E$7,IF(VLOOKUP($J302,'Not All Title I'!$A$104:$G$193,1,FALSE)="","",VLOOKUP($J302,'Not All Title I'!$A$104:$G$193,1,FALSE)),""),"")</f>
        <v/>
      </c>
      <c r="B302" s="80" t="str">
        <f>IFERROR(IF($K302&gt;$E$7,IF(VLOOKUP($J302,'Not All Title I'!$A$104:$G$193,2,FALSE)="","",VLOOKUP($J302,'Not All Title I'!$A$104:$G$193,2,FALSE)),""),"")</f>
        <v/>
      </c>
      <c r="C302" s="79" t="str">
        <f>IFERROR(IF($K302&gt;$E$7,IF(VLOOKUP($J302,'Not All Title I'!$A$104:$G$193,3,FALSE)="","",VLOOKUP($J302,'Not All Title I'!$A$104:$G$193,3,FALSE)),""),"")</f>
        <v/>
      </c>
      <c r="D302" s="84" t="str">
        <f>IFERROR(IF($K302&gt;$E$7,IF(VLOOKUP($J302,'Not All Title I'!$A$104:$G$193,4,FALSE)="","",VLOOKUP($J302,'Not All Title I'!$A$104:$G$193,4,FALSE)),""),"")</f>
        <v/>
      </c>
      <c r="E302" s="66" t="str">
        <f>IFERROR(IF($K302&gt;$E$7,IF(VLOOKUP($J302,'Not All Title I'!$A$104:$G$193,5,FALSE)="","",VLOOKUP($J302,'Not All Title I'!$A$104:$G$193,5,FALSE)),""),"")</f>
        <v/>
      </c>
      <c r="F302" s="67" t="str">
        <f>IFERROR(IF($K302&gt;$E$7,IF(VLOOKUP($J302,'Not All Title I'!$A$104:$G$193,6,FALSE)="","",VLOOKUP($J302,'Not All Title I'!$A$104:$G$193,6,FALSE)),""),"")</f>
        <v/>
      </c>
      <c r="G302" s="96"/>
      <c r="H302" t="str">
        <f>IFERROR(IF(H301-1&gt;='Not All Title I'!$K$102,H301-1,""),"")</f>
        <v/>
      </c>
      <c r="I302" t="str">
        <f>IFERROR(IF(I301-1&gt;='Not All Title I'!$P$102,I301-1,""),"")</f>
        <v/>
      </c>
      <c r="J302" t="str">
        <f>IF($B$7="Student Enrollment",VLOOKUP(H302,'Not All Title I'!$K$104:$L$193,2,FALSE),IF($B$7="Poverty Rate",VLOOKUP(I302,'Not All Title I'!$P$104:$P$193,2,FALSE),""))</f>
        <v/>
      </c>
      <c r="K302" t="str">
        <f>IFERROR(IF($B$7="Student Enrollment",VLOOKUP(J302,'Not All Title I'!$A$104:$G$193,3,FALSE),IF($B$7="Poverty Rate",VLOOKUP(J302,'Not All Title I'!$A$104:$G$193,7,FALSE),"")),"")</f>
        <v/>
      </c>
    </row>
    <row r="303" spans="1:11" ht="15" x14ac:dyDescent="0.25">
      <c r="A303" s="82" t="str">
        <f>IFERROR(IF($K303&gt;$E$7,IF(VLOOKUP($J303,'Not All Title I'!$A$104:$G$193,1,FALSE)="","",VLOOKUP($J303,'Not All Title I'!$A$104:$G$193,1,FALSE)),""),"")</f>
        <v/>
      </c>
      <c r="B303" s="80" t="str">
        <f>IFERROR(IF($K303&gt;$E$7,IF(VLOOKUP($J303,'Not All Title I'!$A$104:$G$193,2,FALSE)="","",VLOOKUP($J303,'Not All Title I'!$A$104:$G$193,2,FALSE)),""),"")</f>
        <v/>
      </c>
      <c r="C303" s="79" t="str">
        <f>IFERROR(IF($K303&gt;$E$7,IF(VLOOKUP($J303,'Not All Title I'!$A$104:$G$193,3,FALSE)="","",VLOOKUP($J303,'Not All Title I'!$A$104:$G$193,3,FALSE)),""),"")</f>
        <v/>
      </c>
      <c r="D303" s="84" t="str">
        <f>IFERROR(IF($K303&gt;$E$7,IF(VLOOKUP($J303,'Not All Title I'!$A$104:$G$193,4,FALSE)="","",VLOOKUP($J303,'Not All Title I'!$A$104:$G$193,4,FALSE)),""),"")</f>
        <v/>
      </c>
      <c r="E303" s="66" t="str">
        <f>IFERROR(IF($K303&gt;$E$7,IF(VLOOKUP($J303,'Not All Title I'!$A$104:$G$193,5,FALSE)="","",VLOOKUP($J303,'Not All Title I'!$A$104:$G$193,5,FALSE)),""),"")</f>
        <v/>
      </c>
      <c r="F303" s="67" t="str">
        <f>IFERROR(IF($K303&gt;$E$7,IF(VLOOKUP($J303,'Not All Title I'!$A$104:$G$193,6,FALSE)="","",VLOOKUP($J303,'Not All Title I'!$A$104:$G$193,6,FALSE)),""),"")</f>
        <v/>
      </c>
      <c r="G303" s="96"/>
      <c r="H303" t="str">
        <f>IFERROR(IF(H302-1&gt;='Not All Title I'!$K$102,H302-1,""),"")</f>
        <v/>
      </c>
      <c r="I303" t="str">
        <f>IFERROR(IF(I302-1&gt;='Not All Title I'!$P$102,I302-1,""),"")</f>
        <v/>
      </c>
      <c r="J303" t="str">
        <f>IF($B$7="Student Enrollment",VLOOKUP(H303,'Not All Title I'!$K$104:$L$193,2,FALSE),IF($B$7="Poverty Rate",VLOOKUP(I303,'Not All Title I'!$P$104:$P$193,2,FALSE),""))</f>
        <v/>
      </c>
      <c r="K303" t="str">
        <f>IFERROR(IF($B$7="Student Enrollment",VLOOKUP(J303,'Not All Title I'!$A$104:$G$193,3,FALSE),IF($B$7="Poverty Rate",VLOOKUP(J303,'Not All Title I'!$A$104:$G$193,7,FALSE),"")),"")</f>
        <v/>
      </c>
    </row>
    <row r="304" spans="1:11" ht="15" x14ac:dyDescent="0.25">
      <c r="A304" s="82" t="str">
        <f>IFERROR(IF($K304&gt;$E$7,IF(VLOOKUP($J304,'Not All Title I'!$A$104:$G$193,1,FALSE)="","",VLOOKUP($J304,'Not All Title I'!$A$104:$G$193,1,FALSE)),""),"")</f>
        <v/>
      </c>
      <c r="B304" s="80" t="str">
        <f>IFERROR(IF($K304&gt;$E$7,IF(VLOOKUP($J304,'Not All Title I'!$A$104:$G$193,2,FALSE)="","",VLOOKUP($J304,'Not All Title I'!$A$104:$G$193,2,FALSE)),""),"")</f>
        <v/>
      </c>
      <c r="C304" s="79" t="str">
        <f>IFERROR(IF($K304&gt;$E$7,IF(VLOOKUP($J304,'Not All Title I'!$A$104:$G$193,3,FALSE)="","",VLOOKUP($J304,'Not All Title I'!$A$104:$G$193,3,FALSE)),""),"")</f>
        <v/>
      </c>
      <c r="D304" s="84" t="str">
        <f>IFERROR(IF($K304&gt;$E$7,IF(VLOOKUP($J304,'Not All Title I'!$A$104:$G$193,4,FALSE)="","",VLOOKUP($J304,'Not All Title I'!$A$104:$G$193,4,FALSE)),""),"")</f>
        <v/>
      </c>
      <c r="E304" s="66" t="str">
        <f>IFERROR(IF($K304&gt;$E$7,IF(VLOOKUP($J304,'Not All Title I'!$A$104:$G$193,5,FALSE)="","",VLOOKUP($J304,'Not All Title I'!$A$104:$G$193,5,FALSE)),""),"")</f>
        <v/>
      </c>
      <c r="F304" s="67" t="str">
        <f>IFERROR(IF($K304&gt;$E$7,IF(VLOOKUP($J304,'Not All Title I'!$A$104:$G$193,6,FALSE)="","",VLOOKUP($J304,'Not All Title I'!$A$104:$G$193,6,FALSE)),""),"")</f>
        <v/>
      </c>
      <c r="G304" s="96"/>
      <c r="H304" t="str">
        <f>IFERROR(IF(H303-1&gt;='Not All Title I'!$K$102,H303-1,""),"")</f>
        <v/>
      </c>
      <c r="I304" t="str">
        <f>IFERROR(IF(I303-1&gt;='Not All Title I'!$P$102,I303-1,""),"")</f>
        <v/>
      </c>
      <c r="J304" t="str">
        <f>IF($B$7="Student Enrollment",VLOOKUP(H304,'Not All Title I'!$K$104:$L$193,2,FALSE),IF($B$7="Poverty Rate",VLOOKUP(I304,'Not All Title I'!$P$104:$P$193,2,FALSE),""))</f>
        <v/>
      </c>
      <c r="K304" t="str">
        <f>IFERROR(IF($B$7="Student Enrollment",VLOOKUP(J304,'Not All Title I'!$A$104:$G$193,3,FALSE),IF($B$7="Poverty Rate",VLOOKUP(J304,'Not All Title I'!$A$104:$G$193,7,FALSE),"")),"")</f>
        <v/>
      </c>
    </row>
    <row r="305" spans="1:11" ht="15" x14ac:dyDescent="0.25">
      <c r="A305" s="82" t="str">
        <f>IFERROR(IF($K305&gt;$E$7,IF(VLOOKUP($J305,'Not All Title I'!$A$104:$G$193,1,FALSE)="","",VLOOKUP($J305,'Not All Title I'!$A$104:$G$193,1,FALSE)),""),"")</f>
        <v/>
      </c>
      <c r="B305" s="80" t="str">
        <f>IFERROR(IF($K305&gt;$E$7,IF(VLOOKUP($J305,'Not All Title I'!$A$104:$G$193,2,FALSE)="","",VLOOKUP($J305,'Not All Title I'!$A$104:$G$193,2,FALSE)),""),"")</f>
        <v/>
      </c>
      <c r="C305" s="79" t="str">
        <f>IFERROR(IF($K305&gt;$E$7,IF(VLOOKUP($J305,'Not All Title I'!$A$104:$G$193,3,FALSE)="","",VLOOKUP($J305,'Not All Title I'!$A$104:$G$193,3,FALSE)),""),"")</f>
        <v/>
      </c>
      <c r="D305" s="84" t="str">
        <f>IFERROR(IF($K305&gt;$E$7,IF(VLOOKUP($J305,'Not All Title I'!$A$104:$G$193,4,FALSE)="","",VLOOKUP($J305,'Not All Title I'!$A$104:$G$193,4,FALSE)),""),"")</f>
        <v/>
      </c>
      <c r="E305" s="66" t="str">
        <f>IFERROR(IF($K305&gt;$E$7,IF(VLOOKUP($J305,'Not All Title I'!$A$104:$G$193,5,FALSE)="","",VLOOKUP($J305,'Not All Title I'!$A$104:$G$193,5,FALSE)),""),"")</f>
        <v/>
      </c>
      <c r="F305" s="67" t="str">
        <f>IFERROR(IF($K305&gt;$E$7,IF(VLOOKUP($J305,'Not All Title I'!$A$104:$G$193,6,FALSE)="","",VLOOKUP($J305,'Not All Title I'!$A$104:$G$193,6,FALSE)),""),"")</f>
        <v/>
      </c>
      <c r="G305" s="96"/>
      <c r="H305" t="str">
        <f>IFERROR(IF(H304-1&gt;='Not All Title I'!$K$102,H304-1,""),"")</f>
        <v/>
      </c>
      <c r="I305" t="str">
        <f>IFERROR(IF(I304-1&gt;='Not All Title I'!$P$102,I304-1,""),"")</f>
        <v/>
      </c>
      <c r="J305" t="str">
        <f>IF($B$7="Student Enrollment",VLOOKUP(H305,'Not All Title I'!$K$104:$L$193,2,FALSE),IF($B$7="Poverty Rate",VLOOKUP(I305,'Not All Title I'!$P$104:$P$193,2,FALSE),""))</f>
        <v/>
      </c>
      <c r="K305" t="str">
        <f>IFERROR(IF($B$7="Student Enrollment",VLOOKUP(J305,'Not All Title I'!$A$104:$G$193,3,FALSE),IF($B$7="Poverty Rate",VLOOKUP(J305,'Not All Title I'!$A$104:$G$193,7,FALSE),"")),"")</f>
        <v/>
      </c>
    </row>
    <row r="306" spans="1:11" ht="15" x14ac:dyDescent="0.25">
      <c r="A306" s="82" t="str">
        <f>IFERROR(IF($K306&gt;$E$7,IF(VLOOKUP($J306,'Not All Title I'!$A$104:$G$193,1,FALSE)="","",VLOOKUP($J306,'Not All Title I'!$A$104:$G$193,1,FALSE)),""),"")</f>
        <v/>
      </c>
      <c r="B306" s="80" t="str">
        <f>IFERROR(IF($K306&gt;$E$7,IF(VLOOKUP($J306,'Not All Title I'!$A$104:$G$193,2,FALSE)="","",VLOOKUP($J306,'Not All Title I'!$A$104:$G$193,2,FALSE)),""),"")</f>
        <v/>
      </c>
      <c r="C306" s="79" t="str">
        <f>IFERROR(IF($K306&gt;$E$7,IF(VLOOKUP($J306,'Not All Title I'!$A$104:$G$193,3,FALSE)="","",VLOOKUP($J306,'Not All Title I'!$A$104:$G$193,3,FALSE)),""),"")</f>
        <v/>
      </c>
      <c r="D306" s="84" t="str">
        <f>IFERROR(IF($K306&gt;$E$7,IF(VLOOKUP($J306,'Not All Title I'!$A$104:$G$193,4,FALSE)="","",VLOOKUP($J306,'Not All Title I'!$A$104:$G$193,4,FALSE)),""),"")</f>
        <v/>
      </c>
      <c r="E306" s="66" t="str">
        <f>IFERROR(IF($K306&gt;$E$7,IF(VLOOKUP($J306,'Not All Title I'!$A$104:$G$193,5,FALSE)="","",VLOOKUP($J306,'Not All Title I'!$A$104:$G$193,5,FALSE)),""),"")</f>
        <v/>
      </c>
      <c r="F306" s="67" t="str">
        <f>IFERROR(IF($K306&gt;$E$7,IF(VLOOKUP($J306,'Not All Title I'!$A$104:$G$193,6,FALSE)="","",VLOOKUP($J306,'Not All Title I'!$A$104:$G$193,6,FALSE)),""),"")</f>
        <v/>
      </c>
      <c r="G306" s="96"/>
      <c r="H306" t="str">
        <f>IFERROR(IF(H305-1&gt;='Not All Title I'!$K$102,H305-1,""),"")</f>
        <v/>
      </c>
      <c r="I306" t="str">
        <f>IFERROR(IF(I305-1&gt;='Not All Title I'!$P$102,I305-1,""),"")</f>
        <v/>
      </c>
      <c r="J306" t="str">
        <f>IF($B$7="Student Enrollment",VLOOKUP(H306,'Not All Title I'!$K$104:$L$193,2,FALSE),IF($B$7="Poverty Rate",VLOOKUP(I306,'Not All Title I'!$P$104:$P$193,2,FALSE),""))</f>
        <v/>
      </c>
      <c r="K306" t="str">
        <f>IFERROR(IF($B$7="Student Enrollment",VLOOKUP(J306,'Not All Title I'!$A$104:$G$193,3,FALSE),IF($B$7="Poverty Rate",VLOOKUP(J306,'Not All Title I'!$A$104:$G$193,7,FALSE),"")),"")</f>
        <v/>
      </c>
    </row>
    <row r="307" spans="1:11" ht="15" x14ac:dyDescent="0.25">
      <c r="A307" s="82" t="str">
        <f>IFERROR(IF($K307&gt;$E$7,IF(VLOOKUP($J307,'Not All Title I'!$A$104:$G$193,1,FALSE)="","",VLOOKUP($J307,'Not All Title I'!$A$104:$G$193,1,FALSE)),""),"")</f>
        <v/>
      </c>
      <c r="B307" s="80" t="str">
        <f>IFERROR(IF($K307&gt;$E$7,IF(VLOOKUP($J307,'Not All Title I'!$A$104:$G$193,2,FALSE)="","",VLOOKUP($J307,'Not All Title I'!$A$104:$G$193,2,FALSE)),""),"")</f>
        <v/>
      </c>
      <c r="C307" s="79" t="str">
        <f>IFERROR(IF($K307&gt;$E$7,IF(VLOOKUP($J307,'Not All Title I'!$A$104:$G$193,3,FALSE)="","",VLOOKUP($J307,'Not All Title I'!$A$104:$G$193,3,FALSE)),""),"")</f>
        <v/>
      </c>
      <c r="D307" s="84" t="str">
        <f>IFERROR(IF($K307&gt;$E$7,IF(VLOOKUP($J307,'Not All Title I'!$A$104:$G$193,4,FALSE)="","",VLOOKUP($J307,'Not All Title I'!$A$104:$G$193,4,FALSE)),""),"")</f>
        <v/>
      </c>
      <c r="E307" s="66" t="str">
        <f>IFERROR(IF($K307&gt;$E$7,IF(VLOOKUP($J307,'Not All Title I'!$A$104:$G$193,5,FALSE)="","",VLOOKUP($J307,'Not All Title I'!$A$104:$G$193,5,FALSE)),""),"")</f>
        <v/>
      </c>
      <c r="F307" s="67" t="str">
        <f>IFERROR(IF($K307&gt;$E$7,IF(VLOOKUP($J307,'Not All Title I'!$A$104:$G$193,6,FALSE)="","",VLOOKUP($J307,'Not All Title I'!$A$104:$G$193,6,FALSE)),""),"")</f>
        <v/>
      </c>
      <c r="G307" s="96"/>
      <c r="H307" t="str">
        <f>IFERROR(IF(H306-1&gt;='Not All Title I'!$K$102,H306-1,""),"")</f>
        <v/>
      </c>
      <c r="I307" t="str">
        <f>IFERROR(IF(I306-1&gt;='Not All Title I'!$P$102,I306-1,""),"")</f>
        <v/>
      </c>
      <c r="J307" t="str">
        <f>IF($B$7="Student Enrollment",VLOOKUP(H307,'Not All Title I'!$K$104:$L$193,2,FALSE),IF($B$7="Poverty Rate",VLOOKUP(I307,'Not All Title I'!$P$104:$P$193,2,FALSE),""))</f>
        <v/>
      </c>
      <c r="K307" t="str">
        <f>IFERROR(IF($B$7="Student Enrollment",VLOOKUP(J307,'Not All Title I'!$A$104:$G$193,3,FALSE),IF($B$7="Poverty Rate",VLOOKUP(J307,'Not All Title I'!$A$104:$G$193,7,FALSE),"")),"")</f>
        <v/>
      </c>
    </row>
    <row r="308" spans="1:11" ht="15" x14ac:dyDescent="0.25">
      <c r="A308" s="82" t="str">
        <f>IFERROR(IF($K308&gt;$E$7,IF(VLOOKUP($J308,'Not All Title I'!$A$104:$G$193,1,FALSE)="","",VLOOKUP($J308,'Not All Title I'!$A$104:$G$193,1,FALSE)),""),"")</f>
        <v/>
      </c>
      <c r="B308" s="80" t="str">
        <f>IFERROR(IF($K308&gt;$E$7,IF(VLOOKUP($J308,'Not All Title I'!$A$104:$G$193,2,FALSE)="","",VLOOKUP($J308,'Not All Title I'!$A$104:$G$193,2,FALSE)),""),"")</f>
        <v/>
      </c>
      <c r="C308" s="79" t="str">
        <f>IFERROR(IF($K308&gt;$E$7,IF(VLOOKUP($J308,'Not All Title I'!$A$104:$G$193,3,FALSE)="","",VLOOKUP($J308,'Not All Title I'!$A$104:$G$193,3,FALSE)),""),"")</f>
        <v/>
      </c>
      <c r="D308" s="84" t="str">
        <f>IFERROR(IF($K308&gt;$E$7,IF(VLOOKUP($J308,'Not All Title I'!$A$104:$G$193,4,FALSE)="","",VLOOKUP($J308,'Not All Title I'!$A$104:$G$193,4,FALSE)),""),"")</f>
        <v/>
      </c>
      <c r="E308" s="66" t="str">
        <f>IFERROR(IF($K308&gt;$E$7,IF(VLOOKUP($J308,'Not All Title I'!$A$104:$G$193,5,FALSE)="","",VLOOKUP($J308,'Not All Title I'!$A$104:$G$193,5,FALSE)),""),"")</f>
        <v/>
      </c>
      <c r="F308" s="67" t="str">
        <f>IFERROR(IF($K308&gt;$E$7,IF(VLOOKUP($J308,'Not All Title I'!$A$104:$G$193,6,FALSE)="","",VLOOKUP($J308,'Not All Title I'!$A$104:$G$193,6,FALSE)),""),"")</f>
        <v/>
      </c>
      <c r="G308" s="96"/>
      <c r="H308" t="str">
        <f>IFERROR(IF(H307-1&gt;='Not All Title I'!$K$102,H307-1,""),"")</f>
        <v/>
      </c>
      <c r="I308" t="str">
        <f>IFERROR(IF(I307-1&gt;='Not All Title I'!$P$102,I307-1,""),"")</f>
        <v/>
      </c>
      <c r="J308" t="str">
        <f>IF($B$7="Student Enrollment",VLOOKUP(H308,'Not All Title I'!$K$104:$L$193,2,FALSE),IF($B$7="Poverty Rate",VLOOKUP(I308,'Not All Title I'!$P$104:$P$193,2,FALSE),""))</f>
        <v/>
      </c>
      <c r="K308" t="str">
        <f>IFERROR(IF($B$7="Student Enrollment",VLOOKUP(J308,'Not All Title I'!$A$104:$G$193,3,FALSE),IF($B$7="Poverty Rate",VLOOKUP(J308,'Not All Title I'!$A$104:$G$193,7,FALSE),"")),"")</f>
        <v/>
      </c>
    </row>
    <row r="309" spans="1:11" ht="15" x14ac:dyDescent="0.25">
      <c r="A309" s="82" t="str">
        <f>IFERROR(IF($K309&gt;$E$7,IF(VLOOKUP($J309,'Not All Title I'!$A$104:$G$193,1,FALSE)="","",VLOOKUP($J309,'Not All Title I'!$A$104:$G$193,1,FALSE)),""),"")</f>
        <v/>
      </c>
      <c r="B309" s="80" t="str">
        <f>IFERROR(IF($K309&gt;$E$7,IF(VLOOKUP($J309,'Not All Title I'!$A$104:$G$193,2,FALSE)="","",VLOOKUP($J309,'Not All Title I'!$A$104:$G$193,2,FALSE)),""),"")</f>
        <v/>
      </c>
      <c r="C309" s="79" t="str">
        <f>IFERROR(IF($K309&gt;$E$7,IF(VLOOKUP($J309,'Not All Title I'!$A$104:$G$193,3,FALSE)="","",VLOOKUP($J309,'Not All Title I'!$A$104:$G$193,3,FALSE)),""),"")</f>
        <v/>
      </c>
      <c r="D309" s="84" t="str">
        <f>IFERROR(IF($K309&gt;$E$7,IF(VLOOKUP($J309,'Not All Title I'!$A$104:$G$193,4,FALSE)="","",VLOOKUP($J309,'Not All Title I'!$A$104:$G$193,4,FALSE)),""),"")</f>
        <v/>
      </c>
      <c r="E309" s="66" t="str">
        <f>IFERROR(IF($K309&gt;$E$7,IF(VLOOKUP($J309,'Not All Title I'!$A$104:$G$193,5,FALSE)="","",VLOOKUP($J309,'Not All Title I'!$A$104:$G$193,5,FALSE)),""),"")</f>
        <v/>
      </c>
      <c r="F309" s="67" t="str">
        <f>IFERROR(IF($K309&gt;$E$7,IF(VLOOKUP($J309,'Not All Title I'!$A$104:$G$193,6,FALSE)="","",VLOOKUP($J309,'Not All Title I'!$A$104:$G$193,6,FALSE)),""),"")</f>
        <v/>
      </c>
      <c r="G309" s="96"/>
      <c r="H309" t="str">
        <f>IFERROR(IF(H308-1&gt;='Not All Title I'!$K$102,H308-1,""),"")</f>
        <v/>
      </c>
      <c r="I309" t="str">
        <f>IFERROR(IF(I308-1&gt;='Not All Title I'!$P$102,I308-1,""),"")</f>
        <v/>
      </c>
      <c r="J309" t="str">
        <f>IF($B$7="Student Enrollment",VLOOKUP(H309,'Not All Title I'!$K$104:$L$193,2,FALSE),IF($B$7="Poverty Rate",VLOOKUP(I309,'Not All Title I'!$P$104:$P$193,2,FALSE),""))</f>
        <v/>
      </c>
      <c r="K309" t="str">
        <f>IFERROR(IF($B$7="Student Enrollment",VLOOKUP(J309,'Not All Title I'!$A$104:$G$193,3,FALSE),IF($B$7="Poverty Rate",VLOOKUP(J309,'Not All Title I'!$A$104:$G$193,7,FALSE),"")),"")</f>
        <v/>
      </c>
    </row>
    <row r="310" spans="1:11" ht="15" x14ac:dyDescent="0.25">
      <c r="A310" s="82" t="str">
        <f>IFERROR(IF($K310&gt;$E$7,IF(VLOOKUP($J310,'Not All Title I'!$A$104:$G$193,1,FALSE)="","",VLOOKUP($J310,'Not All Title I'!$A$104:$G$193,1,FALSE)),""),"")</f>
        <v/>
      </c>
      <c r="B310" s="80" t="str">
        <f>IFERROR(IF($K310&gt;$E$7,IF(VLOOKUP($J310,'Not All Title I'!$A$104:$G$193,2,FALSE)="","",VLOOKUP($J310,'Not All Title I'!$A$104:$G$193,2,FALSE)),""),"")</f>
        <v/>
      </c>
      <c r="C310" s="79" t="str">
        <f>IFERROR(IF($K310&gt;$E$7,IF(VLOOKUP($J310,'Not All Title I'!$A$104:$G$193,3,FALSE)="","",VLOOKUP($J310,'Not All Title I'!$A$104:$G$193,3,FALSE)),""),"")</f>
        <v/>
      </c>
      <c r="D310" s="84" t="str">
        <f>IFERROR(IF($K310&gt;$E$7,IF(VLOOKUP($J310,'Not All Title I'!$A$104:$G$193,4,FALSE)="","",VLOOKUP($J310,'Not All Title I'!$A$104:$G$193,4,FALSE)),""),"")</f>
        <v/>
      </c>
      <c r="E310" s="66" t="str">
        <f>IFERROR(IF($K310&gt;$E$7,IF(VLOOKUP($J310,'Not All Title I'!$A$104:$G$193,5,FALSE)="","",VLOOKUP($J310,'Not All Title I'!$A$104:$G$193,5,FALSE)),""),"")</f>
        <v/>
      </c>
      <c r="F310" s="67" t="str">
        <f>IFERROR(IF($K310&gt;$E$7,IF(VLOOKUP($J310,'Not All Title I'!$A$104:$G$193,6,FALSE)="","",VLOOKUP($J310,'Not All Title I'!$A$104:$G$193,6,FALSE)),""),"")</f>
        <v/>
      </c>
      <c r="G310" s="96"/>
      <c r="H310" t="str">
        <f>IFERROR(IF(H309-1&gt;='Not All Title I'!$K$102,H309-1,""),"")</f>
        <v/>
      </c>
      <c r="I310" t="str">
        <f>IFERROR(IF(I309-1&gt;='Not All Title I'!$P$102,I309-1,""),"")</f>
        <v/>
      </c>
      <c r="J310" t="str">
        <f>IF($B$7="Student Enrollment",VLOOKUP(H310,'Not All Title I'!$K$104:$L$193,2,FALSE),IF($B$7="Poverty Rate",VLOOKUP(I310,'Not All Title I'!$P$104:$P$193,2,FALSE),""))</f>
        <v/>
      </c>
      <c r="K310" t="str">
        <f>IFERROR(IF($B$7="Student Enrollment",VLOOKUP(J310,'Not All Title I'!$A$104:$G$193,3,FALSE),IF($B$7="Poverty Rate",VLOOKUP(J310,'Not All Title I'!$A$104:$G$193,7,FALSE),"")),"")</f>
        <v/>
      </c>
    </row>
    <row r="311" spans="1:11" ht="15" x14ac:dyDescent="0.25">
      <c r="A311" s="82" t="str">
        <f>IFERROR(IF($K311&gt;$E$7,IF(VLOOKUP($J311,'Not All Title I'!$A$104:$G$193,1,FALSE)="","",VLOOKUP($J311,'Not All Title I'!$A$104:$G$193,1,FALSE)),""),"")</f>
        <v/>
      </c>
      <c r="B311" s="80" t="str">
        <f>IFERROR(IF($K311&gt;$E$7,IF(VLOOKUP($J311,'Not All Title I'!$A$104:$G$193,2,FALSE)="","",VLOOKUP($J311,'Not All Title I'!$A$104:$G$193,2,FALSE)),""),"")</f>
        <v/>
      </c>
      <c r="C311" s="79" t="str">
        <f>IFERROR(IF($K311&gt;$E$7,IF(VLOOKUP($J311,'Not All Title I'!$A$104:$G$193,3,FALSE)="","",VLOOKUP($J311,'Not All Title I'!$A$104:$G$193,3,FALSE)),""),"")</f>
        <v/>
      </c>
      <c r="D311" s="84" t="str">
        <f>IFERROR(IF($K311&gt;$E$7,IF(VLOOKUP($J311,'Not All Title I'!$A$104:$G$193,4,FALSE)="","",VLOOKUP($J311,'Not All Title I'!$A$104:$G$193,4,FALSE)),""),"")</f>
        <v/>
      </c>
      <c r="E311" s="66" t="str">
        <f>IFERROR(IF($K311&gt;$E$7,IF(VLOOKUP($J311,'Not All Title I'!$A$104:$G$193,5,FALSE)="","",VLOOKUP($J311,'Not All Title I'!$A$104:$G$193,5,FALSE)),""),"")</f>
        <v/>
      </c>
      <c r="F311" s="67" t="str">
        <f>IFERROR(IF($K311&gt;$E$7,IF(VLOOKUP($J311,'Not All Title I'!$A$104:$G$193,6,FALSE)="","",VLOOKUP($J311,'Not All Title I'!$A$104:$G$193,6,FALSE)),""),"")</f>
        <v/>
      </c>
      <c r="G311" s="96"/>
      <c r="H311" t="str">
        <f>IFERROR(IF(H310-1&gt;='Not All Title I'!$K$102,H310-1,""),"")</f>
        <v/>
      </c>
      <c r="I311" t="str">
        <f>IFERROR(IF(I310-1&gt;='Not All Title I'!$P$102,I310-1,""),"")</f>
        <v/>
      </c>
      <c r="J311" t="str">
        <f>IF($B$7="Student Enrollment",VLOOKUP(H311,'Not All Title I'!$K$104:$L$193,2,FALSE),IF($B$7="Poverty Rate",VLOOKUP(I311,'Not All Title I'!$P$104:$P$193,2,FALSE),""))</f>
        <v/>
      </c>
      <c r="K311" t="str">
        <f>IFERROR(IF($B$7="Student Enrollment",VLOOKUP(J311,'Not All Title I'!$A$104:$G$193,3,FALSE),IF($B$7="Poverty Rate",VLOOKUP(J311,'Not All Title I'!$A$104:$G$193,7,FALSE),"")),"")</f>
        <v/>
      </c>
    </row>
    <row r="312" spans="1:11" ht="15" x14ac:dyDescent="0.25">
      <c r="A312" s="82" t="str">
        <f>IFERROR(IF($K312&gt;$E$7,IF(VLOOKUP($J312,'Not All Title I'!$A$104:$G$193,1,FALSE)="","",VLOOKUP($J312,'Not All Title I'!$A$104:$G$193,1,FALSE)),""),"")</f>
        <v/>
      </c>
      <c r="B312" s="80" t="str">
        <f>IFERROR(IF($K312&gt;$E$7,IF(VLOOKUP($J312,'Not All Title I'!$A$104:$G$193,2,FALSE)="","",VLOOKUP($J312,'Not All Title I'!$A$104:$G$193,2,FALSE)),""),"")</f>
        <v/>
      </c>
      <c r="C312" s="79" t="str">
        <f>IFERROR(IF($K312&gt;$E$7,IF(VLOOKUP($J312,'Not All Title I'!$A$104:$G$193,3,FALSE)="","",VLOOKUP($J312,'Not All Title I'!$A$104:$G$193,3,FALSE)),""),"")</f>
        <v/>
      </c>
      <c r="D312" s="84" t="str">
        <f>IFERROR(IF($K312&gt;$E$7,IF(VLOOKUP($J312,'Not All Title I'!$A$104:$G$193,4,FALSE)="","",VLOOKUP($J312,'Not All Title I'!$A$104:$G$193,4,FALSE)),""),"")</f>
        <v/>
      </c>
      <c r="E312" s="66" t="str">
        <f>IFERROR(IF($K312&gt;$E$7,IF(VLOOKUP($J312,'Not All Title I'!$A$104:$G$193,5,FALSE)="","",VLOOKUP($J312,'Not All Title I'!$A$104:$G$193,5,FALSE)),""),"")</f>
        <v/>
      </c>
      <c r="F312" s="67" t="str">
        <f>IFERROR(IF($K312&gt;$E$7,IF(VLOOKUP($J312,'Not All Title I'!$A$104:$G$193,6,FALSE)="","",VLOOKUP($J312,'Not All Title I'!$A$104:$G$193,6,FALSE)),""),"")</f>
        <v/>
      </c>
      <c r="G312" s="96"/>
      <c r="H312" t="str">
        <f>IFERROR(IF(H311-1&gt;='Not All Title I'!$K$102,H311-1,""),"")</f>
        <v/>
      </c>
      <c r="I312" t="str">
        <f>IFERROR(IF(I311-1&gt;='Not All Title I'!$P$102,I311-1,""),"")</f>
        <v/>
      </c>
      <c r="J312" t="str">
        <f>IF($B$7="Student Enrollment",VLOOKUP(H312,'Not All Title I'!$K$104:$L$193,2,FALSE),IF($B$7="Poverty Rate",VLOOKUP(I312,'Not All Title I'!$P$104:$P$193,2,FALSE),""))</f>
        <v/>
      </c>
      <c r="K312" t="str">
        <f>IFERROR(IF($B$7="Student Enrollment",VLOOKUP(J312,'Not All Title I'!$A$104:$G$193,3,FALSE),IF($B$7="Poverty Rate",VLOOKUP(J312,'Not All Title I'!$A$104:$G$193,7,FALSE),"")),"")</f>
        <v/>
      </c>
    </row>
    <row r="313" spans="1:11" ht="15" x14ac:dyDescent="0.25">
      <c r="A313" s="82" t="str">
        <f>IFERROR(IF($K313&gt;$E$7,IF(VLOOKUP($J313,'Not All Title I'!$A$104:$G$193,1,FALSE)="","",VLOOKUP($J313,'Not All Title I'!$A$104:$G$193,1,FALSE)),""),"")</f>
        <v/>
      </c>
      <c r="B313" s="80" t="str">
        <f>IFERROR(IF($K313&gt;$E$7,IF(VLOOKUP($J313,'Not All Title I'!$A$104:$G$193,2,FALSE)="","",VLOOKUP($J313,'Not All Title I'!$A$104:$G$193,2,FALSE)),""),"")</f>
        <v/>
      </c>
      <c r="C313" s="79" t="str">
        <f>IFERROR(IF($K313&gt;$E$7,IF(VLOOKUP($J313,'Not All Title I'!$A$104:$G$193,3,FALSE)="","",VLOOKUP($J313,'Not All Title I'!$A$104:$G$193,3,FALSE)),""),"")</f>
        <v/>
      </c>
      <c r="D313" s="84" t="str">
        <f>IFERROR(IF($K313&gt;$E$7,IF(VLOOKUP($J313,'Not All Title I'!$A$104:$G$193,4,FALSE)="","",VLOOKUP($J313,'Not All Title I'!$A$104:$G$193,4,FALSE)),""),"")</f>
        <v/>
      </c>
      <c r="E313" s="66" t="str">
        <f>IFERROR(IF($K313&gt;$E$7,IF(VLOOKUP($J313,'Not All Title I'!$A$104:$G$193,5,FALSE)="","",VLOOKUP($J313,'Not All Title I'!$A$104:$G$193,5,FALSE)),""),"")</f>
        <v/>
      </c>
      <c r="F313" s="67" t="str">
        <f>IFERROR(IF($K313&gt;$E$7,IF(VLOOKUP($J313,'Not All Title I'!$A$104:$G$193,6,FALSE)="","",VLOOKUP($J313,'Not All Title I'!$A$104:$G$193,6,FALSE)),""),"")</f>
        <v/>
      </c>
      <c r="G313" s="96"/>
      <c r="H313" t="str">
        <f>IFERROR(IF(H312-1&gt;='Not All Title I'!$K$102,H312-1,""),"")</f>
        <v/>
      </c>
      <c r="I313" t="str">
        <f>IFERROR(IF(I312-1&gt;='Not All Title I'!$P$102,I312-1,""),"")</f>
        <v/>
      </c>
      <c r="J313" t="str">
        <f>IF($B$7="Student Enrollment",VLOOKUP(H313,'Not All Title I'!$K$104:$L$193,2,FALSE),IF($B$7="Poverty Rate",VLOOKUP(I313,'Not All Title I'!$P$104:$P$193,2,FALSE),""))</f>
        <v/>
      </c>
      <c r="K313" t="str">
        <f>IFERROR(IF($B$7="Student Enrollment",VLOOKUP(J313,'Not All Title I'!$A$104:$G$193,3,FALSE),IF($B$7="Poverty Rate",VLOOKUP(J313,'Not All Title I'!$A$104:$G$193,7,FALSE),"")),"")</f>
        <v/>
      </c>
    </row>
    <row r="314" spans="1:11" ht="15" x14ac:dyDescent="0.25">
      <c r="A314" s="82" t="str">
        <f>IFERROR(IF($K314&gt;$E$7,IF(VLOOKUP($J314,'Not All Title I'!$A$104:$G$193,1,FALSE)="","",VLOOKUP($J314,'Not All Title I'!$A$104:$G$193,1,FALSE)),""),"")</f>
        <v/>
      </c>
      <c r="B314" s="80" t="str">
        <f>IFERROR(IF($K314&gt;$E$7,IF(VLOOKUP($J314,'Not All Title I'!$A$104:$G$193,2,FALSE)="","",VLOOKUP($J314,'Not All Title I'!$A$104:$G$193,2,FALSE)),""),"")</f>
        <v/>
      </c>
      <c r="C314" s="79" t="str">
        <f>IFERROR(IF($K314&gt;$E$7,IF(VLOOKUP($J314,'Not All Title I'!$A$104:$G$193,3,FALSE)="","",VLOOKUP($J314,'Not All Title I'!$A$104:$G$193,3,FALSE)),""),"")</f>
        <v/>
      </c>
      <c r="D314" s="84" t="str">
        <f>IFERROR(IF($K314&gt;$E$7,IF(VLOOKUP($J314,'Not All Title I'!$A$104:$G$193,4,FALSE)="","",VLOOKUP($J314,'Not All Title I'!$A$104:$G$193,4,FALSE)),""),"")</f>
        <v/>
      </c>
      <c r="E314" s="66" t="str">
        <f>IFERROR(IF($K314&gt;$E$7,IF(VLOOKUP($J314,'Not All Title I'!$A$104:$G$193,5,FALSE)="","",VLOOKUP($J314,'Not All Title I'!$A$104:$G$193,5,FALSE)),""),"")</f>
        <v/>
      </c>
      <c r="F314" s="67" t="str">
        <f>IFERROR(IF($K314&gt;$E$7,IF(VLOOKUP($J314,'Not All Title I'!$A$104:$G$193,6,FALSE)="","",VLOOKUP($J314,'Not All Title I'!$A$104:$G$193,6,FALSE)),""),"")</f>
        <v/>
      </c>
      <c r="G314" s="96"/>
      <c r="H314" t="str">
        <f>IFERROR(IF(H313-1&gt;='Not All Title I'!$K$102,H313-1,""),"")</f>
        <v/>
      </c>
      <c r="I314" t="str">
        <f>IFERROR(IF(I313-1&gt;='Not All Title I'!$P$102,I313-1,""),"")</f>
        <v/>
      </c>
      <c r="J314" t="str">
        <f>IF($B$7="Student Enrollment",VLOOKUP(H314,'Not All Title I'!$K$104:$L$193,2,FALSE),IF($B$7="Poverty Rate",VLOOKUP(I314,'Not All Title I'!$P$104:$P$193,2,FALSE),""))</f>
        <v/>
      </c>
      <c r="K314" t="str">
        <f>IFERROR(IF($B$7="Student Enrollment",VLOOKUP(J314,'Not All Title I'!$A$104:$G$193,3,FALSE),IF($B$7="Poverty Rate",VLOOKUP(J314,'Not All Title I'!$A$104:$G$193,7,FALSE),"")),"")</f>
        <v/>
      </c>
    </row>
    <row r="315" spans="1:11" ht="15" x14ac:dyDescent="0.25">
      <c r="A315" s="82" t="str">
        <f>IFERROR(IF($K315&gt;$E$7,IF(VLOOKUP($J315,'Not All Title I'!$A$104:$G$193,1,FALSE)="","",VLOOKUP($J315,'Not All Title I'!$A$104:$G$193,1,FALSE)),""),"")</f>
        <v/>
      </c>
      <c r="B315" s="80" t="str">
        <f>IFERROR(IF($K315&gt;$E$7,IF(VLOOKUP($J315,'Not All Title I'!$A$104:$G$193,2,FALSE)="","",VLOOKUP($J315,'Not All Title I'!$A$104:$G$193,2,FALSE)),""),"")</f>
        <v/>
      </c>
      <c r="C315" s="79" t="str">
        <f>IFERROR(IF($K315&gt;$E$7,IF(VLOOKUP($J315,'Not All Title I'!$A$104:$G$193,3,FALSE)="","",VLOOKUP($J315,'Not All Title I'!$A$104:$G$193,3,FALSE)),""),"")</f>
        <v/>
      </c>
      <c r="D315" s="84" t="str">
        <f>IFERROR(IF($K315&gt;$E$7,IF(VLOOKUP($J315,'Not All Title I'!$A$104:$G$193,4,FALSE)="","",VLOOKUP($J315,'Not All Title I'!$A$104:$G$193,4,FALSE)),""),"")</f>
        <v/>
      </c>
      <c r="E315" s="66" t="str">
        <f>IFERROR(IF($K315&gt;$E$7,IF(VLOOKUP($J315,'Not All Title I'!$A$104:$G$193,5,FALSE)="","",VLOOKUP($J315,'Not All Title I'!$A$104:$G$193,5,FALSE)),""),"")</f>
        <v/>
      </c>
      <c r="F315" s="67" t="str">
        <f>IFERROR(IF($K315&gt;$E$7,IF(VLOOKUP($J315,'Not All Title I'!$A$104:$G$193,6,FALSE)="","",VLOOKUP($J315,'Not All Title I'!$A$104:$G$193,6,FALSE)),""),"")</f>
        <v/>
      </c>
      <c r="G315" s="96"/>
      <c r="H315" t="str">
        <f>IFERROR(IF(H314-1&gt;='Not All Title I'!$K$102,H314-1,""),"")</f>
        <v/>
      </c>
      <c r="I315" t="str">
        <f>IFERROR(IF(I314-1&gt;='Not All Title I'!$P$102,I314-1,""),"")</f>
        <v/>
      </c>
      <c r="J315" t="str">
        <f>IF($B$7="Student Enrollment",VLOOKUP(H315,'Not All Title I'!$K$104:$L$193,2,FALSE),IF($B$7="Poverty Rate",VLOOKUP(I315,'Not All Title I'!$P$104:$P$193,2,FALSE),""))</f>
        <v/>
      </c>
      <c r="K315" t="str">
        <f>IFERROR(IF($B$7="Student Enrollment",VLOOKUP(J315,'Not All Title I'!$A$104:$G$193,3,FALSE),IF($B$7="Poverty Rate",VLOOKUP(J315,'Not All Title I'!$A$104:$G$193,7,FALSE),"")),"")</f>
        <v/>
      </c>
    </row>
    <row r="316" spans="1:11" ht="15" x14ac:dyDescent="0.25">
      <c r="A316" s="82" t="str">
        <f>IFERROR(IF($K316&gt;$E$7,IF(VLOOKUP($J316,'Not All Title I'!$A$104:$G$193,1,FALSE)="","",VLOOKUP($J316,'Not All Title I'!$A$104:$G$193,1,FALSE)),""),"")</f>
        <v/>
      </c>
      <c r="B316" s="80" t="str">
        <f>IFERROR(IF($K316&gt;$E$7,IF(VLOOKUP($J316,'Not All Title I'!$A$104:$G$193,2,FALSE)="","",VLOOKUP($J316,'Not All Title I'!$A$104:$G$193,2,FALSE)),""),"")</f>
        <v/>
      </c>
      <c r="C316" s="79" t="str">
        <f>IFERROR(IF($K316&gt;$E$7,IF(VLOOKUP($J316,'Not All Title I'!$A$104:$G$193,3,FALSE)="","",VLOOKUP($J316,'Not All Title I'!$A$104:$G$193,3,FALSE)),""),"")</f>
        <v/>
      </c>
      <c r="D316" s="84" t="str">
        <f>IFERROR(IF($K316&gt;$E$7,IF(VLOOKUP($J316,'Not All Title I'!$A$104:$G$193,4,FALSE)="","",VLOOKUP($J316,'Not All Title I'!$A$104:$G$193,4,FALSE)),""),"")</f>
        <v/>
      </c>
      <c r="E316" s="66" t="str">
        <f>IFERROR(IF($K316&gt;$E$7,IF(VLOOKUP($J316,'Not All Title I'!$A$104:$G$193,5,FALSE)="","",VLOOKUP($J316,'Not All Title I'!$A$104:$G$193,5,FALSE)),""),"")</f>
        <v/>
      </c>
      <c r="F316" s="67" t="str">
        <f>IFERROR(IF($K316&gt;$E$7,IF(VLOOKUP($J316,'Not All Title I'!$A$104:$G$193,6,FALSE)="","",VLOOKUP($J316,'Not All Title I'!$A$104:$G$193,6,FALSE)),""),"")</f>
        <v/>
      </c>
      <c r="G316" s="96"/>
      <c r="H316" t="str">
        <f>IFERROR(IF(H315-1&gt;='Not All Title I'!$K$102,H315-1,""),"")</f>
        <v/>
      </c>
      <c r="I316" t="str">
        <f>IFERROR(IF(I315-1&gt;='Not All Title I'!$P$102,I315-1,""),"")</f>
        <v/>
      </c>
      <c r="J316" t="str">
        <f>IF($B$7="Student Enrollment",VLOOKUP(H316,'Not All Title I'!$K$104:$L$193,2,FALSE),IF($B$7="Poverty Rate",VLOOKUP(I316,'Not All Title I'!$P$104:$P$193,2,FALSE),""))</f>
        <v/>
      </c>
      <c r="K316" t="str">
        <f>IFERROR(IF($B$7="Student Enrollment",VLOOKUP(J316,'Not All Title I'!$A$104:$G$193,3,FALSE),IF($B$7="Poverty Rate",VLOOKUP(J316,'Not All Title I'!$A$104:$G$193,7,FALSE),"")),"")</f>
        <v/>
      </c>
    </row>
    <row r="317" spans="1:11" ht="15" x14ac:dyDescent="0.25">
      <c r="A317" s="82" t="str">
        <f>IFERROR(IF($K317&gt;$E$7,IF(VLOOKUP($J317,'Not All Title I'!$A$104:$G$193,1,FALSE)="","",VLOOKUP($J317,'Not All Title I'!$A$104:$G$193,1,FALSE)),""),"")</f>
        <v/>
      </c>
      <c r="B317" s="80" t="str">
        <f>IFERROR(IF($K317&gt;$E$7,IF(VLOOKUP($J317,'Not All Title I'!$A$104:$G$193,2,FALSE)="","",VLOOKUP($J317,'Not All Title I'!$A$104:$G$193,2,FALSE)),""),"")</f>
        <v/>
      </c>
      <c r="C317" s="79" t="str">
        <f>IFERROR(IF($K317&gt;$E$7,IF(VLOOKUP($J317,'Not All Title I'!$A$104:$G$193,3,FALSE)="","",VLOOKUP($J317,'Not All Title I'!$A$104:$G$193,3,FALSE)),""),"")</f>
        <v/>
      </c>
      <c r="D317" s="84" t="str">
        <f>IFERROR(IF($K317&gt;$E$7,IF(VLOOKUP($J317,'Not All Title I'!$A$104:$G$193,4,FALSE)="","",VLOOKUP($J317,'Not All Title I'!$A$104:$G$193,4,FALSE)),""),"")</f>
        <v/>
      </c>
      <c r="E317" s="66" t="str">
        <f>IFERROR(IF($K317&gt;$E$7,IF(VLOOKUP($J317,'Not All Title I'!$A$104:$G$193,5,FALSE)="","",VLOOKUP($J317,'Not All Title I'!$A$104:$G$193,5,FALSE)),""),"")</f>
        <v/>
      </c>
      <c r="F317" s="67" t="str">
        <f>IFERROR(IF($K317&gt;$E$7,IF(VLOOKUP($J317,'Not All Title I'!$A$104:$G$193,6,FALSE)="","",VLOOKUP($J317,'Not All Title I'!$A$104:$G$193,6,FALSE)),""),"")</f>
        <v/>
      </c>
      <c r="G317" s="96"/>
      <c r="H317" t="str">
        <f>IFERROR(IF(H316-1&gt;='Not All Title I'!$K$102,H316-1,""),"")</f>
        <v/>
      </c>
      <c r="I317" t="str">
        <f>IFERROR(IF(I316-1&gt;='Not All Title I'!$P$102,I316-1,""),"")</f>
        <v/>
      </c>
      <c r="J317" t="str">
        <f>IF($B$7="Student Enrollment",VLOOKUP(H317,'Not All Title I'!$K$104:$L$193,2,FALSE),IF($B$7="Poverty Rate",VLOOKUP(I317,'Not All Title I'!$P$104:$P$193,2,FALSE),""))</f>
        <v/>
      </c>
      <c r="K317" t="str">
        <f>IFERROR(IF($B$7="Student Enrollment",VLOOKUP(J317,'Not All Title I'!$A$104:$G$193,3,FALSE),IF($B$7="Poverty Rate",VLOOKUP(J317,'Not All Title I'!$A$104:$G$193,7,FALSE),"")),"")</f>
        <v/>
      </c>
    </row>
    <row r="318" spans="1:11" ht="15" x14ac:dyDescent="0.25">
      <c r="A318" s="82" t="str">
        <f>IFERROR(IF($K318&gt;$E$7,IF(VLOOKUP($J318,'Not All Title I'!$A$104:$G$193,1,FALSE)="","",VLOOKUP($J318,'Not All Title I'!$A$104:$G$193,1,FALSE)),""),"")</f>
        <v/>
      </c>
      <c r="B318" s="80" t="str">
        <f>IFERROR(IF($K318&gt;$E$7,IF(VLOOKUP($J318,'Not All Title I'!$A$104:$G$193,2,FALSE)="","",VLOOKUP($J318,'Not All Title I'!$A$104:$G$193,2,FALSE)),""),"")</f>
        <v/>
      </c>
      <c r="C318" s="79" t="str">
        <f>IFERROR(IF($K318&gt;$E$7,IF(VLOOKUP($J318,'Not All Title I'!$A$104:$G$193,3,FALSE)="","",VLOOKUP($J318,'Not All Title I'!$A$104:$G$193,3,FALSE)),""),"")</f>
        <v/>
      </c>
      <c r="D318" s="84" t="str">
        <f>IFERROR(IF($K318&gt;$E$7,IF(VLOOKUP($J318,'Not All Title I'!$A$104:$G$193,4,FALSE)="","",VLOOKUP($J318,'Not All Title I'!$A$104:$G$193,4,FALSE)),""),"")</f>
        <v/>
      </c>
      <c r="E318" s="66" t="str">
        <f>IFERROR(IF($K318&gt;$E$7,IF(VLOOKUP($J318,'Not All Title I'!$A$104:$G$193,5,FALSE)="","",VLOOKUP($J318,'Not All Title I'!$A$104:$G$193,5,FALSE)),""),"")</f>
        <v/>
      </c>
      <c r="F318" s="67" t="str">
        <f>IFERROR(IF($K318&gt;$E$7,IF(VLOOKUP($J318,'Not All Title I'!$A$104:$G$193,6,FALSE)="","",VLOOKUP($J318,'Not All Title I'!$A$104:$G$193,6,FALSE)),""),"")</f>
        <v/>
      </c>
      <c r="G318" s="96"/>
      <c r="H318" t="str">
        <f>IFERROR(IF(H317-1&gt;='Not All Title I'!$K$102,H317-1,""),"")</f>
        <v/>
      </c>
      <c r="I318" t="str">
        <f>IFERROR(IF(I317-1&gt;='Not All Title I'!$P$102,I317-1,""),"")</f>
        <v/>
      </c>
      <c r="J318" t="str">
        <f>IF($B$7="Student Enrollment",VLOOKUP(H318,'Not All Title I'!$K$104:$L$193,2,FALSE),IF($B$7="Poverty Rate",VLOOKUP(I318,'Not All Title I'!$P$104:$P$193,2,FALSE),""))</f>
        <v/>
      </c>
      <c r="K318" t="str">
        <f>IFERROR(IF($B$7="Student Enrollment",VLOOKUP(J318,'Not All Title I'!$A$104:$G$193,3,FALSE),IF($B$7="Poverty Rate",VLOOKUP(J318,'Not All Title I'!$A$104:$G$193,7,FALSE),"")),"")</f>
        <v/>
      </c>
    </row>
    <row r="319" spans="1:11" ht="15" x14ac:dyDescent="0.25">
      <c r="A319" s="82" t="str">
        <f>IFERROR(IF($K319&gt;$E$7,IF(VLOOKUP($J319,'Not All Title I'!$A$104:$G$193,1,FALSE)="","",VLOOKUP($J319,'Not All Title I'!$A$104:$G$193,1,FALSE)),""),"")</f>
        <v/>
      </c>
      <c r="B319" s="80" t="str">
        <f>IFERROR(IF($K319&gt;$E$7,IF(VLOOKUP($J319,'Not All Title I'!$A$104:$G$193,2,FALSE)="","",VLOOKUP($J319,'Not All Title I'!$A$104:$G$193,2,FALSE)),""),"")</f>
        <v/>
      </c>
      <c r="C319" s="79" t="str">
        <f>IFERROR(IF($K319&gt;$E$7,IF(VLOOKUP($J319,'Not All Title I'!$A$104:$G$193,3,FALSE)="","",VLOOKUP($J319,'Not All Title I'!$A$104:$G$193,3,FALSE)),""),"")</f>
        <v/>
      </c>
      <c r="D319" s="84" t="str">
        <f>IFERROR(IF($K319&gt;$E$7,IF(VLOOKUP($J319,'Not All Title I'!$A$104:$G$193,4,FALSE)="","",VLOOKUP($J319,'Not All Title I'!$A$104:$G$193,4,FALSE)),""),"")</f>
        <v/>
      </c>
      <c r="E319" s="66" t="str">
        <f>IFERROR(IF($K319&gt;$E$7,IF(VLOOKUP($J319,'Not All Title I'!$A$104:$G$193,5,FALSE)="","",VLOOKUP($J319,'Not All Title I'!$A$104:$G$193,5,FALSE)),""),"")</f>
        <v/>
      </c>
      <c r="F319" s="67" t="str">
        <f>IFERROR(IF($K319&gt;$E$7,IF(VLOOKUP($J319,'Not All Title I'!$A$104:$G$193,6,FALSE)="","",VLOOKUP($J319,'Not All Title I'!$A$104:$G$193,6,FALSE)),""),"")</f>
        <v/>
      </c>
      <c r="G319" s="96"/>
      <c r="H319" t="str">
        <f>IFERROR(IF(H318-1&gt;='Not All Title I'!$K$102,H318-1,""),"")</f>
        <v/>
      </c>
      <c r="I319" t="str">
        <f>IFERROR(IF(I318-1&gt;='Not All Title I'!$P$102,I318-1,""),"")</f>
        <v/>
      </c>
      <c r="J319" t="str">
        <f>IF($B$7="Student Enrollment",VLOOKUP(H319,'Not All Title I'!$K$104:$L$193,2,FALSE),IF($B$7="Poverty Rate",VLOOKUP(I319,'Not All Title I'!$P$104:$P$193,2,FALSE),""))</f>
        <v/>
      </c>
      <c r="K319" t="str">
        <f>IFERROR(IF($B$7="Student Enrollment",VLOOKUP(J319,'Not All Title I'!$A$104:$G$193,3,FALSE),IF($B$7="Poverty Rate",VLOOKUP(J319,'Not All Title I'!$A$104:$G$193,7,FALSE),"")),"")</f>
        <v/>
      </c>
    </row>
    <row r="320" spans="1:11" ht="15" x14ac:dyDescent="0.25">
      <c r="A320" s="82" t="str">
        <f>IFERROR(IF($K320&gt;$E$7,IF(VLOOKUP($J320,'Not All Title I'!$A$104:$G$193,1,FALSE)="","",VLOOKUP($J320,'Not All Title I'!$A$104:$G$193,1,FALSE)),""),"")</f>
        <v/>
      </c>
      <c r="B320" s="80" t="str">
        <f>IFERROR(IF($K320&gt;$E$7,IF(VLOOKUP($J320,'Not All Title I'!$A$104:$G$193,2,FALSE)="","",VLOOKUP($J320,'Not All Title I'!$A$104:$G$193,2,FALSE)),""),"")</f>
        <v/>
      </c>
      <c r="C320" s="79" t="str">
        <f>IFERROR(IF($K320&gt;$E$7,IF(VLOOKUP($J320,'Not All Title I'!$A$104:$G$193,3,FALSE)="","",VLOOKUP($J320,'Not All Title I'!$A$104:$G$193,3,FALSE)),""),"")</f>
        <v/>
      </c>
      <c r="D320" s="84" t="str">
        <f>IFERROR(IF($K320&gt;$E$7,IF(VLOOKUP($J320,'Not All Title I'!$A$104:$G$193,4,FALSE)="","",VLOOKUP($J320,'Not All Title I'!$A$104:$G$193,4,FALSE)),""),"")</f>
        <v/>
      </c>
      <c r="E320" s="66" t="str">
        <f>IFERROR(IF($K320&gt;$E$7,IF(VLOOKUP($J320,'Not All Title I'!$A$104:$G$193,5,FALSE)="","",VLOOKUP($J320,'Not All Title I'!$A$104:$G$193,5,FALSE)),""),"")</f>
        <v/>
      </c>
      <c r="F320" s="67" t="str">
        <f>IFERROR(IF($K320&gt;$E$7,IF(VLOOKUP($J320,'Not All Title I'!$A$104:$G$193,6,FALSE)="","",VLOOKUP($J320,'Not All Title I'!$A$104:$G$193,6,FALSE)),""),"")</f>
        <v/>
      </c>
      <c r="G320" s="96"/>
      <c r="H320" t="str">
        <f>IFERROR(IF(H319-1&gt;='Not All Title I'!$K$102,H319-1,""),"")</f>
        <v/>
      </c>
      <c r="I320" t="str">
        <f>IFERROR(IF(I319-1&gt;='Not All Title I'!$P$102,I319-1,""),"")</f>
        <v/>
      </c>
      <c r="J320" t="str">
        <f>IF($B$7="Student Enrollment",VLOOKUP(H320,'Not All Title I'!$K$104:$L$193,2,FALSE),IF($B$7="Poverty Rate",VLOOKUP(I320,'Not All Title I'!$P$104:$P$193,2,FALSE),""))</f>
        <v/>
      </c>
      <c r="K320" t="str">
        <f>IFERROR(IF($B$7="Student Enrollment",VLOOKUP(J320,'Not All Title I'!$A$104:$G$193,3,FALSE),IF($B$7="Poverty Rate",VLOOKUP(J320,'Not All Title I'!$A$104:$G$193,7,FALSE),"")),"")</f>
        <v/>
      </c>
    </row>
    <row r="321" spans="1:11" ht="15" x14ac:dyDescent="0.25">
      <c r="A321" s="82" t="str">
        <f>IFERROR(IF($K321&gt;$E$7,IF(VLOOKUP($J321,'Not All Title I'!$A$104:$G$193,1,FALSE)="","",VLOOKUP($J321,'Not All Title I'!$A$104:$G$193,1,FALSE)),""),"")</f>
        <v/>
      </c>
      <c r="B321" s="80" t="str">
        <f>IFERROR(IF($K321&gt;$E$7,IF(VLOOKUP($J321,'Not All Title I'!$A$104:$G$193,2,FALSE)="","",VLOOKUP($J321,'Not All Title I'!$A$104:$G$193,2,FALSE)),""),"")</f>
        <v/>
      </c>
      <c r="C321" s="79" t="str">
        <f>IFERROR(IF($K321&gt;$E$7,IF(VLOOKUP($J321,'Not All Title I'!$A$104:$G$193,3,FALSE)="","",VLOOKUP($J321,'Not All Title I'!$A$104:$G$193,3,FALSE)),""),"")</f>
        <v/>
      </c>
      <c r="D321" s="84" t="str">
        <f>IFERROR(IF($K321&gt;$E$7,IF(VLOOKUP($J321,'Not All Title I'!$A$104:$G$193,4,FALSE)="","",VLOOKUP($J321,'Not All Title I'!$A$104:$G$193,4,FALSE)),""),"")</f>
        <v/>
      </c>
      <c r="E321" s="66" t="str">
        <f>IFERROR(IF($K321&gt;$E$7,IF(VLOOKUP($J321,'Not All Title I'!$A$104:$G$193,5,FALSE)="","",VLOOKUP($J321,'Not All Title I'!$A$104:$G$193,5,FALSE)),""),"")</f>
        <v/>
      </c>
      <c r="F321" s="67" t="str">
        <f>IFERROR(IF($K321&gt;$E$7,IF(VLOOKUP($J321,'Not All Title I'!$A$104:$G$193,6,FALSE)="","",VLOOKUP($J321,'Not All Title I'!$A$104:$G$193,6,FALSE)),""),"")</f>
        <v/>
      </c>
      <c r="G321" s="96"/>
      <c r="H321" t="str">
        <f>IFERROR(IF(H320-1&gt;='Not All Title I'!$K$102,H320-1,""),"")</f>
        <v/>
      </c>
      <c r="I321" t="str">
        <f>IFERROR(IF(I320-1&gt;='Not All Title I'!$P$102,I320-1,""),"")</f>
        <v/>
      </c>
      <c r="J321" t="str">
        <f>IF($B$7="Student Enrollment",VLOOKUP(H321,'Not All Title I'!$K$104:$L$193,2,FALSE),IF($B$7="Poverty Rate",VLOOKUP(I321,'Not All Title I'!$P$104:$P$193,2,FALSE),""))</f>
        <v/>
      </c>
      <c r="K321" t="str">
        <f>IFERROR(IF($B$7="Student Enrollment",VLOOKUP(J321,'Not All Title I'!$A$104:$G$193,3,FALSE),IF($B$7="Poverty Rate",VLOOKUP(J321,'Not All Title I'!$A$104:$G$193,7,FALSE),"")),"")</f>
        <v/>
      </c>
    </row>
    <row r="322" spans="1:11" ht="15" x14ac:dyDescent="0.25">
      <c r="A322" s="82" t="str">
        <f>IFERROR(IF($K322&gt;$E$7,IF(VLOOKUP($J322,'Not All Title I'!$A$104:$G$193,1,FALSE)="","",VLOOKUP($J322,'Not All Title I'!$A$104:$G$193,1,FALSE)),""),"")</f>
        <v/>
      </c>
      <c r="B322" s="80" t="str">
        <f>IFERROR(IF($K322&gt;$E$7,IF(VLOOKUP($J322,'Not All Title I'!$A$104:$G$193,2,FALSE)="","",VLOOKUP($J322,'Not All Title I'!$A$104:$G$193,2,FALSE)),""),"")</f>
        <v/>
      </c>
      <c r="C322" s="79" t="str">
        <f>IFERROR(IF($K322&gt;$E$7,IF(VLOOKUP($J322,'Not All Title I'!$A$104:$G$193,3,FALSE)="","",VLOOKUP($J322,'Not All Title I'!$A$104:$G$193,3,FALSE)),""),"")</f>
        <v/>
      </c>
      <c r="D322" s="84" t="str">
        <f>IFERROR(IF($K322&gt;$E$7,IF(VLOOKUP($J322,'Not All Title I'!$A$104:$G$193,4,FALSE)="","",VLOOKUP($J322,'Not All Title I'!$A$104:$G$193,4,FALSE)),""),"")</f>
        <v/>
      </c>
      <c r="E322" s="66" t="str">
        <f>IFERROR(IF($K322&gt;$E$7,IF(VLOOKUP($J322,'Not All Title I'!$A$104:$G$193,5,FALSE)="","",VLOOKUP($J322,'Not All Title I'!$A$104:$G$193,5,FALSE)),""),"")</f>
        <v/>
      </c>
      <c r="F322" s="67" t="str">
        <f>IFERROR(IF($K322&gt;$E$7,IF(VLOOKUP($J322,'Not All Title I'!$A$104:$G$193,6,FALSE)="","",VLOOKUP($J322,'Not All Title I'!$A$104:$G$193,6,FALSE)),""),"")</f>
        <v/>
      </c>
      <c r="G322" s="96"/>
      <c r="H322" t="str">
        <f>IFERROR(IF(H321-1&gt;='Not All Title I'!$K$102,H321-1,""),"")</f>
        <v/>
      </c>
      <c r="I322" t="str">
        <f>IFERROR(IF(I321-1&gt;='Not All Title I'!$P$102,I321-1,""),"")</f>
        <v/>
      </c>
      <c r="J322" t="str">
        <f>IF($B$7="Student Enrollment",VLOOKUP(H322,'Not All Title I'!$K$104:$L$193,2,FALSE),IF($B$7="Poverty Rate",VLOOKUP(I322,'Not All Title I'!$P$104:$P$193,2,FALSE),""))</f>
        <v/>
      </c>
      <c r="K322" t="str">
        <f>IFERROR(IF($B$7="Student Enrollment",VLOOKUP(J322,'Not All Title I'!$A$104:$G$193,3,FALSE),IF($B$7="Poverty Rate",VLOOKUP(J322,'Not All Title I'!$A$104:$G$193,7,FALSE),"")),"")</f>
        <v/>
      </c>
    </row>
    <row r="323" spans="1:11" ht="15" x14ac:dyDescent="0.25">
      <c r="A323" s="82" t="str">
        <f>IFERROR(IF($K323&gt;$E$7,IF(VLOOKUP($J323,'Not All Title I'!$A$104:$G$193,1,FALSE)="","",VLOOKUP($J323,'Not All Title I'!$A$104:$G$193,1,FALSE)),""),"")</f>
        <v/>
      </c>
      <c r="B323" s="80" t="str">
        <f>IFERROR(IF($K323&gt;$E$7,IF(VLOOKUP($J323,'Not All Title I'!$A$104:$G$193,2,FALSE)="","",VLOOKUP($J323,'Not All Title I'!$A$104:$G$193,2,FALSE)),""),"")</f>
        <v/>
      </c>
      <c r="C323" s="79" t="str">
        <f>IFERROR(IF($K323&gt;$E$7,IF(VLOOKUP($J323,'Not All Title I'!$A$104:$G$193,3,FALSE)="","",VLOOKUP($J323,'Not All Title I'!$A$104:$G$193,3,FALSE)),""),"")</f>
        <v/>
      </c>
      <c r="D323" s="84" t="str">
        <f>IFERROR(IF($K323&gt;$E$7,IF(VLOOKUP($J323,'Not All Title I'!$A$104:$G$193,4,FALSE)="","",VLOOKUP($J323,'Not All Title I'!$A$104:$G$193,4,FALSE)),""),"")</f>
        <v/>
      </c>
      <c r="E323" s="66" t="str">
        <f>IFERROR(IF($K323&gt;$E$7,IF(VLOOKUP($J323,'Not All Title I'!$A$104:$G$193,5,FALSE)="","",VLOOKUP($J323,'Not All Title I'!$A$104:$G$193,5,FALSE)),""),"")</f>
        <v/>
      </c>
      <c r="F323" s="67" t="str">
        <f>IFERROR(IF($K323&gt;$E$7,IF(VLOOKUP($J323,'Not All Title I'!$A$104:$G$193,6,FALSE)="","",VLOOKUP($J323,'Not All Title I'!$A$104:$G$193,6,FALSE)),""),"")</f>
        <v/>
      </c>
      <c r="G323" s="96"/>
      <c r="H323" t="str">
        <f>IFERROR(IF(H322-1&gt;='Not All Title I'!$K$102,H322-1,""),"")</f>
        <v/>
      </c>
      <c r="I323" t="str">
        <f>IFERROR(IF(I322-1&gt;='Not All Title I'!$P$102,I322-1,""),"")</f>
        <v/>
      </c>
      <c r="J323" t="str">
        <f>IF($B$7="Student Enrollment",VLOOKUP(H323,'Not All Title I'!$K$104:$L$193,2,FALSE),IF($B$7="Poverty Rate",VLOOKUP(I323,'Not All Title I'!$P$104:$P$193,2,FALSE),""))</f>
        <v/>
      </c>
      <c r="K323" t="str">
        <f>IFERROR(IF($B$7="Student Enrollment",VLOOKUP(J323,'Not All Title I'!$A$104:$G$193,3,FALSE),IF($B$7="Poverty Rate",VLOOKUP(J323,'Not All Title I'!$A$104:$G$193,7,FALSE),"")),"")</f>
        <v/>
      </c>
    </row>
    <row r="324" spans="1:11" ht="15" x14ac:dyDescent="0.25">
      <c r="A324" s="82" t="str">
        <f>IFERROR(IF($K324&gt;$E$7,IF(VLOOKUP($J324,'Not All Title I'!$A$104:$G$193,1,FALSE)="","",VLOOKUP($J324,'Not All Title I'!$A$104:$G$193,1,FALSE)),""),"")</f>
        <v/>
      </c>
      <c r="B324" s="80" t="str">
        <f>IFERROR(IF($K324&gt;$E$7,IF(VLOOKUP($J324,'Not All Title I'!$A$104:$G$193,2,FALSE)="","",VLOOKUP($J324,'Not All Title I'!$A$104:$G$193,2,FALSE)),""),"")</f>
        <v/>
      </c>
      <c r="C324" s="79" t="str">
        <f>IFERROR(IF($K324&gt;$E$7,IF(VLOOKUP($J324,'Not All Title I'!$A$104:$G$193,3,FALSE)="","",VLOOKUP($J324,'Not All Title I'!$A$104:$G$193,3,FALSE)),""),"")</f>
        <v/>
      </c>
      <c r="D324" s="84" t="str">
        <f>IFERROR(IF($K324&gt;$E$7,IF(VLOOKUP($J324,'Not All Title I'!$A$104:$G$193,4,FALSE)="","",VLOOKUP($J324,'Not All Title I'!$A$104:$G$193,4,FALSE)),""),"")</f>
        <v/>
      </c>
      <c r="E324" s="66" t="str">
        <f>IFERROR(IF($K324&gt;$E$7,IF(VLOOKUP($J324,'Not All Title I'!$A$104:$G$193,5,FALSE)="","",VLOOKUP($J324,'Not All Title I'!$A$104:$G$193,5,FALSE)),""),"")</f>
        <v/>
      </c>
      <c r="F324" s="67" t="str">
        <f>IFERROR(IF($K324&gt;$E$7,IF(VLOOKUP($J324,'Not All Title I'!$A$104:$G$193,6,FALSE)="","",VLOOKUP($J324,'Not All Title I'!$A$104:$G$193,6,FALSE)),""),"")</f>
        <v/>
      </c>
      <c r="G324" s="96"/>
      <c r="H324" t="str">
        <f>IFERROR(IF(H323-1&gt;='Not All Title I'!$K$102,H323-1,""),"")</f>
        <v/>
      </c>
      <c r="I324" t="str">
        <f>IFERROR(IF(I323-1&gt;='Not All Title I'!$P$102,I323-1,""),"")</f>
        <v/>
      </c>
      <c r="J324" t="str">
        <f>IF($B$7="Student Enrollment",VLOOKUP(H324,'Not All Title I'!$K$104:$L$193,2,FALSE),IF($B$7="Poverty Rate",VLOOKUP(I324,'Not All Title I'!$P$104:$P$193,2,FALSE),""))</f>
        <v/>
      </c>
      <c r="K324" t="str">
        <f>IFERROR(IF($B$7="Student Enrollment",VLOOKUP(J324,'Not All Title I'!$A$104:$G$193,3,FALSE),IF($B$7="Poverty Rate",VLOOKUP(J324,'Not All Title I'!$A$104:$G$193,7,FALSE),"")),"")</f>
        <v/>
      </c>
    </row>
    <row r="325" spans="1:11" ht="15" x14ac:dyDescent="0.25">
      <c r="A325" s="82" t="str">
        <f>IFERROR(IF($K325&gt;$E$7,IF(VLOOKUP($J325,'Not All Title I'!$A$104:$G$193,1,FALSE)="","",VLOOKUP($J325,'Not All Title I'!$A$104:$G$193,1,FALSE)),""),"")</f>
        <v/>
      </c>
      <c r="B325" s="80" t="str">
        <f>IFERROR(IF($K325&gt;$E$7,IF(VLOOKUP($J325,'Not All Title I'!$A$104:$G$193,2,FALSE)="","",VLOOKUP($J325,'Not All Title I'!$A$104:$G$193,2,FALSE)),""),"")</f>
        <v/>
      </c>
      <c r="C325" s="79" t="str">
        <f>IFERROR(IF($K325&gt;$E$7,IF(VLOOKUP($J325,'Not All Title I'!$A$104:$G$193,3,FALSE)="","",VLOOKUP($J325,'Not All Title I'!$A$104:$G$193,3,FALSE)),""),"")</f>
        <v/>
      </c>
      <c r="D325" s="84" t="str">
        <f>IFERROR(IF($K325&gt;$E$7,IF(VLOOKUP($J325,'Not All Title I'!$A$104:$G$193,4,FALSE)="","",VLOOKUP($J325,'Not All Title I'!$A$104:$G$193,4,FALSE)),""),"")</f>
        <v/>
      </c>
      <c r="E325" s="66" t="str">
        <f>IFERROR(IF($K325&gt;$E$7,IF(VLOOKUP($J325,'Not All Title I'!$A$104:$G$193,5,FALSE)="","",VLOOKUP($J325,'Not All Title I'!$A$104:$G$193,5,FALSE)),""),"")</f>
        <v/>
      </c>
      <c r="F325" s="67" t="str">
        <f>IFERROR(IF($K325&gt;$E$7,IF(VLOOKUP($J325,'Not All Title I'!$A$104:$G$193,6,FALSE)="","",VLOOKUP($J325,'Not All Title I'!$A$104:$G$193,6,FALSE)),""),"")</f>
        <v/>
      </c>
      <c r="G325" s="96"/>
      <c r="H325" t="str">
        <f>IFERROR(IF(H324-1&gt;='Not All Title I'!$K$102,H324-1,""),"")</f>
        <v/>
      </c>
      <c r="I325" t="str">
        <f>IFERROR(IF(I324-1&gt;='Not All Title I'!$P$102,I324-1,""),"")</f>
        <v/>
      </c>
      <c r="J325" t="str">
        <f>IF($B$7="Student Enrollment",VLOOKUP(H325,'Not All Title I'!$K$104:$L$193,2,FALSE),IF($B$7="Poverty Rate",VLOOKUP(I325,'Not All Title I'!$P$104:$P$193,2,FALSE),""))</f>
        <v/>
      </c>
      <c r="K325" t="str">
        <f>IFERROR(IF($B$7="Student Enrollment",VLOOKUP(J325,'Not All Title I'!$A$104:$G$193,3,FALSE),IF($B$7="Poverty Rate",VLOOKUP(J325,'Not All Title I'!$A$104:$G$193,7,FALSE),"")),"")</f>
        <v/>
      </c>
    </row>
    <row r="326" spans="1:11" ht="15" x14ac:dyDescent="0.25">
      <c r="A326" s="82" t="str">
        <f>IFERROR(IF($K326&gt;$E$7,IF(VLOOKUP($J326,'Not All Title I'!$A$104:$G$193,1,FALSE)="","",VLOOKUP($J326,'Not All Title I'!$A$104:$G$193,1,FALSE)),""),"")</f>
        <v/>
      </c>
      <c r="B326" s="80" t="str">
        <f>IFERROR(IF($K326&gt;$E$7,IF(VLOOKUP($J326,'Not All Title I'!$A$104:$G$193,2,FALSE)="","",VLOOKUP($J326,'Not All Title I'!$A$104:$G$193,2,FALSE)),""),"")</f>
        <v/>
      </c>
      <c r="C326" s="79" t="str">
        <f>IFERROR(IF($K326&gt;$E$7,IF(VLOOKUP($J326,'Not All Title I'!$A$104:$G$193,3,FALSE)="","",VLOOKUP($J326,'Not All Title I'!$A$104:$G$193,3,FALSE)),""),"")</f>
        <v/>
      </c>
      <c r="D326" s="84" t="str">
        <f>IFERROR(IF($K326&gt;$E$7,IF(VLOOKUP($J326,'Not All Title I'!$A$104:$G$193,4,FALSE)="","",VLOOKUP($J326,'Not All Title I'!$A$104:$G$193,4,FALSE)),""),"")</f>
        <v/>
      </c>
      <c r="E326" s="66" t="str">
        <f>IFERROR(IF($K326&gt;$E$7,IF(VLOOKUP($J326,'Not All Title I'!$A$104:$G$193,5,FALSE)="","",VLOOKUP($J326,'Not All Title I'!$A$104:$G$193,5,FALSE)),""),"")</f>
        <v/>
      </c>
      <c r="F326" s="67" t="str">
        <f>IFERROR(IF($K326&gt;$E$7,IF(VLOOKUP($J326,'Not All Title I'!$A$104:$G$193,6,FALSE)="","",VLOOKUP($J326,'Not All Title I'!$A$104:$G$193,6,FALSE)),""),"")</f>
        <v/>
      </c>
      <c r="G326" s="96"/>
      <c r="H326" t="str">
        <f>IFERROR(IF(H325-1&gt;='Not All Title I'!$K$102,H325-1,""),"")</f>
        <v/>
      </c>
      <c r="I326" t="str">
        <f>IFERROR(IF(I325-1&gt;='Not All Title I'!$P$102,I325-1,""),"")</f>
        <v/>
      </c>
      <c r="J326" t="str">
        <f>IF($B$7="Student Enrollment",VLOOKUP(H326,'Not All Title I'!$K$104:$L$193,2,FALSE),IF($B$7="Poverty Rate",VLOOKUP(I326,'Not All Title I'!$P$104:$P$193,2,FALSE),""))</f>
        <v/>
      </c>
      <c r="K326" t="str">
        <f>IFERROR(IF($B$7="Student Enrollment",VLOOKUP(J326,'Not All Title I'!$A$104:$G$193,3,FALSE),IF($B$7="Poverty Rate",VLOOKUP(J326,'Not All Title I'!$A$104:$G$193,7,FALSE),"")),"")</f>
        <v/>
      </c>
    </row>
    <row r="327" spans="1:11" ht="15" x14ac:dyDescent="0.25">
      <c r="A327" s="82" t="str">
        <f>IFERROR(IF($K327&gt;$E$7,IF(VLOOKUP($J327,'Not All Title I'!$A$104:$G$193,1,FALSE)="","",VLOOKUP($J327,'Not All Title I'!$A$104:$G$193,1,FALSE)),""),"")</f>
        <v/>
      </c>
      <c r="B327" s="80" t="str">
        <f>IFERROR(IF($K327&gt;$E$7,IF(VLOOKUP($J327,'Not All Title I'!$A$104:$G$193,2,FALSE)="","",VLOOKUP($J327,'Not All Title I'!$A$104:$G$193,2,FALSE)),""),"")</f>
        <v/>
      </c>
      <c r="C327" s="79" t="str">
        <f>IFERROR(IF($K327&gt;$E$7,IF(VLOOKUP($J327,'Not All Title I'!$A$104:$G$193,3,FALSE)="","",VLOOKUP($J327,'Not All Title I'!$A$104:$G$193,3,FALSE)),""),"")</f>
        <v/>
      </c>
      <c r="D327" s="84" t="str">
        <f>IFERROR(IF($K327&gt;$E$7,IF(VLOOKUP($J327,'Not All Title I'!$A$104:$G$193,4,FALSE)="","",VLOOKUP($J327,'Not All Title I'!$A$104:$G$193,4,FALSE)),""),"")</f>
        <v/>
      </c>
      <c r="E327" s="66" t="str">
        <f>IFERROR(IF($K327&gt;$E$7,IF(VLOOKUP($J327,'Not All Title I'!$A$104:$G$193,5,FALSE)="","",VLOOKUP($J327,'Not All Title I'!$A$104:$G$193,5,FALSE)),""),"")</f>
        <v/>
      </c>
      <c r="F327" s="67" t="str">
        <f>IFERROR(IF($K327&gt;$E$7,IF(VLOOKUP($J327,'Not All Title I'!$A$104:$G$193,6,FALSE)="","",VLOOKUP($J327,'Not All Title I'!$A$104:$G$193,6,FALSE)),""),"")</f>
        <v/>
      </c>
      <c r="G327" s="96"/>
      <c r="H327" t="str">
        <f>IFERROR(IF(H326-1&gt;='Not All Title I'!$K$102,H326-1,""),"")</f>
        <v/>
      </c>
      <c r="I327" t="str">
        <f>IFERROR(IF(I326-1&gt;='Not All Title I'!$P$102,I326-1,""),"")</f>
        <v/>
      </c>
      <c r="J327" t="str">
        <f>IF($B$7="Student Enrollment",VLOOKUP(H327,'Not All Title I'!$K$104:$L$193,2,FALSE),IF($B$7="Poverty Rate",VLOOKUP(I327,'Not All Title I'!$P$104:$P$193,2,FALSE),""))</f>
        <v/>
      </c>
      <c r="K327" t="str">
        <f>IFERROR(IF($B$7="Student Enrollment",VLOOKUP(J327,'Not All Title I'!$A$104:$G$193,3,FALSE),IF($B$7="Poverty Rate",VLOOKUP(J327,'Not All Title I'!$A$104:$G$193,7,FALSE),"")),"")</f>
        <v/>
      </c>
    </row>
    <row r="328" spans="1:11" ht="15" x14ac:dyDescent="0.25">
      <c r="A328" s="82" t="str">
        <f>IFERROR(IF($K328&gt;$E$7,IF(VLOOKUP($J328,'Not All Title I'!$A$104:$G$193,1,FALSE)="","",VLOOKUP($J328,'Not All Title I'!$A$104:$G$193,1,FALSE)),""),"")</f>
        <v/>
      </c>
      <c r="B328" s="80" t="str">
        <f>IFERROR(IF($K328&gt;$E$7,IF(VLOOKUP($J328,'Not All Title I'!$A$104:$G$193,2,FALSE)="","",VLOOKUP($J328,'Not All Title I'!$A$104:$G$193,2,FALSE)),""),"")</f>
        <v/>
      </c>
      <c r="C328" s="79" t="str">
        <f>IFERROR(IF($K328&gt;$E$7,IF(VLOOKUP($J328,'Not All Title I'!$A$104:$G$193,3,FALSE)="","",VLOOKUP($J328,'Not All Title I'!$A$104:$G$193,3,FALSE)),""),"")</f>
        <v/>
      </c>
      <c r="D328" s="84" t="str">
        <f>IFERROR(IF($K328&gt;$E$7,IF(VLOOKUP($J328,'Not All Title I'!$A$104:$G$193,4,FALSE)="","",VLOOKUP($J328,'Not All Title I'!$A$104:$G$193,4,FALSE)),""),"")</f>
        <v/>
      </c>
      <c r="E328" s="66" t="str">
        <f>IFERROR(IF($K328&gt;$E$7,IF(VLOOKUP($J328,'Not All Title I'!$A$104:$G$193,5,FALSE)="","",VLOOKUP($J328,'Not All Title I'!$A$104:$G$193,5,FALSE)),""),"")</f>
        <v/>
      </c>
      <c r="F328" s="67" t="str">
        <f>IFERROR(IF($K328&gt;$E$7,IF(VLOOKUP($J328,'Not All Title I'!$A$104:$G$193,6,FALSE)="","",VLOOKUP($J328,'Not All Title I'!$A$104:$G$193,6,FALSE)),""),"")</f>
        <v/>
      </c>
      <c r="G328" s="96"/>
      <c r="H328" t="str">
        <f>IFERROR(IF(H327-1&gt;='Not All Title I'!$K$102,H327-1,""),"")</f>
        <v/>
      </c>
      <c r="I328" t="str">
        <f>IFERROR(IF(I327-1&gt;='Not All Title I'!$P$102,I327-1,""),"")</f>
        <v/>
      </c>
      <c r="J328" t="str">
        <f>IF($B$7="Student Enrollment",VLOOKUP(H328,'Not All Title I'!$K$104:$L$193,2,FALSE),IF($B$7="Poverty Rate",VLOOKUP(I328,'Not All Title I'!$P$104:$P$193,2,FALSE),""))</f>
        <v/>
      </c>
      <c r="K328" t="str">
        <f>IFERROR(IF($B$7="Student Enrollment",VLOOKUP(J328,'Not All Title I'!$A$104:$G$193,3,FALSE),IF($B$7="Poverty Rate",VLOOKUP(J328,'Not All Title I'!$A$104:$G$193,7,FALSE),"")),"")</f>
        <v/>
      </c>
    </row>
    <row r="329" spans="1:11" ht="15" x14ac:dyDescent="0.25">
      <c r="A329" s="82" t="str">
        <f>IFERROR(IF($K329&gt;$E$7,IF(VLOOKUP($J329,'Not All Title I'!$A$104:$G$193,1,FALSE)="","",VLOOKUP($J329,'Not All Title I'!$A$104:$G$193,1,FALSE)),""),"")</f>
        <v/>
      </c>
      <c r="B329" s="80" t="str">
        <f>IFERROR(IF($K329&gt;$E$7,IF(VLOOKUP($J329,'Not All Title I'!$A$104:$G$193,2,FALSE)="","",VLOOKUP($J329,'Not All Title I'!$A$104:$G$193,2,FALSE)),""),"")</f>
        <v/>
      </c>
      <c r="C329" s="79" t="str">
        <f>IFERROR(IF($K329&gt;$E$7,IF(VLOOKUP($J329,'Not All Title I'!$A$104:$G$193,3,FALSE)="","",VLOOKUP($J329,'Not All Title I'!$A$104:$G$193,3,FALSE)),""),"")</f>
        <v/>
      </c>
      <c r="D329" s="84" t="str">
        <f>IFERROR(IF($K329&gt;$E$7,IF(VLOOKUP($J329,'Not All Title I'!$A$104:$G$193,4,FALSE)="","",VLOOKUP($J329,'Not All Title I'!$A$104:$G$193,4,FALSE)),""),"")</f>
        <v/>
      </c>
      <c r="E329" s="66" t="str">
        <f>IFERROR(IF($K329&gt;$E$7,IF(VLOOKUP($J329,'Not All Title I'!$A$104:$G$193,5,FALSE)="","",VLOOKUP($J329,'Not All Title I'!$A$104:$G$193,5,FALSE)),""),"")</f>
        <v/>
      </c>
      <c r="F329" s="67" t="str">
        <f>IFERROR(IF($K329&gt;$E$7,IF(VLOOKUP($J329,'Not All Title I'!$A$104:$G$193,6,FALSE)="","",VLOOKUP($J329,'Not All Title I'!$A$104:$G$193,6,FALSE)),""),"")</f>
        <v/>
      </c>
      <c r="G329" s="96"/>
      <c r="H329" t="str">
        <f>IFERROR(IF(H328-1&gt;='Not All Title I'!$K$102,H328-1,""),"")</f>
        <v/>
      </c>
      <c r="I329" t="str">
        <f>IFERROR(IF(I328-1&gt;='Not All Title I'!$P$102,I328-1,""),"")</f>
        <v/>
      </c>
      <c r="J329" t="str">
        <f>IF($B$7="Student Enrollment",VLOOKUP(H329,'Not All Title I'!$K$104:$L$193,2,FALSE),IF($B$7="Poverty Rate",VLOOKUP(I329,'Not All Title I'!$P$104:$P$193,2,FALSE),""))</f>
        <v/>
      </c>
      <c r="K329" t="str">
        <f>IFERROR(IF($B$7="Student Enrollment",VLOOKUP(J329,'Not All Title I'!$A$104:$G$193,3,FALSE),IF($B$7="Poverty Rate",VLOOKUP(J329,'Not All Title I'!$A$104:$G$193,7,FALSE),"")),"")</f>
        <v/>
      </c>
    </row>
    <row r="330" spans="1:11" ht="15" x14ac:dyDescent="0.25">
      <c r="A330" s="82" t="str">
        <f>IFERROR(IF($K330&gt;$E$7,IF(VLOOKUP($J330,'Not All Title I'!$A$104:$G$193,1,FALSE)="","",VLOOKUP($J330,'Not All Title I'!$A$104:$G$193,1,FALSE)),""),"")</f>
        <v/>
      </c>
      <c r="B330" s="80" t="str">
        <f>IFERROR(IF($K330&gt;$E$7,IF(VLOOKUP($J330,'Not All Title I'!$A$104:$G$193,2,FALSE)="","",VLOOKUP($J330,'Not All Title I'!$A$104:$G$193,2,FALSE)),""),"")</f>
        <v/>
      </c>
      <c r="C330" s="79" t="str">
        <f>IFERROR(IF($K330&gt;$E$7,IF(VLOOKUP($J330,'Not All Title I'!$A$104:$G$193,3,FALSE)="","",VLOOKUP($J330,'Not All Title I'!$A$104:$G$193,3,FALSE)),""),"")</f>
        <v/>
      </c>
      <c r="D330" s="84" t="str">
        <f>IFERROR(IF($K330&gt;$E$7,IF(VLOOKUP($J330,'Not All Title I'!$A$104:$G$193,4,FALSE)="","",VLOOKUP($J330,'Not All Title I'!$A$104:$G$193,4,FALSE)),""),"")</f>
        <v/>
      </c>
      <c r="E330" s="66" t="str">
        <f>IFERROR(IF($K330&gt;$E$7,IF(VLOOKUP($J330,'Not All Title I'!$A$104:$G$193,5,FALSE)="","",VLOOKUP($J330,'Not All Title I'!$A$104:$G$193,5,FALSE)),""),"")</f>
        <v/>
      </c>
      <c r="F330" s="67" t="str">
        <f>IFERROR(IF($K330&gt;$E$7,IF(VLOOKUP($J330,'Not All Title I'!$A$104:$G$193,6,FALSE)="","",VLOOKUP($J330,'Not All Title I'!$A$104:$G$193,6,FALSE)),""),"")</f>
        <v/>
      </c>
      <c r="G330" s="96"/>
      <c r="H330" t="str">
        <f>IFERROR(IF(H329-1&gt;='Not All Title I'!$K$102,H329-1,""),"")</f>
        <v/>
      </c>
      <c r="I330" t="str">
        <f>IFERROR(IF(I329-1&gt;='Not All Title I'!$P$102,I329-1,""),"")</f>
        <v/>
      </c>
      <c r="J330" t="str">
        <f>IF($B$7="Student Enrollment",VLOOKUP(H330,'Not All Title I'!$K$104:$L$193,2,FALSE),IF($B$7="Poverty Rate",VLOOKUP(I330,'Not All Title I'!$P$104:$P$193,2,FALSE),""))</f>
        <v/>
      </c>
      <c r="K330" t="str">
        <f>IFERROR(IF($B$7="Student Enrollment",VLOOKUP(J330,'Not All Title I'!$A$104:$G$193,3,FALSE),IF($B$7="Poverty Rate",VLOOKUP(J330,'Not All Title I'!$A$104:$G$193,7,FALSE),"")),"")</f>
        <v/>
      </c>
    </row>
    <row r="331" spans="1:11" ht="15" x14ac:dyDescent="0.25">
      <c r="A331" s="82" t="str">
        <f>IFERROR(IF($K331&gt;$E$7,IF(VLOOKUP($J331,'Not All Title I'!$A$104:$G$193,1,FALSE)="","",VLOOKUP($J331,'Not All Title I'!$A$104:$G$193,1,FALSE)),""),"")</f>
        <v/>
      </c>
      <c r="B331" s="80" t="str">
        <f>IFERROR(IF($K331&gt;$E$7,IF(VLOOKUP($J331,'Not All Title I'!$A$104:$G$193,2,FALSE)="","",VLOOKUP($J331,'Not All Title I'!$A$104:$G$193,2,FALSE)),""),"")</f>
        <v/>
      </c>
      <c r="C331" s="79" t="str">
        <f>IFERROR(IF($K331&gt;$E$7,IF(VLOOKUP($J331,'Not All Title I'!$A$104:$G$193,3,FALSE)="","",VLOOKUP($J331,'Not All Title I'!$A$104:$G$193,3,FALSE)),""),"")</f>
        <v/>
      </c>
      <c r="D331" s="84" t="str">
        <f>IFERROR(IF($K331&gt;$E$7,IF(VLOOKUP($J331,'Not All Title I'!$A$104:$G$193,4,FALSE)="","",VLOOKUP($J331,'Not All Title I'!$A$104:$G$193,4,FALSE)),""),"")</f>
        <v/>
      </c>
      <c r="E331" s="66" t="str">
        <f>IFERROR(IF($K331&gt;$E$7,IF(VLOOKUP($J331,'Not All Title I'!$A$104:$G$193,5,FALSE)="","",VLOOKUP($J331,'Not All Title I'!$A$104:$G$193,5,FALSE)),""),"")</f>
        <v/>
      </c>
      <c r="F331" s="67" t="str">
        <f>IFERROR(IF($K331&gt;$E$7,IF(VLOOKUP($J331,'Not All Title I'!$A$104:$G$193,6,FALSE)="","",VLOOKUP($J331,'Not All Title I'!$A$104:$G$193,6,FALSE)),""),"")</f>
        <v/>
      </c>
      <c r="G331" s="96"/>
      <c r="H331" t="str">
        <f>IFERROR(IF(H330-1&gt;='Not All Title I'!$K$102,H330-1,""),"")</f>
        <v/>
      </c>
      <c r="I331" t="str">
        <f>IFERROR(IF(I330-1&gt;='Not All Title I'!$P$102,I330-1,""),"")</f>
        <v/>
      </c>
      <c r="J331" t="str">
        <f>IF($B$7="Student Enrollment",VLOOKUP(H331,'Not All Title I'!$K$104:$L$193,2,FALSE),IF($B$7="Poverty Rate",VLOOKUP(I331,'Not All Title I'!$P$104:$P$193,2,FALSE),""))</f>
        <v/>
      </c>
      <c r="K331" t="str">
        <f>IFERROR(IF($B$7="Student Enrollment",VLOOKUP(J331,'Not All Title I'!$A$104:$G$193,3,FALSE),IF($B$7="Poverty Rate",VLOOKUP(J331,'Not All Title I'!$A$104:$G$193,7,FALSE),"")),"")</f>
        <v/>
      </c>
    </row>
    <row r="332" spans="1:11" ht="15" x14ac:dyDescent="0.25">
      <c r="A332" s="82" t="str">
        <f>IFERROR(IF($K332&gt;$E$7,IF(VLOOKUP($J332,'Not All Title I'!$A$104:$G$193,1,FALSE)="","",VLOOKUP($J332,'Not All Title I'!$A$104:$G$193,1,FALSE)),""),"")</f>
        <v/>
      </c>
      <c r="B332" s="80" t="str">
        <f>IFERROR(IF($K332&gt;$E$7,IF(VLOOKUP($J332,'Not All Title I'!$A$104:$G$193,2,FALSE)="","",VLOOKUP($J332,'Not All Title I'!$A$104:$G$193,2,FALSE)),""),"")</f>
        <v/>
      </c>
      <c r="C332" s="79" t="str">
        <f>IFERROR(IF($K332&gt;$E$7,IF(VLOOKUP($J332,'Not All Title I'!$A$104:$G$193,3,FALSE)="","",VLOOKUP($J332,'Not All Title I'!$A$104:$G$193,3,FALSE)),""),"")</f>
        <v/>
      </c>
      <c r="D332" s="84" t="str">
        <f>IFERROR(IF($K332&gt;$E$7,IF(VLOOKUP($J332,'Not All Title I'!$A$104:$G$193,4,FALSE)="","",VLOOKUP($J332,'Not All Title I'!$A$104:$G$193,4,FALSE)),""),"")</f>
        <v/>
      </c>
      <c r="E332" s="66" t="str">
        <f>IFERROR(IF($K332&gt;$E$7,IF(VLOOKUP($J332,'Not All Title I'!$A$104:$G$193,5,FALSE)="","",VLOOKUP($J332,'Not All Title I'!$A$104:$G$193,5,FALSE)),""),"")</f>
        <v/>
      </c>
      <c r="F332" s="67" t="str">
        <f>IFERROR(IF($K332&gt;$E$7,IF(VLOOKUP($J332,'Not All Title I'!$A$104:$G$193,6,FALSE)="","",VLOOKUP($J332,'Not All Title I'!$A$104:$G$193,6,FALSE)),""),"")</f>
        <v/>
      </c>
      <c r="G332" s="96"/>
      <c r="H332" t="str">
        <f>IFERROR(IF(H331-1&gt;='Not All Title I'!$K$102,H331-1,""),"")</f>
        <v/>
      </c>
      <c r="I332" t="str">
        <f>IFERROR(IF(I331-1&gt;='Not All Title I'!$P$102,I331-1,""),"")</f>
        <v/>
      </c>
      <c r="J332" t="str">
        <f>IF($B$7="Student Enrollment",VLOOKUP(H332,'Not All Title I'!$K$104:$L$193,2,FALSE),IF($B$7="Poverty Rate",VLOOKUP(I332,'Not All Title I'!$P$104:$P$193,2,FALSE),""))</f>
        <v/>
      </c>
      <c r="K332" t="str">
        <f>IFERROR(IF($B$7="Student Enrollment",VLOOKUP(J332,'Not All Title I'!$A$104:$G$193,3,FALSE),IF($B$7="Poverty Rate",VLOOKUP(J332,'Not All Title I'!$A$104:$G$193,7,FALSE),"")),"")</f>
        <v/>
      </c>
    </row>
    <row r="333" spans="1:11" ht="15" x14ac:dyDescent="0.25">
      <c r="A333" s="82" t="str">
        <f>IFERROR(IF($K333&gt;$E$7,IF(VLOOKUP($J333,'Not All Title I'!$A$104:$G$193,1,FALSE)="","",VLOOKUP($J333,'Not All Title I'!$A$104:$G$193,1,FALSE)),""),"")</f>
        <v/>
      </c>
      <c r="B333" s="80" t="str">
        <f>IFERROR(IF($K333&gt;$E$7,IF(VLOOKUP($J333,'Not All Title I'!$A$104:$G$193,2,FALSE)="","",VLOOKUP($J333,'Not All Title I'!$A$104:$G$193,2,FALSE)),""),"")</f>
        <v/>
      </c>
      <c r="C333" s="79" t="str">
        <f>IFERROR(IF($K333&gt;$E$7,IF(VLOOKUP($J333,'Not All Title I'!$A$104:$G$193,3,FALSE)="","",VLOOKUP($J333,'Not All Title I'!$A$104:$G$193,3,FALSE)),""),"")</f>
        <v/>
      </c>
      <c r="D333" s="84" t="str">
        <f>IFERROR(IF($K333&gt;$E$7,IF(VLOOKUP($J333,'Not All Title I'!$A$104:$G$193,4,FALSE)="","",VLOOKUP($J333,'Not All Title I'!$A$104:$G$193,4,FALSE)),""),"")</f>
        <v/>
      </c>
      <c r="E333" s="66" t="str">
        <f>IFERROR(IF($K333&gt;$E$7,IF(VLOOKUP($J333,'Not All Title I'!$A$104:$G$193,5,FALSE)="","",VLOOKUP($J333,'Not All Title I'!$A$104:$G$193,5,FALSE)),""),"")</f>
        <v/>
      </c>
      <c r="F333" s="67" t="str">
        <f>IFERROR(IF($K333&gt;$E$7,IF(VLOOKUP($J333,'Not All Title I'!$A$104:$G$193,6,FALSE)="","",VLOOKUP($J333,'Not All Title I'!$A$104:$G$193,6,FALSE)),""),"")</f>
        <v/>
      </c>
      <c r="G333" s="96"/>
      <c r="H333" t="str">
        <f>IFERROR(IF(H332-1&gt;='Not All Title I'!$K$102,H332-1,""),"")</f>
        <v/>
      </c>
      <c r="I333" t="str">
        <f>IFERROR(IF(I332-1&gt;='Not All Title I'!$P$102,I332-1,""),"")</f>
        <v/>
      </c>
      <c r="J333" t="str">
        <f>IF($B$7="Student Enrollment",VLOOKUP(H333,'Not All Title I'!$K$104:$L$193,2,FALSE),IF($B$7="Poverty Rate",VLOOKUP(I333,'Not All Title I'!$P$104:$P$193,2,FALSE),""))</f>
        <v/>
      </c>
      <c r="K333" t="str">
        <f>IFERROR(IF($B$7="Student Enrollment",VLOOKUP(J333,'Not All Title I'!$A$104:$G$193,3,FALSE),IF($B$7="Poverty Rate",VLOOKUP(J333,'Not All Title I'!$A$104:$G$193,7,FALSE),"")),"")</f>
        <v/>
      </c>
    </row>
    <row r="334" spans="1:11" ht="15" x14ac:dyDescent="0.25">
      <c r="A334" s="82" t="str">
        <f>IFERROR(IF($K334&gt;$E$7,IF(VLOOKUP($J334,'Not All Title I'!$A$104:$G$193,1,FALSE)="","",VLOOKUP($J334,'Not All Title I'!$A$104:$G$193,1,FALSE)),""),"")</f>
        <v/>
      </c>
      <c r="B334" s="80" t="str">
        <f>IFERROR(IF($K334&gt;$E$7,IF(VLOOKUP($J334,'Not All Title I'!$A$104:$G$193,2,FALSE)="","",VLOOKUP($J334,'Not All Title I'!$A$104:$G$193,2,FALSE)),""),"")</f>
        <v/>
      </c>
      <c r="C334" s="79" t="str">
        <f>IFERROR(IF($K334&gt;$E$7,IF(VLOOKUP($J334,'Not All Title I'!$A$104:$G$193,3,FALSE)="","",VLOOKUP($J334,'Not All Title I'!$A$104:$G$193,3,FALSE)),""),"")</f>
        <v/>
      </c>
      <c r="D334" s="84" t="str">
        <f>IFERROR(IF($K334&gt;$E$7,IF(VLOOKUP($J334,'Not All Title I'!$A$104:$G$193,4,FALSE)="","",VLOOKUP($J334,'Not All Title I'!$A$104:$G$193,4,FALSE)),""),"")</f>
        <v/>
      </c>
      <c r="E334" s="66" t="str">
        <f>IFERROR(IF($K334&gt;$E$7,IF(VLOOKUP($J334,'Not All Title I'!$A$104:$G$193,5,FALSE)="","",VLOOKUP($J334,'Not All Title I'!$A$104:$G$193,5,FALSE)),""),"")</f>
        <v/>
      </c>
      <c r="F334" s="67" t="str">
        <f>IFERROR(IF($K334&gt;$E$7,IF(VLOOKUP($J334,'Not All Title I'!$A$104:$G$193,6,FALSE)="","",VLOOKUP($J334,'Not All Title I'!$A$104:$G$193,6,FALSE)),""),"")</f>
        <v/>
      </c>
      <c r="G334" s="96"/>
      <c r="H334" t="str">
        <f>IFERROR(IF(H333-1&gt;='Not All Title I'!$K$102,H333-1,""),"")</f>
        <v/>
      </c>
      <c r="I334" t="str">
        <f>IFERROR(IF(I333-1&gt;='Not All Title I'!$P$102,I333-1,""),"")</f>
        <v/>
      </c>
      <c r="J334" t="str">
        <f>IF($B$7="Student Enrollment",VLOOKUP(H334,'Not All Title I'!$K$104:$L$193,2,FALSE),IF($B$7="Poverty Rate",VLOOKUP(I334,'Not All Title I'!$P$104:$P$193,2,FALSE),""))</f>
        <v/>
      </c>
      <c r="K334" t="str">
        <f>IFERROR(IF($B$7="Student Enrollment",VLOOKUP(J334,'Not All Title I'!$A$104:$G$193,3,FALSE),IF($B$7="Poverty Rate",VLOOKUP(J334,'Not All Title I'!$A$104:$G$193,7,FALSE),"")),"")</f>
        <v/>
      </c>
    </row>
    <row r="335" spans="1:11" ht="15" x14ac:dyDescent="0.25">
      <c r="A335" s="82" t="str">
        <f>IFERROR(IF($K335&gt;$E$7,IF(VLOOKUP($J335,'Not All Title I'!$A$104:$G$193,1,FALSE)="","",VLOOKUP($J335,'Not All Title I'!$A$104:$G$193,1,FALSE)),""),"")</f>
        <v/>
      </c>
      <c r="B335" s="80" t="str">
        <f>IFERROR(IF($K335&gt;$E$7,IF(VLOOKUP($J335,'Not All Title I'!$A$104:$G$193,2,FALSE)="","",VLOOKUP($J335,'Not All Title I'!$A$104:$G$193,2,FALSE)),""),"")</f>
        <v/>
      </c>
      <c r="C335" s="79" t="str">
        <f>IFERROR(IF($K335&gt;$E$7,IF(VLOOKUP($J335,'Not All Title I'!$A$104:$G$193,3,FALSE)="","",VLOOKUP($J335,'Not All Title I'!$A$104:$G$193,3,FALSE)),""),"")</f>
        <v/>
      </c>
      <c r="D335" s="84" t="str">
        <f>IFERROR(IF($K335&gt;$E$7,IF(VLOOKUP($J335,'Not All Title I'!$A$104:$G$193,4,FALSE)="","",VLOOKUP($J335,'Not All Title I'!$A$104:$G$193,4,FALSE)),""),"")</f>
        <v/>
      </c>
      <c r="E335" s="66" t="str">
        <f>IFERROR(IF($K335&gt;$E$7,IF(VLOOKUP($J335,'Not All Title I'!$A$104:$G$193,5,FALSE)="","",VLOOKUP($J335,'Not All Title I'!$A$104:$G$193,5,FALSE)),""),"")</f>
        <v/>
      </c>
      <c r="F335" s="67" t="str">
        <f>IFERROR(IF($K335&gt;$E$7,IF(VLOOKUP($J335,'Not All Title I'!$A$104:$G$193,6,FALSE)="","",VLOOKUP($J335,'Not All Title I'!$A$104:$G$193,6,FALSE)),""),"")</f>
        <v/>
      </c>
      <c r="G335" s="96"/>
      <c r="H335" t="str">
        <f>IFERROR(IF(H334-1&gt;='Not All Title I'!$K$102,H334-1,""),"")</f>
        <v/>
      </c>
      <c r="I335" t="str">
        <f>IFERROR(IF(I334-1&gt;='Not All Title I'!$P$102,I334-1,""),"")</f>
        <v/>
      </c>
      <c r="J335" t="str">
        <f>IF($B$7="Student Enrollment",VLOOKUP(H335,'Not All Title I'!$K$104:$L$193,2,FALSE),IF($B$7="Poverty Rate",VLOOKUP(I335,'Not All Title I'!$P$104:$P$193,2,FALSE),""))</f>
        <v/>
      </c>
      <c r="K335" t="str">
        <f>IFERROR(IF($B$7="Student Enrollment",VLOOKUP(J335,'Not All Title I'!$A$104:$G$193,3,FALSE),IF($B$7="Poverty Rate",VLOOKUP(J335,'Not All Title I'!$A$104:$G$193,7,FALSE),"")),"")</f>
        <v/>
      </c>
    </row>
    <row r="336" spans="1:11" ht="15" x14ac:dyDescent="0.25">
      <c r="A336" s="82" t="str">
        <f>IFERROR(IF($K336&gt;$E$7,IF(VLOOKUP($J336,'Not All Title I'!$A$104:$G$193,1,FALSE)="","",VLOOKUP($J336,'Not All Title I'!$A$104:$G$193,1,FALSE)),""),"")</f>
        <v/>
      </c>
      <c r="B336" s="80" t="str">
        <f>IFERROR(IF($K336&gt;$E$7,IF(VLOOKUP($J336,'Not All Title I'!$A$104:$G$193,2,FALSE)="","",VLOOKUP($J336,'Not All Title I'!$A$104:$G$193,2,FALSE)),""),"")</f>
        <v/>
      </c>
      <c r="C336" s="79" t="str">
        <f>IFERROR(IF($K336&gt;$E$7,IF(VLOOKUP($J336,'Not All Title I'!$A$104:$G$193,3,FALSE)="","",VLOOKUP($J336,'Not All Title I'!$A$104:$G$193,3,FALSE)),""),"")</f>
        <v/>
      </c>
      <c r="D336" s="84" t="str">
        <f>IFERROR(IF($K336&gt;$E$7,IF(VLOOKUP($J336,'Not All Title I'!$A$104:$G$193,4,FALSE)="","",VLOOKUP($J336,'Not All Title I'!$A$104:$G$193,4,FALSE)),""),"")</f>
        <v/>
      </c>
      <c r="E336" s="66" t="str">
        <f>IFERROR(IF($K336&gt;$E$7,IF(VLOOKUP($J336,'Not All Title I'!$A$104:$G$193,5,FALSE)="","",VLOOKUP($J336,'Not All Title I'!$A$104:$G$193,5,FALSE)),""),"")</f>
        <v/>
      </c>
      <c r="F336" s="67" t="str">
        <f>IFERROR(IF($K336&gt;$E$7,IF(VLOOKUP($J336,'Not All Title I'!$A$104:$G$193,6,FALSE)="","",VLOOKUP($J336,'Not All Title I'!$A$104:$G$193,6,FALSE)),""),"")</f>
        <v/>
      </c>
      <c r="G336" s="96"/>
      <c r="H336" t="str">
        <f>IFERROR(IF(H335-1&gt;='Not All Title I'!$K$102,H335-1,""),"")</f>
        <v/>
      </c>
      <c r="I336" t="str">
        <f>IFERROR(IF(I335-1&gt;='Not All Title I'!$P$102,I335-1,""),"")</f>
        <v/>
      </c>
      <c r="J336" t="str">
        <f>IF($B$7="Student Enrollment",VLOOKUP(H336,'Not All Title I'!$K$104:$L$193,2,FALSE),IF($B$7="Poverty Rate",VLOOKUP(I336,'Not All Title I'!$P$104:$P$193,2,FALSE),""))</f>
        <v/>
      </c>
      <c r="K336" t="str">
        <f>IFERROR(IF($B$7="Student Enrollment",VLOOKUP(J336,'Not All Title I'!$A$104:$G$193,3,FALSE),IF($B$7="Poverty Rate",VLOOKUP(J336,'Not All Title I'!$A$104:$G$193,7,FALSE),"")),"")</f>
        <v/>
      </c>
    </row>
    <row r="337" spans="1:11" ht="15" x14ac:dyDescent="0.25">
      <c r="A337" s="82" t="str">
        <f>IFERROR(IF($K337&gt;$E$7,IF(VLOOKUP($J337,'Not All Title I'!$A$104:$G$193,1,FALSE)="","",VLOOKUP($J337,'Not All Title I'!$A$104:$G$193,1,FALSE)),""),"")</f>
        <v/>
      </c>
      <c r="B337" s="80" t="str">
        <f>IFERROR(IF($K337&gt;$E$7,IF(VLOOKUP($J337,'Not All Title I'!$A$104:$G$193,2,FALSE)="","",VLOOKUP($J337,'Not All Title I'!$A$104:$G$193,2,FALSE)),""),"")</f>
        <v/>
      </c>
      <c r="C337" s="79" t="str">
        <f>IFERROR(IF($K337&gt;$E$7,IF(VLOOKUP($J337,'Not All Title I'!$A$104:$G$193,3,FALSE)="","",VLOOKUP($J337,'Not All Title I'!$A$104:$G$193,3,FALSE)),""),"")</f>
        <v/>
      </c>
      <c r="D337" s="84" t="str">
        <f>IFERROR(IF($K337&gt;$E$7,IF(VLOOKUP($J337,'Not All Title I'!$A$104:$G$193,4,FALSE)="","",VLOOKUP($J337,'Not All Title I'!$A$104:$G$193,4,FALSE)),""),"")</f>
        <v/>
      </c>
      <c r="E337" s="66" t="str">
        <f>IFERROR(IF($K337&gt;$E$7,IF(VLOOKUP($J337,'Not All Title I'!$A$104:$G$193,5,FALSE)="","",VLOOKUP($J337,'Not All Title I'!$A$104:$G$193,5,FALSE)),""),"")</f>
        <v/>
      </c>
      <c r="F337" s="67" t="str">
        <f>IFERROR(IF($K337&gt;$E$7,IF(VLOOKUP($J337,'Not All Title I'!$A$104:$G$193,6,FALSE)="","",VLOOKUP($J337,'Not All Title I'!$A$104:$G$193,6,FALSE)),""),"")</f>
        <v/>
      </c>
      <c r="G337" s="96"/>
      <c r="H337" t="str">
        <f>IFERROR(IF(H336-1&gt;='Not All Title I'!$K$102,H336-1,""),"")</f>
        <v/>
      </c>
      <c r="I337" t="str">
        <f>IFERROR(IF(I336-1&gt;='Not All Title I'!$P$102,I336-1,""),"")</f>
        <v/>
      </c>
      <c r="J337" t="str">
        <f>IF($B$7="Student Enrollment",VLOOKUP(H337,'Not All Title I'!$K$104:$L$193,2,FALSE),IF($B$7="Poverty Rate",VLOOKUP(I337,'Not All Title I'!$P$104:$P$193,2,FALSE),""))</f>
        <v/>
      </c>
      <c r="K337" t="str">
        <f>IFERROR(IF($B$7="Student Enrollment",VLOOKUP(J337,'Not All Title I'!$A$104:$G$193,3,FALSE),IF($B$7="Poverty Rate",VLOOKUP(J337,'Not All Title I'!$A$104:$G$193,7,FALSE),"")),"")</f>
        <v/>
      </c>
    </row>
    <row r="338" spans="1:11" ht="15" x14ac:dyDescent="0.25">
      <c r="A338" s="82" t="str">
        <f>IFERROR(IF($K338&gt;$E$7,IF(VLOOKUP($J338,'Not All Title I'!$A$104:$G$193,1,FALSE)="","",VLOOKUP($J338,'Not All Title I'!$A$104:$G$193,1,FALSE)),""),"")</f>
        <v/>
      </c>
      <c r="B338" s="80" t="str">
        <f>IFERROR(IF($K338&gt;$E$7,IF(VLOOKUP($J338,'Not All Title I'!$A$104:$G$193,2,FALSE)="","",VLOOKUP($J338,'Not All Title I'!$A$104:$G$193,2,FALSE)),""),"")</f>
        <v/>
      </c>
      <c r="C338" s="79" t="str">
        <f>IFERROR(IF($K338&gt;$E$7,IF(VLOOKUP($J338,'Not All Title I'!$A$104:$G$193,3,FALSE)="","",VLOOKUP($J338,'Not All Title I'!$A$104:$G$193,3,FALSE)),""),"")</f>
        <v/>
      </c>
      <c r="D338" s="84" t="str">
        <f>IFERROR(IF($K338&gt;$E$7,IF(VLOOKUP($J338,'Not All Title I'!$A$104:$G$193,4,FALSE)="","",VLOOKUP($J338,'Not All Title I'!$A$104:$G$193,4,FALSE)),""),"")</f>
        <v/>
      </c>
      <c r="E338" s="66" t="str">
        <f>IFERROR(IF($K338&gt;$E$7,IF(VLOOKUP($J338,'Not All Title I'!$A$104:$G$193,5,FALSE)="","",VLOOKUP($J338,'Not All Title I'!$A$104:$G$193,5,FALSE)),""),"")</f>
        <v/>
      </c>
      <c r="F338" s="67" t="str">
        <f>IFERROR(IF($K338&gt;$E$7,IF(VLOOKUP($J338,'Not All Title I'!$A$104:$G$193,6,FALSE)="","",VLOOKUP($J338,'Not All Title I'!$A$104:$G$193,6,FALSE)),""),"")</f>
        <v/>
      </c>
      <c r="G338" s="96"/>
      <c r="H338" t="str">
        <f>IFERROR(IF(H337-1&gt;='Not All Title I'!$K$102,H337-1,""),"")</f>
        <v/>
      </c>
      <c r="I338" t="str">
        <f>IFERROR(IF(I337-1&gt;='Not All Title I'!$P$102,I337-1,""),"")</f>
        <v/>
      </c>
      <c r="J338" t="str">
        <f>IF($B$7="Student Enrollment",VLOOKUP(H338,'Not All Title I'!$K$104:$L$193,2,FALSE),IF($B$7="Poverty Rate",VLOOKUP(I338,'Not All Title I'!$P$104:$P$193,2,FALSE),""))</f>
        <v/>
      </c>
      <c r="K338" t="str">
        <f>IFERROR(IF($B$7="Student Enrollment",VLOOKUP(J338,'Not All Title I'!$A$104:$G$193,3,FALSE),IF($B$7="Poverty Rate",VLOOKUP(J338,'Not All Title I'!$A$104:$G$193,7,FALSE),"")),"")</f>
        <v/>
      </c>
    </row>
    <row r="339" spans="1:11" ht="15" x14ac:dyDescent="0.25">
      <c r="A339" s="82" t="str">
        <f>IFERROR(IF($K339&gt;$E$7,IF(VLOOKUP($J339,'Not All Title I'!$A$104:$G$193,1,FALSE)="","",VLOOKUP($J339,'Not All Title I'!$A$104:$G$193,1,FALSE)),""),"")</f>
        <v/>
      </c>
      <c r="B339" s="80" t="str">
        <f>IFERROR(IF($K339&gt;$E$7,IF(VLOOKUP($J339,'Not All Title I'!$A$104:$G$193,2,FALSE)="","",VLOOKUP($J339,'Not All Title I'!$A$104:$G$193,2,FALSE)),""),"")</f>
        <v/>
      </c>
      <c r="C339" s="79" t="str">
        <f>IFERROR(IF($K339&gt;$E$7,IF(VLOOKUP($J339,'Not All Title I'!$A$104:$G$193,3,FALSE)="","",VLOOKUP($J339,'Not All Title I'!$A$104:$G$193,3,FALSE)),""),"")</f>
        <v/>
      </c>
      <c r="D339" s="84" t="str">
        <f>IFERROR(IF($K339&gt;$E$7,IF(VLOOKUP($J339,'Not All Title I'!$A$104:$G$193,4,FALSE)="","",VLOOKUP($J339,'Not All Title I'!$A$104:$G$193,4,FALSE)),""),"")</f>
        <v/>
      </c>
      <c r="E339" s="66" t="str">
        <f>IFERROR(IF($K339&gt;$E$7,IF(VLOOKUP($J339,'Not All Title I'!$A$104:$G$193,5,FALSE)="","",VLOOKUP($J339,'Not All Title I'!$A$104:$G$193,5,FALSE)),""),"")</f>
        <v/>
      </c>
      <c r="F339" s="67" t="str">
        <f>IFERROR(IF($K339&gt;$E$7,IF(VLOOKUP($J339,'Not All Title I'!$A$104:$G$193,6,FALSE)="","",VLOOKUP($J339,'Not All Title I'!$A$104:$G$193,6,FALSE)),""),"")</f>
        <v/>
      </c>
      <c r="G339" s="96"/>
      <c r="H339" t="str">
        <f>IFERROR(IF(H338-1&gt;='Not All Title I'!$K$102,H338-1,""),"")</f>
        <v/>
      </c>
      <c r="I339" t="str">
        <f>IFERROR(IF(I338-1&gt;='Not All Title I'!$P$102,I338-1,""),"")</f>
        <v/>
      </c>
      <c r="J339" t="str">
        <f>IF($B$7="Student Enrollment",VLOOKUP(H339,'Not All Title I'!$K$104:$L$193,2,FALSE),IF($B$7="Poverty Rate",VLOOKUP(I339,'Not All Title I'!$P$104:$P$193,2,FALSE),""))</f>
        <v/>
      </c>
      <c r="K339" t="str">
        <f>IFERROR(IF($B$7="Student Enrollment",VLOOKUP(J339,'Not All Title I'!$A$104:$G$193,3,FALSE),IF($B$7="Poverty Rate",VLOOKUP(J339,'Not All Title I'!$A$104:$G$193,7,FALSE),"")),"")</f>
        <v/>
      </c>
    </row>
    <row r="340" spans="1:11" ht="15" x14ac:dyDescent="0.25">
      <c r="A340" s="82" t="str">
        <f>IFERROR(IF($K340&gt;$E$7,IF(VLOOKUP($J340,'Not All Title I'!$A$104:$G$193,1,FALSE)="","",VLOOKUP($J340,'Not All Title I'!$A$104:$G$193,1,FALSE)),""),"")</f>
        <v/>
      </c>
      <c r="B340" s="80" t="str">
        <f>IFERROR(IF($K340&gt;$E$7,IF(VLOOKUP($J340,'Not All Title I'!$A$104:$G$193,2,FALSE)="","",VLOOKUP($J340,'Not All Title I'!$A$104:$G$193,2,FALSE)),""),"")</f>
        <v/>
      </c>
      <c r="C340" s="79" t="str">
        <f>IFERROR(IF($K340&gt;$E$7,IF(VLOOKUP($J340,'Not All Title I'!$A$104:$G$193,3,FALSE)="","",VLOOKUP($J340,'Not All Title I'!$A$104:$G$193,3,FALSE)),""),"")</f>
        <v/>
      </c>
      <c r="D340" s="84" t="str">
        <f>IFERROR(IF($K340&gt;$E$7,IF(VLOOKUP($J340,'Not All Title I'!$A$104:$G$193,4,FALSE)="","",VLOOKUP($J340,'Not All Title I'!$A$104:$G$193,4,FALSE)),""),"")</f>
        <v/>
      </c>
      <c r="E340" s="66" t="str">
        <f>IFERROR(IF($K340&gt;$E$7,IF(VLOOKUP($J340,'Not All Title I'!$A$104:$G$193,5,FALSE)="","",VLOOKUP($J340,'Not All Title I'!$A$104:$G$193,5,FALSE)),""),"")</f>
        <v/>
      </c>
      <c r="F340" s="67" t="str">
        <f>IFERROR(IF($K340&gt;$E$7,IF(VLOOKUP($J340,'Not All Title I'!$A$104:$G$193,6,FALSE)="","",VLOOKUP($J340,'Not All Title I'!$A$104:$G$193,6,FALSE)),""),"")</f>
        <v/>
      </c>
      <c r="G340" s="96"/>
      <c r="H340" t="str">
        <f>IFERROR(IF(H339-1&gt;='Not All Title I'!$K$102,H339-1,""),"")</f>
        <v/>
      </c>
      <c r="I340" t="str">
        <f>IFERROR(IF(I339-1&gt;='Not All Title I'!$P$102,I339-1,""),"")</f>
        <v/>
      </c>
      <c r="J340" t="str">
        <f>IF($B$7="Student Enrollment",VLOOKUP(H340,'Not All Title I'!$K$104:$L$193,2,FALSE),IF($B$7="Poverty Rate",VLOOKUP(I340,'Not All Title I'!$P$104:$P$193,2,FALSE),""))</f>
        <v/>
      </c>
      <c r="K340" t="str">
        <f>IFERROR(IF($B$7="Student Enrollment",VLOOKUP(J340,'Not All Title I'!$A$104:$G$193,3,FALSE),IF($B$7="Poverty Rate",VLOOKUP(J340,'Not All Title I'!$A$104:$G$193,7,FALSE),"")),"")</f>
        <v/>
      </c>
    </row>
    <row r="341" spans="1:11" ht="15" x14ac:dyDescent="0.25">
      <c r="A341" s="82" t="str">
        <f>IFERROR(IF($K341&gt;$E$7,IF(VLOOKUP($J341,'Not All Title I'!$A$104:$G$193,1,FALSE)="","",VLOOKUP($J341,'Not All Title I'!$A$104:$G$193,1,FALSE)),""),"")</f>
        <v/>
      </c>
      <c r="B341" s="80" t="str">
        <f>IFERROR(IF($K341&gt;$E$7,IF(VLOOKUP($J341,'Not All Title I'!$A$104:$G$193,2,FALSE)="","",VLOOKUP($J341,'Not All Title I'!$A$104:$G$193,2,FALSE)),""),"")</f>
        <v/>
      </c>
      <c r="C341" s="79" t="str">
        <f>IFERROR(IF($K341&gt;$E$7,IF(VLOOKUP($J341,'Not All Title I'!$A$104:$G$193,3,FALSE)="","",VLOOKUP($J341,'Not All Title I'!$A$104:$G$193,3,FALSE)),""),"")</f>
        <v/>
      </c>
      <c r="D341" s="84" t="str">
        <f>IFERROR(IF($K341&gt;$E$7,IF(VLOOKUP($J341,'Not All Title I'!$A$104:$G$193,4,FALSE)="","",VLOOKUP($J341,'Not All Title I'!$A$104:$G$193,4,FALSE)),""),"")</f>
        <v/>
      </c>
      <c r="E341" s="66" t="str">
        <f>IFERROR(IF($K341&gt;$E$7,IF(VLOOKUP($J341,'Not All Title I'!$A$104:$G$193,5,FALSE)="","",VLOOKUP($J341,'Not All Title I'!$A$104:$G$193,5,FALSE)),""),"")</f>
        <v/>
      </c>
      <c r="F341" s="67" t="str">
        <f>IFERROR(IF($K341&gt;$E$7,IF(VLOOKUP($J341,'Not All Title I'!$A$104:$G$193,6,FALSE)="","",VLOOKUP($J341,'Not All Title I'!$A$104:$G$193,6,FALSE)),""),"")</f>
        <v/>
      </c>
      <c r="G341" s="96"/>
      <c r="H341" t="str">
        <f>IFERROR(IF(H340-1&gt;='Not All Title I'!$K$102,H340-1,""),"")</f>
        <v/>
      </c>
      <c r="I341" t="str">
        <f>IFERROR(IF(I340-1&gt;='Not All Title I'!$P$102,I340-1,""),"")</f>
        <v/>
      </c>
      <c r="J341" t="str">
        <f>IF($B$7="Student Enrollment",VLOOKUP(H341,'Not All Title I'!$K$104:$L$193,2,FALSE),IF($B$7="Poverty Rate",VLOOKUP(I341,'Not All Title I'!$P$104:$P$193,2,FALSE),""))</f>
        <v/>
      </c>
      <c r="K341" t="str">
        <f>IFERROR(IF($B$7="Student Enrollment",VLOOKUP(J341,'Not All Title I'!$A$104:$G$193,3,FALSE),IF($B$7="Poverty Rate",VLOOKUP(J341,'Not All Title I'!$A$104:$G$193,7,FALSE),"")),"")</f>
        <v/>
      </c>
    </row>
    <row r="342" spans="1:11" ht="15" x14ac:dyDescent="0.25">
      <c r="A342" s="82" t="str">
        <f>IFERROR(IF($K342&gt;$E$7,IF(VLOOKUP($J342,'Not All Title I'!$A$104:$G$193,1,FALSE)="","",VLOOKUP($J342,'Not All Title I'!$A$104:$G$193,1,FALSE)),""),"")</f>
        <v/>
      </c>
      <c r="B342" s="80" t="str">
        <f>IFERROR(IF($K342&gt;$E$7,IF(VLOOKUP($J342,'Not All Title I'!$A$104:$G$193,2,FALSE)="","",VLOOKUP($J342,'Not All Title I'!$A$104:$G$193,2,FALSE)),""),"")</f>
        <v/>
      </c>
      <c r="C342" s="79" t="str">
        <f>IFERROR(IF($K342&gt;$E$7,IF(VLOOKUP($J342,'Not All Title I'!$A$104:$G$193,3,FALSE)="","",VLOOKUP($J342,'Not All Title I'!$A$104:$G$193,3,FALSE)),""),"")</f>
        <v/>
      </c>
      <c r="D342" s="84" t="str">
        <f>IFERROR(IF($K342&gt;$E$7,IF(VLOOKUP($J342,'Not All Title I'!$A$104:$G$193,4,FALSE)="","",VLOOKUP($J342,'Not All Title I'!$A$104:$G$193,4,FALSE)),""),"")</f>
        <v/>
      </c>
      <c r="E342" s="66" t="str">
        <f>IFERROR(IF($K342&gt;$E$7,IF(VLOOKUP($J342,'Not All Title I'!$A$104:$G$193,5,FALSE)="","",VLOOKUP($J342,'Not All Title I'!$A$104:$G$193,5,FALSE)),""),"")</f>
        <v/>
      </c>
      <c r="F342" s="67" t="str">
        <f>IFERROR(IF($K342&gt;$E$7,IF(VLOOKUP($J342,'Not All Title I'!$A$104:$G$193,6,FALSE)="","",VLOOKUP($J342,'Not All Title I'!$A$104:$G$193,6,FALSE)),""),"")</f>
        <v/>
      </c>
      <c r="G342" s="96"/>
      <c r="H342" t="str">
        <f>IFERROR(IF(H341-1&gt;='Not All Title I'!$K$102,H341-1,""),"")</f>
        <v/>
      </c>
      <c r="I342" t="str">
        <f>IFERROR(IF(I341-1&gt;='Not All Title I'!$P$102,I341-1,""),"")</f>
        <v/>
      </c>
      <c r="J342" t="str">
        <f>IF($B$7="Student Enrollment",VLOOKUP(H342,'Not All Title I'!$K$104:$L$193,2,FALSE),IF($B$7="Poverty Rate",VLOOKUP(I342,'Not All Title I'!$P$104:$P$193,2,FALSE),""))</f>
        <v/>
      </c>
      <c r="K342" t="str">
        <f>IFERROR(IF($B$7="Student Enrollment",VLOOKUP(J342,'Not All Title I'!$A$104:$G$193,3,FALSE),IF($B$7="Poverty Rate",VLOOKUP(J342,'Not All Title I'!$A$104:$G$193,7,FALSE),"")),"")</f>
        <v/>
      </c>
    </row>
    <row r="343" spans="1:11" ht="15" x14ac:dyDescent="0.25">
      <c r="A343" s="82" t="str">
        <f>IFERROR(IF($K343&gt;$E$7,IF(VLOOKUP($J343,'Not All Title I'!$A$104:$G$193,1,FALSE)="","",VLOOKUP($J343,'Not All Title I'!$A$104:$G$193,1,FALSE)),""),"")</f>
        <v/>
      </c>
      <c r="B343" s="80" t="str">
        <f>IFERROR(IF($K343&gt;$E$7,IF(VLOOKUP($J343,'Not All Title I'!$A$104:$G$193,2,FALSE)="","",VLOOKUP($J343,'Not All Title I'!$A$104:$G$193,2,FALSE)),""),"")</f>
        <v/>
      </c>
      <c r="C343" s="79" t="str">
        <f>IFERROR(IF($K343&gt;$E$7,IF(VLOOKUP($J343,'Not All Title I'!$A$104:$G$193,3,FALSE)="","",VLOOKUP($J343,'Not All Title I'!$A$104:$G$193,3,FALSE)),""),"")</f>
        <v/>
      </c>
      <c r="D343" s="84" t="str">
        <f>IFERROR(IF($K343&gt;$E$7,IF(VLOOKUP($J343,'Not All Title I'!$A$104:$G$193,4,FALSE)="","",VLOOKUP($J343,'Not All Title I'!$A$104:$G$193,4,FALSE)),""),"")</f>
        <v/>
      </c>
      <c r="E343" s="66" t="str">
        <f>IFERROR(IF($K343&gt;$E$7,IF(VLOOKUP($J343,'Not All Title I'!$A$104:$G$193,5,FALSE)="","",VLOOKUP($J343,'Not All Title I'!$A$104:$G$193,5,FALSE)),""),"")</f>
        <v/>
      </c>
      <c r="F343" s="67" t="str">
        <f>IFERROR(IF($K343&gt;$E$7,IF(VLOOKUP($J343,'Not All Title I'!$A$104:$G$193,6,FALSE)="","",VLOOKUP($J343,'Not All Title I'!$A$104:$G$193,6,FALSE)),""),"")</f>
        <v/>
      </c>
      <c r="G343" s="96"/>
      <c r="H343" t="str">
        <f>IFERROR(IF(H342-1&gt;='Not All Title I'!$K$102,H342-1,""),"")</f>
        <v/>
      </c>
      <c r="I343" t="str">
        <f>IFERROR(IF(I342-1&gt;='Not All Title I'!$P$102,I342-1,""),"")</f>
        <v/>
      </c>
      <c r="J343" t="str">
        <f>IF($B$7="Student Enrollment",VLOOKUP(H343,'Not All Title I'!$K$104:$L$193,2,FALSE),IF($B$7="Poverty Rate",VLOOKUP(I343,'Not All Title I'!$P$104:$P$193,2,FALSE),""))</f>
        <v/>
      </c>
      <c r="K343" t="str">
        <f>IFERROR(IF($B$7="Student Enrollment",VLOOKUP(J343,'Not All Title I'!$A$104:$G$193,3,FALSE),IF($B$7="Poverty Rate",VLOOKUP(J343,'Not All Title I'!$A$104:$G$193,7,FALSE),"")),"")</f>
        <v/>
      </c>
    </row>
    <row r="344" spans="1:11" ht="15" x14ac:dyDescent="0.25">
      <c r="A344" s="82" t="str">
        <f>IFERROR(IF($K344&gt;$E$7,IF(VLOOKUP($J344,'Not All Title I'!$A$104:$G$193,1,FALSE)="","",VLOOKUP($J344,'Not All Title I'!$A$104:$G$193,1,FALSE)),""),"")</f>
        <v/>
      </c>
      <c r="B344" s="80" t="str">
        <f>IFERROR(IF($K344&gt;$E$7,IF(VLOOKUP($J344,'Not All Title I'!$A$104:$G$193,2,FALSE)="","",VLOOKUP($J344,'Not All Title I'!$A$104:$G$193,2,FALSE)),""),"")</f>
        <v/>
      </c>
      <c r="C344" s="79" t="str">
        <f>IFERROR(IF($K344&gt;$E$7,IF(VLOOKUP($J344,'Not All Title I'!$A$104:$G$193,3,FALSE)="","",VLOOKUP($J344,'Not All Title I'!$A$104:$G$193,3,FALSE)),""),"")</f>
        <v/>
      </c>
      <c r="D344" s="84" t="str">
        <f>IFERROR(IF($K344&gt;$E$7,IF(VLOOKUP($J344,'Not All Title I'!$A$104:$G$193,4,FALSE)="","",VLOOKUP($J344,'Not All Title I'!$A$104:$G$193,4,FALSE)),""),"")</f>
        <v/>
      </c>
      <c r="E344" s="66" t="str">
        <f>IFERROR(IF($K344&gt;$E$7,IF(VLOOKUP($J344,'Not All Title I'!$A$104:$G$193,5,FALSE)="","",VLOOKUP($J344,'Not All Title I'!$A$104:$G$193,5,FALSE)),""),"")</f>
        <v/>
      </c>
      <c r="F344" s="67" t="str">
        <f>IFERROR(IF($K344&gt;$E$7,IF(VLOOKUP($J344,'Not All Title I'!$A$104:$G$193,6,FALSE)="","",VLOOKUP($J344,'Not All Title I'!$A$104:$G$193,6,FALSE)),""),"")</f>
        <v/>
      </c>
      <c r="G344" s="96"/>
      <c r="H344" t="str">
        <f>IFERROR(IF(H343-1&gt;='Not All Title I'!$K$102,H343-1,""),"")</f>
        <v/>
      </c>
      <c r="I344" t="str">
        <f>IFERROR(IF(I343-1&gt;='Not All Title I'!$P$102,I343-1,""),"")</f>
        <v/>
      </c>
      <c r="J344" t="str">
        <f>IF($B$7="Student Enrollment",VLOOKUP(H344,'Not All Title I'!$K$104:$L$193,2,FALSE),IF($B$7="Poverty Rate",VLOOKUP(I344,'Not All Title I'!$P$104:$P$193,2,FALSE),""))</f>
        <v/>
      </c>
      <c r="K344" t="str">
        <f>IFERROR(IF($B$7="Student Enrollment",VLOOKUP(J344,'Not All Title I'!$A$104:$G$193,3,FALSE),IF($B$7="Poverty Rate",VLOOKUP(J344,'Not All Title I'!$A$104:$G$193,7,FALSE),"")),"")</f>
        <v/>
      </c>
    </row>
    <row r="345" spans="1:11" ht="15" x14ac:dyDescent="0.25">
      <c r="A345" s="82" t="str">
        <f>IFERROR(IF($K345&gt;$E$7,IF(VLOOKUP($J345,'Not All Title I'!$A$104:$G$193,1,FALSE)="","",VLOOKUP($J345,'Not All Title I'!$A$104:$G$193,1,FALSE)),""),"")</f>
        <v/>
      </c>
      <c r="B345" s="80" t="str">
        <f>IFERROR(IF($K345&gt;$E$7,IF(VLOOKUP($J345,'Not All Title I'!$A$104:$G$193,2,FALSE)="","",VLOOKUP($J345,'Not All Title I'!$A$104:$G$193,2,FALSE)),""),"")</f>
        <v/>
      </c>
      <c r="C345" s="79" t="str">
        <f>IFERROR(IF($K345&gt;$E$7,IF(VLOOKUP($J345,'Not All Title I'!$A$104:$G$193,3,FALSE)="","",VLOOKUP($J345,'Not All Title I'!$A$104:$G$193,3,FALSE)),""),"")</f>
        <v/>
      </c>
      <c r="D345" s="84" t="str">
        <f>IFERROR(IF($K345&gt;$E$7,IF(VLOOKUP($J345,'Not All Title I'!$A$104:$G$193,4,FALSE)="","",VLOOKUP($J345,'Not All Title I'!$A$104:$G$193,4,FALSE)),""),"")</f>
        <v/>
      </c>
      <c r="E345" s="66" t="str">
        <f>IFERROR(IF($K345&gt;$E$7,IF(VLOOKUP($J345,'Not All Title I'!$A$104:$G$193,5,FALSE)="","",VLOOKUP($J345,'Not All Title I'!$A$104:$G$193,5,FALSE)),""),"")</f>
        <v/>
      </c>
      <c r="F345" s="67" t="str">
        <f>IFERROR(IF($K345&gt;$E$7,IF(VLOOKUP($J345,'Not All Title I'!$A$104:$G$193,6,FALSE)="","",VLOOKUP($J345,'Not All Title I'!$A$104:$G$193,6,FALSE)),""),"")</f>
        <v/>
      </c>
      <c r="G345" s="96"/>
      <c r="H345" t="str">
        <f>IFERROR(IF(H344-1&gt;='Not All Title I'!$K$102,H344-1,""),"")</f>
        <v/>
      </c>
      <c r="I345" t="str">
        <f>IFERROR(IF(I344-1&gt;='Not All Title I'!$P$102,I344-1,""),"")</f>
        <v/>
      </c>
      <c r="J345" t="str">
        <f>IF($B$7="Student Enrollment",VLOOKUP(H345,'Not All Title I'!$K$104:$L$193,2,FALSE),IF($B$7="Poverty Rate",VLOOKUP(I345,'Not All Title I'!$P$104:$P$193,2,FALSE),""))</f>
        <v/>
      </c>
      <c r="K345" t="str">
        <f>IFERROR(IF($B$7="Student Enrollment",VLOOKUP(J345,'Not All Title I'!$A$104:$G$193,3,FALSE),IF($B$7="Poverty Rate",VLOOKUP(J345,'Not All Title I'!$A$104:$G$193,7,FALSE),"")),"")</f>
        <v/>
      </c>
    </row>
    <row r="346" spans="1:11" ht="15" x14ac:dyDescent="0.25">
      <c r="A346" s="82" t="str">
        <f>IFERROR(IF($K346&gt;$E$7,IF(VLOOKUP($J346,'Not All Title I'!$A$104:$G$193,1,FALSE)="","",VLOOKUP($J346,'Not All Title I'!$A$104:$G$193,1,FALSE)),""),"")</f>
        <v/>
      </c>
      <c r="B346" s="80" t="str">
        <f>IFERROR(IF($K346&gt;$E$7,IF(VLOOKUP($J346,'Not All Title I'!$A$104:$G$193,2,FALSE)="","",VLOOKUP($J346,'Not All Title I'!$A$104:$G$193,2,FALSE)),""),"")</f>
        <v/>
      </c>
      <c r="C346" s="79" t="str">
        <f>IFERROR(IF($K346&gt;$E$7,IF(VLOOKUP($J346,'Not All Title I'!$A$104:$G$193,3,FALSE)="","",VLOOKUP($J346,'Not All Title I'!$A$104:$G$193,3,FALSE)),""),"")</f>
        <v/>
      </c>
      <c r="D346" s="84" t="str">
        <f>IFERROR(IF($K346&gt;$E$7,IF(VLOOKUP($J346,'Not All Title I'!$A$104:$G$193,4,FALSE)="","",VLOOKUP($J346,'Not All Title I'!$A$104:$G$193,4,FALSE)),""),"")</f>
        <v/>
      </c>
      <c r="E346" s="66" t="str">
        <f>IFERROR(IF($K346&gt;$E$7,IF(VLOOKUP($J346,'Not All Title I'!$A$104:$G$193,5,FALSE)="","",VLOOKUP($J346,'Not All Title I'!$A$104:$G$193,5,FALSE)),""),"")</f>
        <v/>
      </c>
      <c r="F346" s="67" t="str">
        <f>IFERROR(IF($K346&gt;$E$7,IF(VLOOKUP($J346,'Not All Title I'!$A$104:$G$193,6,FALSE)="","",VLOOKUP($J346,'Not All Title I'!$A$104:$G$193,6,FALSE)),""),"")</f>
        <v/>
      </c>
      <c r="G346" s="96"/>
      <c r="H346" t="str">
        <f>IFERROR(IF(H345-1&gt;='Not All Title I'!$K$102,H345-1,""),"")</f>
        <v/>
      </c>
      <c r="I346" t="str">
        <f>IFERROR(IF(I345-1&gt;='Not All Title I'!$P$102,I345-1,""),"")</f>
        <v/>
      </c>
      <c r="J346" t="str">
        <f>IF($B$7="Student Enrollment",VLOOKUP(H346,'Not All Title I'!$K$104:$L$193,2,FALSE),IF($B$7="Poverty Rate",VLOOKUP(I346,'Not All Title I'!$P$104:$P$193,2,FALSE),""))</f>
        <v/>
      </c>
      <c r="K346" t="str">
        <f>IFERROR(IF($B$7="Student Enrollment",VLOOKUP(J346,'Not All Title I'!$A$104:$G$193,3,FALSE),IF($B$7="Poverty Rate",VLOOKUP(J346,'Not All Title I'!$A$104:$G$193,7,FALSE),"")),"")</f>
        <v/>
      </c>
    </row>
    <row r="347" spans="1:11" ht="15" x14ac:dyDescent="0.25">
      <c r="A347" s="82" t="str">
        <f>IFERROR(IF($K347&gt;$E$7,IF(VLOOKUP($J347,'Not All Title I'!$A$104:$G$193,1,FALSE)="","",VLOOKUP($J347,'Not All Title I'!$A$104:$G$193,1,FALSE)),""),"")</f>
        <v/>
      </c>
      <c r="B347" s="80" t="str">
        <f>IFERROR(IF($K347&gt;$E$7,IF(VLOOKUP($J347,'Not All Title I'!$A$104:$G$193,2,FALSE)="","",VLOOKUP($J347,'Not All Title I'!$A$104:$G$193,2,FALSE)),""),"")</f>
        <v/>
      </c>
      <c r="C347" s="79" t="str">
        <f>IFERROR(IF($K347&gt;$E$7,IF(VLOOKUP($J347,'Not All Title I'!$A$104:$G$193,3,FALSE)="","",VLOOKUP($J347,'Not All Title I'!$A$104:$G$193,3,FALSE)),""),"")</f>
        <v/>
      </c>
      <c r="D347" s="84" t="str">
        <f>IFERROR(IF($K347&gt;$E$7,IF(VLOOKUP($J347,'Not All Title I'!$A$104:$G$193,4,FALSE)="","",VLOOKUP($J347,'Not All Title I'!$A$104:$G$193,4,FALSE)),""),"")</f>
        <v/>
      </c>
      <c r="E347" s="66" t="str">
        <f>IFERROR(IF($K347&gt;$E$7,IF(VLOOKUP($J347,'Not All Title I'!$A$104:$G$193,5,FALSE)="","",VLOOKUP($J347,'Not All Title I'!$A$104:$G$193,5,FALSE)),""),"")</f>
        <v/>
      </c>
      <c r="F347" s="67" t="str">
        <f>IFERROR(IF($K347&gt;$E$7,IF(VLOOKUP($J347,'Not All Title I'!$A$104:$G$193,6,FALSE)="","",VLOOKUP($J347,'Not All Title I'!$A$104:$G$193,6,FALSE)),""),"")</f>
        <v/>
      </c>
      <c r="G347" s="96"/>
      <c r="H347" t="str">
        <f>IFERROR(IF(H346-1&gt;='Not All Title I'!$K$102,H346-1,""),"")</f>
        <v/>
      </c>
      <c r="I347" t="str">
        <f>IFERROR(IF(I346-1&gt;='Not All Title I'!$P$102,I346-1,""),"")</f>
        <v/>
      </c>
      <c r="J347" t="str">
        <f>IF($B$7="Student Enrollment",VLOOKUP(H347,'Not All Title I'!$K$104:$L$193,2,FALSE),IF($B$7="Poverty Rate",VLOOKUP(I347,'Not All Title I'!$P$104:$P$193,2,FALSE),""))</f>
        <v/>
      </c>
      <c r="K347" t="str">
        <f>IFERROR(IF($B$7="Student Enrollment",VLOOKUP(J347,'Not All Title I'!$A$104:$G$193,3,FALSE),IF($B$7="Poverty Rate",VLOOKUP(J347,'Not All Title I'!$A$104:$G$193,7,FALSE),"")),"")</f>
        <v/>
      </c>
    </row>
    <row r="348" spans="1:11" ht="15" x14ac:dyDescent="0.25">
      <c r="A348" s="82" t="str">
        <f>IFERROR(IF($K348&gt;$E$7,IF(VLOOKUP($J348,'Not All Title I'!$A$104:$G$193,1,FALSE)="","",VLOOKUP($J348,'Not All Title I'!$A$104:$G$193,1,FALSE)),""),"")</f>
        <v/>
      </c>
      <c r="B348" s="80" t="str">
        <f>IFERROR(IF($K348&gt;$E$7,IF(VLOOKUP($J348,'Not All Title I'!$A$104:$G$193,2,FALSE)="","",VLOOKUP($J348,'Not All Title I'!$A$104:$G$193,2,FALSE)),""),"")</f>
        <v/>
      </c>
      <c r="C348" s="79" t="str">
        <f>IFERROR(IF($K348&gt;$E$7,IF(VLOOKUP($J348,'Not All Title I'!$A$104:$G$193,3,FALSE)="","",VLOOKUP($J348,'Not All Title I'!$A$104:$G$193,3,FALSE)),""),"")</f>
        <v/>
      </c>
      <c r="D348" s="84" t="str">
        <f>IFERROR(IF($K348&gt;$E$7,IF(VLOOKUP($J348,'Not All Title I'!$A$104:$G$193,4,FALSE)="","",VLOOKUP($J348,'Not All Title I'!$A$104:$G$193,4,FALSE)),""),"")</f>
        <v/>
      </c>
      <c r="E348" s="66" t="str">
        <f>IFERROR(IF($K348&gt;$E$7,IF(VLOOKUP($J348,'Not All Title I'!$A$104:$G$193,5,FALSE)="","",VLOOKUP($J348,'Not All Title I'!$A$104:$G$193,5,FALSE)),""),"")</f>
        <v/>
      </c>
      <c r="F348" s="67" t="str">
        <f>IFERROR(IF($K348&gt;$E$7,IF(VLOOKUP($J348,'Not All Title I'!$A$104:$G$193,6,FALSE)="","",VLOOKUP($J348,'Not All Title I'!$A$104:$G$193,6,FALSE)),""),"")</f>
        <v/>
      </c>
      <c r="G348" s="96"/>
      <c r="H348" t="str">
        <f>IFERROR(IF(H347-1&gt;='Not All Title I'!$K$102,H347-1,""),"")</f>
        <v/>
      </c>
      <c r="I348" t="str">
        <f>IFERROR(IF(I347-1&gt;='Not All Title I'!$P$102,I347-1,""),"")</f>
        <v/>
      </c>
      <c r="J348" t="str">
        <f>IF($B$7="Student Enrollment",VLOOKUP(H348,'Not All Title I'!$K$104:$L$193,2,FALSE),IF($B$7="Poverty Rate",VLOOKUP(I348,'Not All Title I'!$P$104:$P$193,2,FALSE),""))</f>
        <v/>
      </c>
      <c r="K348" t="str">
        <f>IFERROR(IF($B$7="Student Enrollment",VLOOKUP(J348,'Not All Title I'!$A$104:$G$193,3,FALSE),IF($B$7="Poverty Rate",VLOOKUP(J348,'Not All Title I'!$A$104:$G$193,7,FALSE),"")),"")</f>
        <v/>
      </c>
    </row>
    <row r="349" spans="1:11" ht="15" x14ac:dyDescent="0.25">
      <c r="A349" s="82" t="str">
        <f>IFERROR(IF($K349&gt;$E$7,IF(VLOOKUP($J349,'Not All Title I'!$A$104:$G$193,1,FALSE)="","",VLOOKUP($J349,'Not All Title I'!$A$104:$G$193,1,FALSE)),""),"")</f>
        <v/>
      </c>
      <c r="B349" s="80" t="str">
        <f>IFERROR(IF($K349&gt;$E$7,IF(VLOOKUP($J349,'Not All Title I'!$A$104:$G$193,2,FALSE)="","",VLOOKUP($J349,'Not All Title I'!$A$104:$G$193,2,FALSE)),""),"")</f>
        <v/>
      </c>
      <c r="C349" s="79" t="str">
        <f>IFERROR(IF($K349&gt;$E$7,IF(VLOOKUP($J349,'Not All Title I'!$A$104:$G$193,3,FALSE)="","",VLOOKUP($J349,'Not All Title I'!$A$104:$G$193,3,FALSE)),""),"")</f>
        <v/>
      </c>
      <c r="D349" s="84" t="str">
        <f>IFERROR(IF($K349&gt;$E$7,IF(VLOOKUP($J349,'Not All Title I'!$A$104:$G$193,4,FALSE)="","",VLOOKUP($J349,'Not All Title I'!$A$104:$G$193,4,FALSE)),""),"")</f>
        <v/>
      </c>
      <c r="E349" s="66" t="str">
        <f>IFERROR(IF($K349&gt;$E$7,IF(VLOOKUP($J349,'Not All Title I'!$A$104:$G$193,5,FALSE)="","",VLOOKUP($J349,'Not All Title I'!$A$104:$G$193,5,FALSE)),""),"")</f>
        <v/>
      </c>
      <c r="F349" s="67" t="str">
        <f>IFERROR(IF($K349&gt;$E$7,IF(VLOOKUP($J349,'Not All Title I'!$A$104:$G$193,6,FALSE)="","",VLOOKUP($J349,'Not All Title I'!$A$104:$G$193,6,FALSE)),""),"")</f>
        <v/>
      </c>
      <c r="G349" s="96"/>
      <c r="H349" t="str">
        <f>IFERROR(IF(H348-1&gt;='Not All Title I'!$K$102,H348-1,""),"")</f>
        <v/>
      </c>
      <c r="I349" t="str">
        <f>IFERROR(IF(I348-1&gt;='Not All Title I'!$P$102,I348-1,""),"")</f>
        <v/>
      </c>
      <c r="J349" t="str">
        <f>IF($B$7="Student Enrollment",VLOOKUP(H349,'Not All Title I'!$K$104:$L$193,2,FALSE),IF($B$7="Poverty Rate",VLOOKUP(I349,'Not All Title I'!$P$104:$P$193,2,FALSE),""))</f>
        <v/>
      </c>
      <c r="K349" t="str">
        <f>IFERROR(IF($B$7="Student Enrollment",VLOOKUP(J349,'Not All Title I'!$A$104:$G$193,3,FALSE),IF($B$7="Poverty Rate",VLOOKUP(J349,'Not All Title I'!$A$104:$G$193,7,FALSE),"")),"")</f>
        <v/>
      </c>
    </row>
    <row r="350" spans="1:11" ht="15" x14ac:dyDescent="0.25">
      <c r="A350" s="82" t="str">
        <f>IFERROR(IF($K350&gt;$E$7,IF(VLOOKUP($J350,'Not All Title I'!$A$104:$G$193,1,FALSE)="","",VLOOKUP($J350,'Not All Title I'!$A$104:$G$193,1,FALSE)),""),"")</f>
        <v/>
      </c>
      <c r="B350" s="80" t="str">
        <f>IFERROR(IF($K350&gt;$E$7,IF(VLOOKUP($J350,'Not All Title I'!$A$104:$G$193,2,FALSE)="","",VLOOKUP($J350,'Not All Title I'!$A$104:$G$193,2,FALSE)),""),"")</f>
        <v/>
      </c>
      <c r="C350" s="79" t="str">
        <f>IFERROR(IF($K350&gt;$E$7,IF(VLOOKUP($J350,'Not All Title I'!$A$104:$G$193,3,FALSE)="","",VLOOKUP($J350,'Not All Title I'!$A$104:$G$193,3,FALSE)),""),"")</f>
        <v/>
      </c>
      <c r="D350" s="84" t="str">
        <f>IFERROR(IF($K350&gt;$E$7,IF(VLOOKUP($J350,'Not All Title I'!$A$104:$G$193,4,FALSE)="","",VLOOKUP($J350,'Not All Title I'!$A$104:$G$193,4,FALSE)),""),"")</f>
        <v/>
      </c>
      <c r="E350" s="66" t="str">
        <f>IFERROR(IF($K350&gt;$E$7,IF(VLOOKUP($J350,'Not All Title I'!$A$104:$G$193,5,FALSE)="","",VLOOKUP($J350,'Not All Title I'!$A$104:$G$193,5,FALSE)),""),"")</f>
        <v/>
      </c>
      <c r="F350" s="67" t="str">
        <f>IFERROR(IF($K350&gt;$E$7,IF(VLOOKUP($J350,'Not All Title I'!$A$104:$G$193,6,FALSE)="","",VLOOKUP($J350,'Not All Title I'!$A$104:$G$193,6,FALSE)),""),"")</f>
        <v/>
      </c>
      <c r="G350" s="96"/>
      <c r="H350" t="str">
        <f>IFERROR(IF(H349-1&gt;='Not All Title I'!$K$102,H349-1,""),"")</f>
        <v/>
      </c>
      <c r="I350" t="str">
        <f>IFERROR(IF(I349-1&gt;='Not All Title I'!$P$102,I349-1,""),"")</f>
        <v/>
      </c>
      <c r="J350" t="str">
        <f>IF($B$7="Student Enrollment",VLOOKUP(H350,'Not All Title I'!$K$104:$L$193,2,FALSE),IF($B$7="Poverty Rate",VLOOKUP(I350,'Not All Title I'!$P$104:$P$193,2,FALSE),""))</f>
        <v/>
      </c>
      <c r="K350" t="str">
        <f>IFERROR(IF($B$7="Student Enrollment",VLOOKUP(J350,'Not All Title I'!$A$104:$G$193,3,FALSE),IF($B$7="Poverty Rate",VLOOKUP(J350,'Not All Title I'!$A$104:$G$193,7,FALSE),"")),"")</f>
        <v/>
      </c>
    </row>
    <row r="351" spans="1:11" ht="15" x14ac:dyDescent="0.25">
      <c r="A351" s="82" t="str">
        <f>IFERROR(IF($K351&gt;$E$7,IF(VLOOKUP($J351,'Not All Title I'!$A$104:$G$193,1,FALSE)="","",VLOOKUP($J351,'Not All Title I'!$A$104:$G$193,1,FALSE)),""),"")</f>
        <v/>
      </c>
      <c r="B351" s="80" t="str">
        <f>IFERROR(IF($K351&gt;$E$7,IF(VLOOKUP($J351,'Not All Title I'!$A$104:$G$193,2,FALSE)="","",VLOOKUP($J351,'Not All Title I'!$A$104:$G$193,2,FALSE)),""),"")</f>
        <v/>
      </c>
      <c r="C351" s="79" t="str">
        <f>IFERROR(IF($K351&gt;$E$7,IF(VLOOKUP($J351,'Not All Title I'!$A$104:$G$193,3,FALSE)="","",VLOOKUP($J351,'Not All Title I'!$A$104:$G$193,3,FALSE)),""),"")</f>
        <v/>
      </c>
      <c r="D351" s="84" t="str">
        <f>IFERROR(IF($K351&gt;$E$7,IF(VLOOKUP($J351,'Not All Title I'!$A$104:$G$193,4,FALSE)="","",VLOOKUP($J351,'Not All Title I'!$A$104:$G$193,4,FALSE)),""),"")</f>
        <v/>
      </c>
      <c r="E351" s="66" t="str">
        <f>IFERROR(IF($K351&gt;$E$7,IF(VLOOKUP($J351,'Not All Title I'!$A$104:$G$193,5,FALSE)="","",VLOOKUP($J351,'Not All Title I'!$A$104:$G$193,5,FALSE)),""),"")</f>
        <v/>
      </c>
      <c r="F351" s="67" t="str">
        <f>IFERROR(IF($K351&gt;$E$7,IF(VLOOKUP($J351,'Not All Title I'!$A$104:$G$193,6,FALSE)="","",VLOOKUP($J351,'Not All Title I'!$A$104:$G$193,6,FALSE)),""),"")</f>
        <v/>
      </c>
      <c r="G351" s="96"/>
      <c r="H351" t="str">
        <f>IFERROR(IF(H350-1&gt;='Not All Title I'!$K$102,H350-1,""),"")</f>
        <v/>
      </c>
      <c r="I351" t="str">
        <f>IFERROR(IF(I350-1&gt;='Not All Title I'!$P$102,I350-1,""),"")</f>
        <v/>
      </c>
      <c r="J351" t="str">
        <f>IF($B$7="Student Enrollment",VLOOKUP(H351,'Not All Title I'!$K$104:$L$193,2,FALSE),IF($B$7="Poverty Rate",VLOOKUP(I351,'Not All Title I'!$P$104:$P$193,2,FALSE),""))</f>
        <v/>
      </c>
      <c r="K351" t="str">
        <f>IFERROR(IF($B$7="Student Enrollment",VLOOKUP(J351,'Not All Title I'!$A$104:$G$193,3,FALSE),IF($B$7="Poverty Rate",VLOOKUP(J351,'Not All Title I'!$A$104:$G$193,7,FALSE),"")),"")</f>
        <v/>
      </c>
    </row>
    <row r="352" spans="1:11" ht="15" x14ac:dyDescent="0.25">
      <c r="A352" s="82" t="str">
        <f>IFERROR(IF($K352&gt;$E$7,IF(VLOOKUP($J352,'Not All Title I'!$A$104:$G$193,1,FALSE)="","",VLOOKUP($J352,'Not All Title I'!$A$104:$G$193,1,FALSE)),""),"")</f>
        <v/>
      </c>
      <c r="B352" s="80" t="str">
        <f>IFERROR(IF($K352&gt;$E$7,IF(VLOOKUP($J352,'Not All Title I'!$A$104:$G$193,2,FALSE)="","",VLOOKUP($J352,'Not All Title I'!$A$104:$G$193,2,FALSE)),""),"")</f>
        <v/>
      </c>
      <c r="C352" s="79" t="str">
        <f>IFERROR(IF($K352&gt;$E$7,IF(VLOOKUP($J352,'Not All Title I'!$A$104:$G$193,3,FALSE)="","",VLOOKUP($J352,'Not All Title I'!$A$104:$G$193,3,FALSE)),""),"")</f>
        <v/>
      </c>
      <c r="D352" s="84" t="str">
        <f>IFERROR(IF($K352&gt;$E$7,IF(VLOOKUP($J352,'Not All Title I'!$A$104:$G$193,4,FALSE)="","",VLOOKUP($J352,'Not All Title I'!$A$104:$G$193,4,FALSE)),""),"")</f>
        <v/>
      </c>
      <c r="E352" s="66" t="str">
        <f>IFERROR(IF($K352&gt;$E$7,IF(VLOOKUP($J352,'Not All Title I'!$A$104:$G$193,5,FALSE)="","",VLOOKUP($J352,'Not All Title I'!$A$104:$G$193,5,FALSE)),""),"")</f>
        <v/>
      </c>
      <c r="F352" s="67" t="str">
        <f>IFERROR(IF($K352&gt;$E$7,IF(VLOOKUP($J352,'Not All Title I'!$A$104:$G$193,6,FALSE)="","",VLOOKUP($J352,'Not All Title I'!$A$104:$G$193,6,FALSE)),""),"")</f>
        <v/>
      </c>
      <c r="G352" s="96"/>
      <c r="H352" t="str">
        <f>IFERROR(IF(H351-1&gt;='Not All Title I'!$K$102,H351-1,""),"")</f>
        <v/>
      </c>
      <c r="I352" t="str">
        <f>IFERROR(IF(I351-1&gt;='Not All Title I'!$P$102,I351-1,""),"")</f>
        <v/>
      </c>
      <c r="J352" t="str">
        <f>IF($B$7="Student Enrollment",VLOOKUP(H352,'Not All Title I'!$K$104:$L$193,2,FALSE),IF($B$7="Poverty Rate",VLOOKUP(I352,'Not All Title I'!$P$104:$P$193,2,FALSE),""))</f>
        <v/>
      </c>
      <c r="K352" t="str">
        <f>IFERROR(IF($B$7="Student Enrollment",VLOOKUP(J352,'Not All Title I'!$A$104:$G$193,3,FALSE),IF($B$7="Poverty Rate",VLOOKUP(J352,'Not All Title I'!$A$104:$G$193,7,FALSE),"")),"")</f>
        <v/>
      </c>
    </row>
    <row r="353" spans="1:11" ht="15" x14ac:dyDescent="0.25">
      <c r="A353" s="82" t="str">
        <f>IFERROR(IF($K353&gt;$E$7,IF(VLOOKUP($J353,'Not All Title I'!$A$104:$G$193,1,FALSE)="","",VLOOKUP($J353,'Not All Title I'!$A$104:$G$193,1,FALSE)),""),"")</f>
        <v/>
      </c>
      <c r="B353" s="80" t="str">
        <f>IFERROR(IF($K353&gt;$E$7,IF(VLOOKUP($J353,'Not All Title I'!$A$104:$G$193,2,FALSE)="","",VLOOKUP($J353,'Not All Title I'!$A$104:$G$193,2,FALSE)),""),"")</f>
        <v/>
      </c>
      <c r="C353" s="79" t="str">
        <f>IFERROR(IF($K353&gt;$E$7,IF(VLOOKUP($J353,'Not All Title I'!$A$104:$G$193,3,FALSE)="","",VLOOKUP($J353,'Not All Title I'!$A$104:$G$193,3,FALSE)),""),"")</f>
        <v/>
      </c>
      <c r="D353" s="84" t="str">
        <f>IFERROR(IF($K353&gt;$E$7,IF(VLOOKUP($J353,'Not All Title I'!$A$104:$G$193,4,FALSE)="","",VLOOKUP($J353,'Not All Title I'!$A$104:$G$193,4,FALSE)),""),"")</f>
        <v/>
      </c>
      <c r="E353" s="66" t="str">
        <f>IFERROR(IF($K353&gt;$E$7,IF(VLOOKUP($J353,'Not All Title I'!$A$104:$G$193,5,FALSE)="","",VLOOKUP($J353,'Not All Title I'!$A$104:$G$193,5,FALSE)),""),"")</f>
        <v/>
      </c>
      <c r="F353" s="67" t="str">
        <f>IFERROR(IF($K353&gt;$E$7,IF(VLOOKUP($J353,'Not All Title I'!$A$104:$G$193,6,FALSE)="","",VLOOKUP($J353,'Not All Title I'!$A$104:$G$193,6,FALSE)),""),"")</f>
        <v/>
      </c>
      <c r="G353" s="96"/>
      <c r="H353" t="str">
        <f>IFERROR(IF(H352-1&gt;='Not All Title I'!$K$102,H352-1,""),"")</f>
        <v/>
      </c>
      <c r="I353" t="str">
        <f>IFERROR(IF(I352-1&gt;='Not All Title I'!$P$102,I352-1,""),"")</f>
        <v/>
      </c>
      <c r="J353" t="str">
        <f>IF($B$7="Student Enrollment",VLOOKUP(H353,'Not All Title I'!$K$104:$L$193,2,FALSE),IF($B$7="Poverty Rate",VLOOKUP(I353,'Not All Title I'!$P$104:$P$193,2,FALSE),""))</f>
        <v/>
      </c>
      <c r="K353" t="str">
        <f>IFERROR(IF($B$7="Student Enrollment",VLOOKUP(J353,'Not All Title I'!$A$104:$G$193,3,FALSE),IF($B$7="Poverty Rate",VLOOKUP(J353,'Not All Title I'!$A$104:$G$193,7,FALSE),"")),"")</f>
        <v/>
      </c>
    </row>
    <row r="354" spans="1:11" ht="15" x14ac:dyDescent="0.25">
      <c r="A354" s="82" t="str">
        <f>IFERROR(IF($K354&gt;$E$7,IF(VLOOKUP($J354,'Not All Title I'!$A$104:$G$193,1,FALSE)="","",VLOOKUP($J354,'Not All Title I'!$A$104:$G$193,1,FALSE)),""),"")</f>
        <v/>
      </c>
      <c r="B354" s="80" t="str">
        <f>IFERROR(IF($K354&gt;$E$7,IF(VLOOKUP($J354,'Not All Title I'!$A$104:$G$193,2,FALSE)="","",VLOOKUP($J354,'Not All Title I'!$A$104:$G$193,2,FALSE)),""),"")</f>
        <v/>
      </c>
      <c r="C354" s="79" t="str">
        <f>IFERROR(IF($K354&gt;$E$7,IF(VLOOKUP($J354,'Not All Title I'!$A$104:$G$193,3,FALSE)="","",VLOOKUP($J354,'Not All Title I'!$A$104:$G$193,3,FALSE)),""),"")</f>
        <v/>
      </c>
      <c r="D354" s="84" t="str">
        <f>IFERROR(IF($K354&gt;$E$7,IF(VLOOKUP($J354,'Not All Title I'!$A$104:$G$193,4,FALSE)="","",VLOOKUP($J354,'Not All Title I'!$A$104:$G$193,4,FALSE)),""),"")</f>
        <v/>
      </c>
      <c r="E354" s="66" t="str">
        <f>IFERROR(IF($K354&gt;$E$7,IF(VLOOKUP($J354,'Not All Title I'!$A$104:$G$193,5,FALSE)="","",VLOOKUP($J354,'Not All Title I'!$A$104:$G$193,5,FALSE)),""),"")</f>
        <v/>
      </c>
      <c r="F354" s="67" t="str">
        <f>IFERROR(IF($K354&gt;$E$7,IF(VLOOKUP($J354,'Not All Title I'!$A$104:$G$193,6,FALSE)="","",VLOOKUP($J354,'Not All Title I'!$A$104:$G$193,6,FALSE)),""),"")</f>
        <v/>
      </c>
      <c r="G354" s="96"/>
      <c r="H354" t="str">
        <f>IFERROR(IF(H353-1&gt;='Not All Title I'!$K$102,H353-1,""),"")</f>
        <v/>
      </c>
      <c r="I354" t="str">
        <f>IFERROR(IF(I353-1&gt;='Not All Title I'!$P$102,I353-1,""),"")</f>
        <v/>
      </c>
      <c r="J354" t="str">
        <f>IF($B$7="Student Enrollment",VLOOKUP(H354,'Not All Title I'!$K$104:$L$193,2,FALSE),IF($B$7="Poverty Rate",VLOOKUP(I354,'Not All Title I'!$P$104:$P$193,2,FALSE),""))</f>
        <v/>
      </c>
      <c r="K354" t="str">
        <f>IFERROR(IF($B$7="Student Enrollment",VLOOKUP(J354,'Not All Title I'!$A$104:$G$193,3,FALSE),IF($B$7="Poverty Rate",VLOOKUP(J354,'Not All Title I'!$A$104:$G$193,7,FALSE),"")),"")</f>
        <v/>
      </c>
    </row>
    <row r="355" spans="1:11" ht="15" x14ac:dyDescent="0.25">
      <c r="A355" s="82" t="str">
        <f>IFERROR(IF($K355&gt;$E$7,IF(VLOOKUP($J355,'Not All Title I'!$A$104:$G$193,1,FALSE)="","",VLOOKUP($J355,'Not All Title I'!$A$104:$G$193,1,FALSE)),""),"")</f>
        <v/>
      </c>
      <c r="B355" s="80" t="str">
        <f>IFERROR(IF($K355&gt;$E$7,IF(VLOOKUP($J355,'Not All Title I'!$A$104:$G$193,2,FALSE)="","",VLOOKUP($J355,'Not All Title I'!$A$104:$G$193,2,FALSE)),""),"")</f>
        <v/>
      </c>
      <c r="C355" s="79" t="str">
        <f>IFERROR(IF($K355&gt;$E$7,IF(VLOOKUP($J355,'Not All Title I'!$A$104:$G$193,3,FALSE)="","",VLOOKUP($J355,'Not All Title I'!$A$104:$G$193,3,FALSE)),""),"")</f>
        <v/>
      </c>
      <c r="D355" s="84" t="str">
        <f>IFERROR(IF($K355&gt;$E$7,IF(VLOOKUP($J355,'Not All Title I'!$A$104:$G$193,4,FALSE)="","",VLOOKUP($J355,'Not All Title I'!$A$104:$G$193,4,FALSE)),""),"")</f>
        <v/>
      </c>
      <c r="E355" s="66" t="str">
        <f>IFERROR(IF($K355&gt;$E$7,IF(VLOOKUP($J355,'Not All Title I'!$A$104:$G$193,5,FALSE)="","",VLOOKUP($J355,'Not All Title I'!$A$104:$G$193,5,FALSE)),""),"")</f>
        <v/>
      </c>
      <c r="F355" s="67" t="str">
        <f>IFERROR(IF($K355&gt;$E$7,IF(VLOOKUP($J355,'Not All Title I'!$A$104:$G$193,6,FALSE)="","",VLOOKUP($J355,'Not All Title I'!$A$104:$G$193,6,FALSE)),""),"")</f>
        <v/>
      </c>
      <c r="G355" s="96"/>
      <c r="H355" t="str">
        <f>IFERROR(IF(H354-1&gt;='Not All Title I'!$K$102,H354-1,""),"")</f>
        <v/>
      </c>
      <c r="I355" t="str">
        <f>IFERROR(IF(I354-1&gt;='Not All Title I'!$P$102,I354-1,""),"")</f>
        <v/>
      </c>
      <c r="J355" t="str">
        <f>IF($B$7="Student Enrollment",VLOOKUP(H355,'Not All Title I'!$K$104:$L$193,2,FALSE),IF($B$7="Poverty Rate",VLOOKUP(I355,'Not All Title I'!$P$104:$P$193,2,FALSE),""))</f>
        <v/>
      </c>
      <c r="K355" t="str">
        <f>IFERROR(IF($B$7="Student Enrollment",VLOOKUP(J355,'Not All Title I'!$A$104:$G$193,3,FALSE),IF($B$7="Poverty Rate",VLOOKUP(J355,'Not All Title I'!$A$104:$G$193,7,FALSE),"")),"")</f>
        <v/>
      </c>
    </row>
    <row r="356" spans="1:11" ht="15" x14ac:dyDescent="0.25">
      <c r="A356" s="82" t="str">
        <f>IFERROR(IF($K356&gt;$E$7,IF(VLOOKUP($J356,'Not All Title I'!$A$104:$G$193,1,FALSE)="","",VLOOKUP($J356,'Not All Title I'!$A$104:$G$193,1,FALSE)),""),"")</f>
        <v/>
      </c>
      <c r="B356" s="80" t="str">
        <f>IFERROR(IF($K356&gt;$E$7,IF(VLOOKUP($J356,'Not All Title I'!$A$104:$G$193,2,FALSE)="","",VLOOKUP($J356,'Not All Title I'!$A$104:$G$193,2,FALSE)),""),"")</f>
        <v/>
      </c>
      <c r="C356" s="79" t="str">
        <f>IFERROR(IF($K356&gt;$E$7,IF(VLOOKUP($J356,'Not All Title I'!$A$104:$G$193,3,FALSE)="","",VLOOKUP($J356,'Not All Title I'!$A$104:$G$193,3,FALSE)),""),"")</f>
        <v/>
      </c>
      <c r="D356" s="84" t="str">
        <f>IFERROR(IF($K356&gt;$E$7,IF(VLOOKUP($J356,'Not All Title I'!$A$104:$G$193,4,FALSE)="","",VLOOKUP($J356,'Not All Title I'!$A$104:$G$193,4,FALSE)),""),"")</f>
        <v/>
      </c>
      <c r="E356" s="66" t="str">
        <f>IFERROR(IF($K356&gt;$E$7,IF(VLOOKUP($J356,'Not All Title I'!$A$104:$G$193,5,FALSE)="","",VLOOKUP($J356,'Not All Title I'!$A$104:$G$193,5,FALSE)),""),"")</f>
        <v/>
      </c>
      <c r="F356" s="67" t="str">
        <f>IFERROR(IF($K356&gt;$E$7,IF(VLOOKUP($J356,'Not All Title I'!$A$104:$G$193,6,FALSE)="","",VLOOKUP($J356,'Not All Title I'!$A$104:$G$193,6,FALSE)),""),"")</f>
        <v/>
      </c>
      <c r="G356" s="96"/>
      <c r="H356" t="str">
        <f>IFERROR(IF(H355-1&gt;='Not All Title I'!$K$102,H355-1,""),"")</f>
        <v/>
      </c>
      <c r="I356" t="str">
        <f>IFERROR(IF(I355-1&gt;='Not All Title I'!$P$102,I355-1,""),"")</f>
        <v/>
      </c>
      <c r="J356" t="str">
        <f>IF($B$7="Student Enrollment",VLOOKUP(H356,'Not All Title I'!$K$104:$L$193,2,FALSE),IF($B$7="Poverty Rate",VLOOKUP(I356,'Not All Title I'!$P$104:$P$193,2,FALSE),""))</f>
        <v/>
      </c>
      <c r="K356" t="str">
        <f>IFERROR(IF($B$7="Student Enrollment",VLOOKUP(J356,'Not All Title I'!$A$104:$G$193,3,FALSE),IF($B$7="Poverty Rate",VLOOKUP(J356,'Not All Title I'!$A$104:$G$193,7,FALSE),"")),"")</f>
        <v/>
      </c>
    </row>
    <row r="357" spans="1:11" ht="15" x14ac:dyDescent="0.25">
      <c r="A357" s="82" t="str">
        <f>IFERROR(IF($K357&gt;$E$7,IF(VLOOKUP($J357,'Not All Title I'!$A$104:$G$193,1,FALSE)="","",VLOOKUP($J357,'Not All Title I'!$A$104:$G$193,1,FALSE)),""),"")</f>
        <v/>
      </c>
      <c r="B357" s="80" t="str">
        <f>IFERROR(IF($K357&gt;$E$7,IF(VLOOKUP($J357,'Not All Title I'!$A$104:$G$193,2,FALSE)="","",VLOOKUP($J357,'Not All Title I'!$A$104:$G$193,2,FALSE)),""),"")</f>
        <v/>
      </c>
      <c r="C357" s="79" t="str">
        <f>IFERROR(IF($K357&gt;$E$7,IF(VLOOKUP($J357,'Not All Title I'!$A$104:$G$193,3,FALSE)="","",VLOOKUP($J357,'Not All Title I'!$A$104:$G$193,3,FALSE)),""),"")</f>
        <v/>
      </c>
      <c r="D357" s="84" t="str">
        <f>IFERROR(IF($K357&gt;$E$7,IF(VLOOKUP($J357,'Not All Title I'!$A$104:$G$193,4,FALSE)="","",VLOOKUP($J357,'Not All Title I'!$A$104:$G$193,4,FALSE)),""),"")</f>
        <v/>
      </c>
      <c r="E357" s="66" t="str">
        <f>IFERROR(IF($K357&gt;$E$7,IF(VLOOKUP($J357,'Not All Title I'!$A$104:$G$193,5,FALSE)="","",VLOOKUP($J357,'Not All Title I'!$A$104:$G$193,5,FALSE)),""),"")</f>
        <v/>
      </c>
      <c r="F357" s="67" t="str">
        <f>IFERROR(IF($K357&gt;$E$7,IF(VLOOKUP($J357,'Not All Title I'!$A$104:$G$193,6,FALSE)="","",VLOOKUP($J357,'Not All Title I'!$A$104:$G$193,6,FALSE)),""),"")</f>
        <v/>
      </c>
      <c r="G357" s="96"/>
      <c r="H357" t="str">
        <f>IFERROR(IF(H356-1&gt;='Not All Title I'!$K$102,H356-1,""),"")</f>
        <v/>
      </c>
      <c r="I357" t="str">
        <f>IFERROR(IF(I356-1&gt;='Not All Title I'!$P$102,I356-1,""),"")</f>
        <v/>
      </c>
      <c r="J357" t="str">
        <f>IF($B$7="Student Enrollment",VLOOKUP(H357,'Not All Title I'!$K$104:$L$193,2,FALSE),IF($B$7="Poverty Rate",VLOOKUP(I357,'Not All Title I'!$P$104:$P$193,2,FALSE),""))</f>
        <v/>
      </c>
      <c r="K357" t="str">
        <f>IFERROR(IF($B$7="Student Enrollment",VLOOKUP(J357,'Not All Title I'!$A$104:$G$193,3,FALSE),IF($B$7="Poverty Rate",VLOOKUP(J357,'Not All Title I'!$A$104:$G$193,7,FALSE),"")),"")</f>
        <v/>
      </c>
    </row>
    <row r="358" spans="1:11" ht="15" x14ac:dyDescent="0.25">
      <c r="A358" s="82" t="str">
        <f>IFERROR(IF($K358&gt;$E$7,IF(VLOOKUP($J358,'Not All Title I'!$A$104:$G$193,1,FALSE)="","",VLOOKUP($J358,'Not All Title I'!$A$104:$G$193,1,FALSE)),""),"")</f>
        <v/>
      </c>
      <c r="B358" s="80" t="str">
        <f>IFERROR(IF($K358&gt;$E$7,IF(VLOOKUP($J358,'Not All Title I'!$A$104:$G$193,2,FALSE)="","",VLOOKUP($J358,'Not All Title I'!$A$104:$G$193,2,FALSE)),""),"")</f>
        <v/>
      </c>
      <c r="C358" s="79" t="str">
        <f>IFERROR(IF($K358&gt;$E$7,IF(VLOOKUP($J358,'Not All Title I'!$A$104:$G$193,3,FALSE)="","",VLOOKUP($J358,'Not All Title I'!$A$104:$G$193,3,FALSE)),""),"")</f>
        <v/>
      </c>
      <c r="D358" s="84" t="str">
        <f>IFERROR(IF($K358&gt;$E$7,IF(VLOOKUP($J358,'Not All Title I'!$A$104:$G$193,4,FALSE)="","",VLOOKUP($J358,'Not All Title I'!$A$104:$G$193,4,FALSE)),""),"")</f>
        <v/>
      </c>
      <c r="E358" s="66" t="str">
        <f>IFERROR(IF($K358&gt;$E$7,IF(VLOOKUP($J358,'Not All Title I'!$A$104:$G$193,5,FALSE)="","",VLOOKUP($J358,'Not All Title I'!$A$104:$G$193,5,FALSE)),""),"")</f>
        <v/>
      </c>
      <c r="F358" s="67" t="str">
        <f>IFERROR(IF($K358&gt;$E$7,IF(VLOOKUP($J358,'Not All Title I'!$A$104:$G$193,6,FALSE)="","",VLOOKUP($J358,'Not All Title I'!$A$104:$G$193,6,FALSE)),""),"")</f>
        <v/>
      </c>
      <c r="G358" s="96"/>
      <c r="H358" t="str">
        <f>IFERROR(IF(H357-1&gt;='Not All Title I'!$K$102,H357-1,""),"")</f>
        <v/>
      </c>
      <c r="I358" t="str">
        <f>IFERROR(IF(I357-1&gt;='Not All Title I'!$P$102,I357-1,""),"")</f>
        <v/>
      </c>
      <c r="J358" t="str">
        <f>IF($B$7="Student Enrollment",VLOOKUP(H358,'Not All Title I'!$K$104:$L$193,2,FALSE),IF($B$7="Poverty Rate",VLOOKUP(I358,'Not All Title I'!$P$104:$P$193,2,FALSE),""))</f>
        <v/>
      </c>
      <c r="K358" t="str">
        <f>IFERROR(IF($B$7="Student Enrollment",VLOOKUP(J358,'Not All Title I'!$A$104:$G$193,3,FALSE),IF($B$7="Poverty Rate",VLOOKUP(J358,'Not All Title I'!$A$104:$G$193,7,FALSE),"")),"")</f>
        <v/>
      </c>
    </row>
    <row r="359" spans="1:11" ht="15" x14ac:dyDescent="0.25">
      <c r="A359" s="82" t="str">
        <f>IFERROR(IF($K359&gt;$E$7,IF(VLOOKUP($J359,'Not All Title I'!$A$104:$G$193,1,FALSE)="","",VLOOKUP($J359,'Not All Title I'!$A$104:$G$193,1,FALSE)),""),"")</f>
        <v/>
      </c>
      <c r="B359" s="80" t="str">
        <f>IFERROR(IF($K359&gt;$E$7,IF(VLOOKUP($J359,'Not All Title I'!$A$104:$G$193,2,FALSE)="","",VLOOKUP($J359,'Not All Title I'!$A$104:$G$193,2,FALSE)),""),"")</f>
        <v/>
      </c>
      <c r="C359" s="79" t="str">
        <f>IFERROR(IF($K359&gt;$E$7,IF(VLOOKUP($J359,'Not All Title I'!$A$104:$G$193,3,FALSE)="","",VLOOKUP($J359,'Not All Title I'!$A$104:$G$193,3,FALSE)),""),"")</f>
        <v/>
      </c>
      <c r="D359" s="84" t="str">
        <f>IFERROR(IF($K359&gt;$E$7,IF(VLOOKUP($J359,'Not All Title I'!$A$104:$G$193,4,FALSE)="","",VLOOKUP($J359,'Not All Title I'!$A$104:$G$193,4,FALSE)),""),"")</f>
        <v/>
      </c>
      <c r="E359" s="66" t="str">
        <f>IFERROR(IF($K359&gt;$E$7,IF(VLOOKUP($J359,'Not All Title I'!$A$104:$G$193,5,FALSE)="","",VLOOKUP($J359,'Not All Title I'!$A$104:$G$193,5,FALSE)),""),"")</f>
        <v/>
      </c>
      <c r="F359" s="67" t="str">
        <f>IFERROR(IF($K359&gt;$E$7,IF(VLOOKUP($J359,'Not All Title I'!$A$104:$G$193,6,FALSE)="","",VLOOKUP($J359,'Not All Title I'!$A$104:$G$193,6,FALSE)),""),"")</f>
        <v/>
      </c>
      <c r="G359" s="96"/>
      <c r="H359" t="str">
        <f>IFERROR(IF(H358-1&gt;='Not All Title I'!$K$102,H358-1,""),"")</f>
        <v/>
      </c>
      <c r="I359" t="str">
        <f>IFERROR(IF(I358-1&gt;='Not All Title I'!$P$102,I358-1,""),"")</f>
        <v/>
      </c>
      <c r="J359" t="str">
        <f>IF($B$7="Student Enrollment",VLOOKUP(H359,'Not All Title I'!$K$104:$L$193,2,FALSE),IF($B$7="Poverty Rate",VLOOKUP(I359,'Not All Title I'!$P$104:$P$193,2,FALSE),""))</f>
        <v/>
      </c>
      <c r="K359" t="str">
        <f>IFERROR(IF($B$7="Student Enrollment",VLOOKUP(J359,'Not All Title I'!$A$104:$G$193,3,FALSE),IF($B$7="Poverty Rate",VLOOKUP(J359,'Not All Title I'!$A$104:$G$193,7,FALSE),"")),"")</f>
        <v/>
      </c>
    </row>
    <row r="360" spans="1:11" ht="15" x14ac:dyDescent="0.25">
      <c r="A360" s="82" t="str">
        <f>IFERROR(IF($K360&gt;$E$7,IF(VLOOKUP($J360,'Not All Title I'!$A$104:$G$193,1,FALSE)="","",VLOOKUP($J360,'Not All Title I'!$A$104:$G$193,1,FALSE)),""),"")</f>
        <v/>
      </c>
      <c r="B360" s="80" t="str">
        <f>IFERROR(IF($K360&gt;$E$7,IF(VLOOKUP($J360,'Not All Title I'!$A$104:$G$193,2,FALSE)="","",VLOOKUP($J360,'Not All Title I'!$A$104:$G$193,2,FALSE)),""),"")</f>
        <v/>
      </c>
      <c r="C360" s="79" t="str">
        <f>IFERROR(IF($K360&gt;$E$7,IF(VLOOKUP($J360,'Not All Title I'!$A$104:$G$193,3,FALSE)="","",VLOOKUP($J360,'Not All Title I'!$A$104:$G$193,3,FALSE)),""),"")</f>
        <v/>
      </c>
      <c r="D360" s="84" t="str">
        <f>IFERROR(IF($K360&gt;$E$7,IF(VLOOKUP($J360,'Not All Title I'!$A$104:$G$193,4,FALSE)="","",VLOOKUP($J360,'Not All Title I'!$A$104:$G$193,4,FALSE)),""),"")</f>
        <v/>
      </c>
      <c r="E360" s="66" t="str">
        <f>IFERROR(IF($K360&gt;$E$7,IF(VLOOKUP($J360,'Not All Title I'!$A$104:$G$193,5,FALSE)="","",VLOOKUP($J360,'Not All Title I'!$A$104:$G$193,5,FALSE)),""),"")</f>
        <v/>
      </c>
      <c r="F360" s="67" t="str">
        <f>IFERROR(IF($K360&gt;$E$7,IF(VLOOKUP($J360,'Not All Title I'!$A$104:$G$193,6,FALSE)="","",VLOOKUP($J360,'Not All Title I'!$A$104:$G$193,6,FALSE)),""),"")</f>
        <v/>
      </c>
      <c r="G360" s="96"/>
      <c r="H360" t="str">
        <f>IFERROR(IF(H359-1&gt;='Not All Title I'!$K$102,H359-1,""),"")</f>
        <v/>
      </c>
      <c r="I360" t="str">
        <f>IFERROR(IF(I359-1&gt;='Not All Title I'!$P$102,I359-1,""),"")</f>
        <v/>
      </c>
      <c r="J360" t="str">
        <f>IF($B$7="Student Enrollment",VLOOKUP(H360,'Not All Title I'!$K$104:$L$193,2,FALSE),IF($B$7="Poverty Rate",VLOOKUP(I360,'Not All Title I'!$P$104:$P$193,2,FALSE),""))</f>
        <v/>
      </c>
      <c r="K360" t="str">
        <f>IFERROR(IF($B$7="Student Enrollment",VLOOKUP(J360,'Not All Title I'!$A$104:$G$193,3,FALSE),IF($B$7="Poverty Rate",VLOOKUP(J360,'Not All Title I'!$A$104:$G$193,7,FALSE),"")),"")</f>
        <v/>
      </c>
    </row>
    <row r="361" spans="1:11" ht="15" x14ac:dyDescent="0.25">
      <c r="A361" s="82" t="str">
        <f>IFERROR(IF($K361&gt;$E$7,IF(VLOOKUP($J361,'Not All Title I'!$A$104:$G$193,1,FALSE)="","",VLOOKUP($J361,'Not All Title I'!$A$104:$G$193,1,FALSE)),""),"")</f>
        <v/>
      </c>
      <c r="B361" s="80" t="str">
        <f>IFERROR(IF($K361&gt;$E$7,IF(VLOOKUP($J361,'Not All Title I'!$A$104:$G$193,2,FALSE)="","",VLOOKUP($J361,'Not All Title I'!$A$104:$G$193,2,FALSE)),""),"")</f>
        <v/>
      </c>
      <c r="C361" s="79" t="str">
        <f>IFERROR(IF($K361&gt;$E$7,IF(VLOOKUP($J361,'Not All Title I'!$A$104:$G$193,3,FALSE)="","",VLOOKUP($J361,'Not All Title I'!$A$104:$G$193,3,FALSE)),""),"")</f>
        <v/>
      </c>
      <c r="D361" s="84" t="str">
        <f>IFERROR(IF($K361&gt;$E$7,IF(VLOOKUP($J361,'Not All Title I'!$A$104:$G$193,4,FALSE)="","",VLOOKUP($J361,'Not All Title I'!$A$104:$G$193,4,FALSE)),""),"")</f>
        <v/>
      </c>
      <c r="E361" s="66" t="str">
        <f>IFERROR(IF($K361&gt;$E$7,IF(VLOOKUP($J361,'Not All Title I'!$A$104:$G$193,5,FALSE)="","",VLOOKUP($J361,'Not All Title I'!$A$104:$G$193,5,FALSE)),""),"")</f>
        <v/>
      </c>
      <c r="F361" s="67" t="str">
        <f>IFERROR(IF($K361&gt;$E$7,IF(VLOOKUP($J361,'Not All Title I'!$A$104:$G$193,6,FALSE)="","",VLOOKUP($J361,'Not All Title I'!$A$104:$G$193,6,FALSE)),""),"")</f>
        <v/>
      </c>
      <c r="G361" s="96"/>
      <c r="H361" t="str">
        <f>IFERROR(IF(H360-1&gt;='Not All Title I'!$K$102,H360-1,""),"")</f>
        <v/>
      </c>
      <c r="I361" t="str">
        <f>IFERROR(IF(I360-1&gt;='Not All Title I'!$P$102,I360-1,""),"")</f>
        <v/>
      </c>
      <c r="J361" t="str">
        <f>IF($B$7="Student Enrollment",VLOOKUP(H361,'Not All Title I'!$K$104:$L$193,2,FALSE),IF($B$7="Poverty Rate",VLOOKUP(I361,'Not All Title I'!$P$104:$P$193,2,FALSE),""))</f>
        <v/>
      </c>
      <c r="K361" t="str">
        <f>IFERROR(IF($B$7="Student Enrollment",VLOOKUP(J361,'Not All Title I'!$A$104:$G$193,3,FALSE),IF($B$7="Poverty Rate",VLOOKUP(J361,'Not All Title I'!$A$104:$G$193,7,FALSE),"")),"")</f>
        <v/>
      </c>
    </row>
    <row r="362" spans="1:11" ht="15" x14ac:dyDescent="0.25">
      <c r="A362" s="82" t="str">
        <f>IFERROR(IF($K362&gt;$E$7,IF(VLOOKUP($J362,'Not All Title I'!$A$104:$G$193,1,FALSE)="","",VLOOKUP($J362,'Not All Title I'!$A$104:$G$193,1,FALSE)),""),"")</f>
        <v/>
      </c>
      <c r="B362" s="80" t="str">
        <f>IFERROR(IF($K362&gt;$E$7,IF(VLOOKUP($J362,'Not All Title I'!$A$104:$G$193,2,FALSE)="","",VLOOKUP($J362,'Not All Title I'!$A$104:$G$193,2,FALSE)),""),"")</f>
        <v/>
      </c>
      <c r="C362" s="79" t="str">
        <f>IFERROR(IF($K362&gt;$E$7,IF(VLOOKUP($J362,'Not All Title I'!$A$104:$G$193,3,FALSE)="","",VLOOKUP($J362,'Not All Title I'!$A$104:$G$193,3,FALSE)),""),"")</f>
        <v/>
      </c>
      <c r="D362" s="84" t="str">
        <f>IFERROR(IF($K362&gt;$E$7,IF(VLOOKUP($J362,'Not All Title I'!$A$104:$G$193,4,FALSE)="","",VLOOKUP($J362,'Not All Title I'!$A$104:$G$193,4,FALSE)),""),"")</f>
        <v/>
      </c>
      <c r="E362" s="66" t="str">
        <f>IFERROR(IF($K362&gt;$E$7,IF(VLOOKUP($J362,'Not All Title I'!$A$104:$G$193,5,FALSE)="","",VLOOKUP($J362,'Not All Title I'!$A$104:$G$193,5,FALSE)),""),"")</f>
        <v/>
      </c>
      <c r="F362" s="67" t="str">
        <f>IFERROR(IF($K362&gt;$E$7,IF(VLOOKUP($J362,'Not All Title I'!$A$104:$G$193,6,FALSE)="","",VLOOKUP($J362,'Not All Title I'!$A$104:$G$193,6,FALSE)),""),"")</f>
        <v/>
      </c>
      <c r="G362" s="96"/>
      <c r="H362" t="str">
        <f>IFERROR(IF(H361-1&gt;='Not All Title I'!$K$102,H361-1,""),"")</f>
        <v/>
      </c>
      <c r="I362" t="str">
        <f>IFERROR(IF(I361-1&gt;='Not All Title I'!$P$102,I361-1,""),"")</f>
        <v/>
      </c>
      <c r="J362" t="str">
        <f>IF($B$7="Student Enrollment",VLOOKUP(H362,'Not All Title I'!$K$104:$L$193,2,FALSE),IF($B$7="Poverty Rate",VLOOKUP(I362,'Not All Title I'!$P$104:$P$193,2,FALSE),""))</f>
        <v/>
      </c>
      <c r="K362" t="str">
        <f>IFERROR(IF($B$7="Student Enrollment",VLOOKUP(J362,'Not All Title I'!$A$104:$G$193,3,FALSE),IF($B$7="Poverty Rate",VLOOKUP(J362,'Not All Title I'!$A$104:$G$193,7,FALSE),"")),"")</f>
        <v/>
      </c>
    </row>
    <row r="363" spans="1:11" ht="15" x14ac:dyDescent="0.25">
      <c r="A363" s="82" t="str">
        <f>IFERROR(IF($K363&gt;$E$7,IF(VLOOKUP($J363,'Not All Title I'!$A$104:$G$193,1,FALSE)="","",VLOOKUP($J363,'Not All Title I'!$A$104:$G$193,1,FALSE)),""),"")</f>
        <v/>
      </c>
      <c r="B363" s="80" t="str">
        <f>IFERROR(IF($K363&gt;$E$7,IF(VLOOKUP($J363,'Not All Title I'!$A$104:$G$193,2,FALSE)="","",VLOOKUP($J363,'Not All Title I'!$A$104:$G$193,2,FALSE)),""),"")</f>
        <v/>
      </c>
      <c r="C363" s="79" t="str">
        <f>IFERROR(IF($K363&gt;$E$7,IF(VLOOKUP($J363,'Not All Title I'!$A$104:$G$193,3,FALSE)="","",VLOOKUP($J363,'Not All Title I'!$A$104:$G$193,3,FALSE)),""),"")</f>
        <v/>
      </c>
      <c r="D363" s="84" t="str">
        <f>IFERROR(IF($K363&gt;$E$7,IF(VLOOKUP($J363,'Not All Title I'!$A$104:$G$193,4,FALSE)="","",VLOOKUP($J363,'Not All Title I'!$A$104:$G$193,4,FALSE)),""),"")</f>
        <v/>
      </c>
      <c r="E363" s="66" t="str">
        <f>IFERROR(IF($K363&gt;$E$7,IF(VLOOKUP($J363,'Not All Title I'!$A$104:$G$193,5,FALSE)="","",VLOOKUP($J363,'Not All Title I'!$A$104:$G$193,5,FALSE)),""),"")</f>
        <v/>
      </c>
      <c r="F363" s="67" t="str">
        <f>IFERROR(IF($K363&gt;$E$7,IF(VLOOKUP($J363,'Not All Title I'!$A$104:$G$193,6,FALSE)="","",VLOOKUP($J363,'Not All Title I'!$A$104:$G$193,6,FALSE)),""),"")</f>
        <v/>
      </c>
      <c r="G363" s="96"/>
      <c r="H363" t="str">
        <f>IFERROR(IF(H362-1&gt;='Not All Title I'!$K$102,H362-1,""),"")</f>
        <v/>
      </c>
      <c r="I363" t="str">
        <f>IFERROR(IF(I362-1&gt;='Not All Title I'!$P$102,I362-1,""),"")</f>
        <v/>
      </c>
      <c r="J363" t="str">
        <f>IF($B$7="Student Enrollment",VLOOKUP(H363,'Not All Title I'!$K$104:$L$193,2,FALSE),IF($B$7="Poverty Rate",VLOOKUP(I363,'Not All Title I'!$P$104:$P$193,2,FALSE),""))</f>
        <v/>
      </c>
      <c r="K363" t="str">
        <f>IFERROR(IF($B$7="Student Enrollment",VLOOKUP(J363,'Not All Title I'!$A$104:$G$193,3,FALSE),IF($B$7="Poverty Rate",VLOOKUP(J363,'Not All Title I'!$A$104:$G$193,7,FALSE),"")),"")</f>
        <v/>
      </c>
    </row>
    <row r="364" spans="1:11" ht="15" x14ac:dyDescent="0.25">
      <c r="A364" s="82" t="str">
        <f>IFERROR(IF($K364&gt;$E$7,IF(VLOOKUP($J364,'Not All Title I'!$A$104:$G$193,1,FALSE)="","",VLOOKUP($J364,'Not All Title I'!$A$104:$G$193,1,FALSE)),""),"")</f>
        <v/>
      </c>
      <c r="B364" s="80" t="str">
        <f>IFERROR(IF($K364&gt;$E$7,IF(VLOOKUP($J364,'Not All Title I'!$A$104:$G$193,2,FALSE)="","",VLOOKUP($J364,'Not All Title I'!$A$104:$G$193,2,FALSE)),""),"")</f>
        <v/>
      </c>
      <c r="C364" s="79" t="str">
        <f>IFERROR(IF($K364&gt;$E$7,IF(VLOOKUP($J364,'Not All Title I'!$A$104:$G$193,3,FALSE)="","",VLOOKUP($J364,'Not All Title I'!$A$104:$G$193,3,FALSE)),""),"")</f>
        <v/>
      </c>
      <c r="D364" s="84" t="str">
        <f>IFERROR(IF($K364&gt;$E$7,IF(VLOOKUP($J364,'Not All Title I'!$A$104:$G$193,4,FALSE)="","",VLOOKUP($J364,'Not All Title I'!$A$104:$G$193,4,FALSE)),""),"")</f>
        <v/>
      </c>
      <c r="E364" s="66" t="str">
        <f>IFERROR(IF($K364&gt;$E$7,IF(VLOOKUP($J364,'Not All Title I'!$A$104:$G$193,5,FALSE)="","",VLOOKUP($J364,'Not All Title I'!$A$104:$G$193,5,FALSE)),""),"")</f>
        <v/>
      </c>
      <c r="F364" s="67" t="str">
        <f>IFERROR(IF($K364&gt;$E$7,IF(VLOOKUP($J364,'Not All Title I'!$A$104:$G$193,6,FALSE)="","",VLOOKUP($J364,'Not All Title I'!$A$104:$G$193,6,FALSE)),""),"")</f>
        <v/>
      </c>
      <c r="G364" s="96"/>
      <c r="H364" t="str">
        <f>IFERROR(IF(H363-1&gt;='Not All Title I'!$K$102,H363-1,""),"")</f>
        <v/>
      </c>
      <c r="I364" t="str">
        <f>IFERROR(IF(I363-1&gt;='Not All Title I'!$P$102,I363-1,""),"")</f>
        <v/>
      </c>
      <c r="J364" t="str">
        <f>IF($B$7="Student Enrollment",VLOOKUP(H364,'Not All Title I'!$K$104:$L$193,2,FALSE),IF($B$7="Poverty Rate",VLOOKUP(I364,'Not All Title I'!$P$104:$P$193,2,FALSE),""))</f>
        <v/>
      </c>
      <c r="K364" t="str">
        <f>IFERROR(IF($B$7="Student Enrollment",VLOOKUP(J364,'Not All Title I'!$A$104:$G$193,3,FALSE),IF($B$7="Poverty Rate",VLOOKUP(J364,'Not All Title I'!$A$104:$G$193,7,FALSE),"")),"")</f>
        <v/>
      </c>
    </row>
    <row r="365" spans="1:11" ht="15" x14ac:dyDescent="0.25">
      <c r="A365" s="82" t="str">
        <f>IFERROR(IF($K365&gt;$E$7,IF(VLOOKUP($J365,'Not All Title I'!$A$104:$G$193,1,FALSE)="","",VLOOKUP($J365,'Not All Title I'!$A$104:$G$193,1,FALSE)),""),"")</f>
        <v/>
      </c>
      <c r="B365" s="80" t="str">
        <f>IFERROR(IF($K365&gt;$E$7,IF(VLOOKUP($J365,'Not All Title I'!$A$104:$G$193,2,FALSE)="","",VLOOKUP($J365,'Not All Title I'!$A$104:$G$193,2,FALSE)),""),"")</f>
        <v/>
      </c>
      <c r="C365" s="79" t="str">
        <f>IFERROR(IF($K365&gt;$E$7,IF(VLOOKUP($J365,'Not All Title I'!$A$104:$G$193,3,FALSE)="","",VLOOKUP($J365,'Not All Title I'!$A$104:$G$193,3,FALSE)),""),"")</f>
        <v/>
      </c>
      <c r="D365" s="84" t="str">
        <f>IFERROR(IF($K365&gt;$E$7,IF(VLOOKUP($J365,'Not All Title I'!$A$104:$G$193,4,FALSE)="","",VLOOKUP($J365,'Not All Title I'!$A$104:$G$193,4,FALSE)),""),"")</f>
        <v/>
      </c>
      <c r="E365" s="66" t="str">
        <f>IFERROR(IF($K365&gt;$E$7,IF(VLOOKUP($J365,'Not All Title I'!$A$104:$G$193,5,FALSE)="","",VLOOKUP($J365,'Not All Title I'!$A$104:$G$193,5,FALSE)),""),"")</f>
        <v/>
      </c>
      <c r="F365" s="67" t="str">
        <f>IFERROR(IF($K365&gt;$E$7,IF(VLOOKUP($J365,'Not All Title I'!$A$104:$G$193,6,FALSE)="","",VLOOKUP($J365,'Not All Title I'!$A$104:$G$193,6,FALSE)),""),"")</f>
        <v/>
      </c>
      <c r="G365" s="96"/>
      <c r="H365" t="str">
        <f>IFERROR(IF(H364-1&gt;='Not All Title I'!$K$102,H364-1,""),"")</f>
        <v/>
      </c>
      <c r="I365" t="str">
        <f>IFERROR(IF(I364-1&gt;='Not All Title I'!$P$102,I364-1,""),"")</f>
        <v/>
      </c>
      <c r="J365" t="str">
        <f>IF($B$7="Student Enrollment",VLOOKUP(H365,'Not All Title I'!$K$104:$L$193,2,FALSE),IF($B$7="Poverty Rate",VLOOKUP(I365,'Not All Title I'!$P$104:$P$193,2,FALSE),""))</f>
        <v/>
      </c>
      <c r="K365" t="str">
        <f>IFERROR(IF($B$7="Student Enrollment",VLOOKUP(J365,'Not All Title I'!$A$104:$G$193,3,FALSE),IF($B$7="Poverty Rate",VLOOKUP(J365,'Not All Title I'!$A$104:$G$193,7,FALSE),"")),"")</f>
        <v/>
      </c>
    </row>
    <row r="366" spans="1:11" ht="15" x14ac:dyDescent="0.25">
      <c r="A366" s="82" t="str">
        <f>IFERROR(IF($K366&gt;$E$7,IF(VLOOKUP($J366,'Not All Title I'!$A$104:$G$193,1,FALSE)="","",VLOOKUP($J366,'Not All Title I'!$A$104:$G$193,1,FALSE)),""),"")</f>
        <v/>
      </c>
      <c r="B366" s="80" t="str">
        <f>IFERROR(IF($K366&gt;$E$7,IF(VLOOKUP($J366,'Not All Title I'!$A$104:$G$193,2,FALSE)="","",VLOOKUP($J366,'Not All Title I'!$A$104:$G$193,2,FALSE)),""),"")</f>
        <v/>
      </c>
      <c r="C366" s="79" t="str">
        <f>IFERROR(IF($K366&gt;$E$7,IF(VLOOKUP($J366,'Not All Title I'!$A$104:$G$193,3,FALSE)="","",VLOOKUP($J366,'Not All Title I'!$A$104:$G$193,3,FALSE)),""),"")</f>
        <v/>
      </c>
      <c r="D366" s="84" t="str">
        <f>IFERROR(IF($K366&gt;$E$7,IF(VLOOKUP($J366,'Not All Title I'!$A$104:$G$193,4,FALSE)="","",VLOOKUP($J366,'Not All Title I'!$A$104:$G$193,4,FALSE)),""),"")</f>
        <v/>
      </c>
      <c r="E366" s="66" t="str">
        <f>IFERROR(IF($K366&gt;$E$7,IF(VLOOKUP($J366,'Not All Title I'!$A$104:$G$193,5,FALSE)="","",VLOOKUP($J366,'Not All Title I'!$A$104:$G$193,5,FALSE)),""),"")</f>
        <v/>
      </c>
      <c r="F366" s="67" t="str">
        <f>IFERROR(IF($K366&gt;$E$7,IF(VLOOKUP($J366,'Not All Title I'!$A$104:$G$193,6,FALSE)="","",VLOOKUP($J366,'Not All Title I'!$A$104:$G$193,6,FALSE)),""),"")</f>
        <v/>
      </c>
      <c r="G366" s="96"/>
      <c r="H366" t="str">
        <f>IFERROR(IF(H365-1&gt;='Not All Title I'!$K$102,H365-1,""),"")</f>
        <v/>
      </c>
      <c r="I366" t="str">
        <f>IFERROR(IF(I365-1&gt;='Not All Title I'!$P$102,I365-1,""),"")</f>
        <v/>
      </c>
      <c r="J366" t="str">
        <f>IF($B$7="Student Enrollment",VLOOKUP(H366,'Not All Title I'!$K$104:$L$193,2,FALSE),IF($B$7="Poverty Rate",VLOOKUP(I366,'Not All Title I'!$P$104:$P$193,2,FALSE),""))</f>
        <v/>
      </c>
      <c r="K366" t="str">
        <f>IFERROR(IF($B$7="Student Enrollment",VLOOKUP(J366,'Not All Title I'!$A$104:$G$193,3,FALSE),IF($B$7="Poverty Rate",VLOOKUP(J366,'Not All Title I'!$A$104:$G$193,7,FALSE),"")),"")</f>
        <v/>
      </c>
    </row>
    <row r="367" spans="1:11" ht="15" x14ac:dyDescent="0.25">
      <c r="A367" s="82" t="str">
        <f>IFERROR(IF($K367&gt;$E$7,IF(VLOOKUP($J367,'Not All Title I'!$A$104:$G$193,1,FALSE)="","",VLOOKUP($J367,'Not All Title I'!$A$104:$G$193,1,FALSE)),""),"")</f>
        <v/>
      </c>
      <c r="B367" s="80" t="str">
        <f>IFERROR(IF($K367&gt;$E$7,IF(VLOOKUP($J367,'Not All Title I'!$A$104:$G$193,2,FALSE)="","",VLOOKUP($J367,'Not All Title I'!$A$104:$G$193,2,FALSE)),""),"")</f>
        <v/>
      </c>
      <c r="C367" s="79" t="str">
        <f>IFERROR(IF($K367&gt;$E$7,IF(VLOOKUP($J367,'Not All Title I'!$A$104:$G$193,3,FALSE)="","",VLOOKUP($J367,'Not All Title I'!$A$104:$G$193,3,FALSE)),""),"")</f>
        <v/>
      </c>
      <c r="D367" s="84" t="str">
        <f>IFERROR(IF($K367&gt;$E$7,IF(VLOOKUP($J367,'Not All Title I'!$A$104:$G$193,4,FALSE)="","",VLOOKUP($J367,'Not All Title I'!$A$104:$G$193,4,FALSE)),""),"")</f>
        <v/>
      </c>
      <c r="E367" s="66" t="str">
        <f>IFERROR(IF($K367&gt;$E$7,IF(VLOOKUP($J367,'Not All Title I'!$A$104:$G$193,5,FALSE)="","",VLOOKUP($J367,'Not All Title I'!$A$104:$G$193,5,FALSE)),""),"")</f>
        <v/>
      </c>
      <c r="F367" s="67" t="str">
        <f>IFERROR(IF($K367&gt;$E$7,IF(VLOOKUP($J367,'Not All Title I'!$A$104:$G$193,6,FALSE)="","",VLOOKUP($J367,'Not All Title I'!$A$104:$G$193,6,FALSE)),""),"")</f>
        <v/>
      </c>
      <c r="G367" s="96"/>
      <c r="H367" t="str">
        <f>IFERROR(IF(H366-1&gt;='Not All Title I'!$K$102,H366-1,""),"")</f>
        <v/>
      </c>
      <c r="I367" t="str">
        <f>IFERROR(IF(I366-1&gt;='Not All Title I'!$P$102,I366-1,""),"")</f>
        <v/>
      </c>
      <c r="J367" t="str">
        <f>IF($B$7="Student Enrollment",VLOOKUP(H367,'Not All Title I'!$K$104:$L$193,2,FALSE),IF($B$7="Poverty Rate",VLOOKUP(I367,'Not All Title I'!$P$104:$P$193,2,FALSE),""))</f>
        <v/>
      </c>
      <c r="K367" t="str">
        <f>IFERROR(IF($B$7="Student Enrollment",VLOOKUP(J367,'Not All Title I'!$A$104:$G$193,3,FALSE),IF($B$7="Poverty Rate",VLOOKUP(J367,'Not All Title I'!$A$104:$G$193,7,FALSE),"")),"")</f>
        <v/>
      </c>
    </row>
    <row r="368" spans="1:11" ht="15" x14ac:dyDescent="0.25">
      <c r="A368" s="82" t="str">
        <f>IFERROR(IF($K368&gt;$E$7,IF(VLOOKUP($J368,'Not All Title I'!$A$104:$G$193,1,FALSE)="","",VLOOKUP($J368,'Not All Title I'!$A$104:$G$193,1,FALSE)),""),"")</f>
        <v/>
      </c>
      <c r="B368" s="80" t="str">
        <f>IFERROR(IF($K368&gt;$E$7,IF(VLOOKUP($J368,'Not All Title I'!$A$104:$G$193,2,FALSE)="","",VLOOKUP($J368,'Not All Title I'!$A$104:$G$193,2,FALSE)),""),"")</f>
        <v/>
      </c>
      <c r="C368" s="79" t="str">
        <f>IFERROR(IF($K368&gt;$E$7,IF(VLOOKUP($J368,'Not All Title I'!$A$104:$G$193,3,FALSE)="","",VLOOKUP($J368,'Not All Title I'!$A$104:$G$193,3,FALSE)),""),"")</f>
        <v/>
      </c>
      <c r="D368" s="84" t="str">
        <f>IFERROR(IF($K368&gt;$E$7,IF(VLOOKUP($J368,'Not All Title I'!$A$104:$G$193,4,FALSE)="","",VLOOKUP($J368,'Not All Title I'!$A$104:$G$193,4,FALSE)),""),"")</f>
        <v/>
      </c>
      <c r="E368" s="66" t="str">
        <f>IFERROR(IF($K368&gt;$E$7,IF(VLOOKUP($J368,'Not All Title I'!$A$104:$G$193,5,FALSE)="","",VLOOKUP($J368,'Not All Title I'!$A$104:$G$193,5,FALSE)),""),"")</f>
        <v/>
      </c>
      <c r="F368" s="67" t="str">
        <f>IFERROR(IF($K368&gt;$E$7,IF(VLOOKUP($J368,'Not All Title I'!$A$104:$G$193,6,FALSE)="","",VLOOKUP($J368,'Not All Title I'!$A$104:$G$193,6,FALSE)),""),"")</f>
        <v/>
      </c>
      <c r="G368" s="96"/>
      <c r="H368" t="str">
        <f>IFERROR(IF(H367-1&gt;='Not All Title I'!$K$102,H367-1,""),"")</f>
        <v/>
      </c>
      <c r="I368" t="str">
        <f>IFERROR(IF(I367-1&gt;='Not All Title I'!$P$102,I367-1,""),"")</f>
        <v/>
      </c>
      <c r="J368" t="str">
        <f>IF($B$7="Student Enrollment",VLOOKUP(H368,'Not All Title I'!$K$104:$L$193,2,FALSE),IF($B$7="Poverty Rate",VLOOKUP(I368,'Not All Title I'!$P$104:$P$193,2,FALSE),""))</f>
        <v/>
      </c>
      <c r="K368" t="str">
        <f>IFERROR(IF($B$7="Student Enrollment",VLOOKUP(J368,'Not All Title I'!$A$104:$G$193,3,FALSE),IF($B$7="Poverty Rate",VLOOKUP(J368,'Not All Title I'!$A$104:$G$193,7,FALSE),"")),"")</f>
        <v/>
      </c>
    </row>
    <row r="369" spans="1:11" ht="15" x14ac:dyDescent="0.25">
      <c r="A369" s="82" t="str">
        <f>IFERROR(IF($K369&gt;$E$7,IF(VLOOKUP($J369,'Not All Title I'!$A$104:$G$193,1,FALSE)="","",VLOOKUP($J369,'Not All Title I'!$A$104:$G$193,1,FALSE)),""),"")</f>
        <v/>
      </c>
      <c r="B369" s="80" t="str">
        <f>IFERROR(IF($K369&gt;$E$7,IF(VLOOKUP($J369,'Not All Title I'!$A$104:$G$193,2,FALSE)="","",VLOOKUP($J369,'Not All Title I'!$A$104:$G$193,2,FALSE)),""),"")</f>
        <v/>
      </c>
      <c r="C369" s="79" t="str">
        <f>IFERROR(IF($K369&gt;$E$7,IF(VLOOKUP($J369,'Not All Title I'!$A$104:$G$193,3,FALSE)="","",VLOOKUP($J369,'Not All Title I'!$A$104:$G$193,3,FALSE)),""),"")</f>
        <v/>
      </c>
      <c r="D369" s="84" t="str">
        <f>IFERROR(IF($K369&gt;$E$7,IF(VLOOKUP($J369,'Not All Title I'!$A$104:$G$193,4,FALSE)="","",VLOOKUP($J369,'Not All Title I'!$A$104:$G$193,4,FALSE)),""),"")</f>
        <v/>
      </c>
      <c r="E369" s="66" t="str">
        <f>IFERROR(IF($K369&gt;$E$7,IF(VLOOKUP($J369,'Not All Title I'!$A$104:$G$193,5,FALSE)="","",VLOOKUP($J369,'Not All Title I'!$A$104:$G$193,5,FALSE)),""),"")</f>
        <v/>
      </c>
      <c r="F369" s="67" t="str">
        <f>IFERROR(IF($K369&gt;$E$7,IF(VLOOKUP($J369,'Not All Title I'!$A$104:$G$193,6,FALSE)="","",VLOOKUP($J369,'Not All Title I'!$A$104:$G$193,6,FALSE)),""),"")</f>
        <v/>
      </c>
      <c r="G369" s="96"/>
      <c r="H369" t="str">
        <f>IFERROR(IF(H368-1&gt;='Not All Title I'!$K$102,H368-1,""),"")</f>
        <v/>
      </c>
      <c r="I369" t="str">
        <f>IFERROR(IF(I368-1&gt;='Not All Title I'!$P$102,I368-1,""),"")</f>
        <v/>
      </c>
      <c r="J369" t="str">
        <f>IF($B$7="Student Enrollment",VLOOKUP(H369,'Not All Title I'!$K$104:$L$193,2,FALSE),IF($B$7="Poverty Rate",VLOOKUP(I369,'Not All Title I'!$P$104:$P$193,2,FALSE),""))</f>
        <v/>
      </c>
      <c r="K369" t="str">
        <f>IFERROR(IF($B$7="Student Enrollment",VLOOKUP(J369,'Not All Title I'!$A$104:$G$193,3,FALSE),IF($B$7="Poverty Rate",VLOOKUP(J369,'Not All Title I'!$A$104:$G$193,7,FALSE),"")),"")</f>
        <v/>
      </c>
    </row>
    <row r="370" spans="1:11" ht="15" x14ac:dyDescent="0.25">
      <c r="A370" s="82" t="str">
        <f>IFERROR(IF($K370&gt;$E$7,IF(VLOOKUP($J370,'Not All Title I'!$A$104:$G$193,1,FALSE)="","",VLOOKUP($J370,'Not All Title I'!$A$104:$G$193,1,FALSE)),""),"")</f>
        <v/>
      </c>
      <c r="B370" s="80" t="str">
        <f>IFERROR(IF($K370&gt;$E$7,IF(VLOOKUP($J370,'Not All Title I'!$A$104:$G$193,2,FALSE)="","",VLOOKUP($J370,'Not All Title I'!$A$104:$G$193,2,FALSE)),""),"")</f>
        <v/>
      </c>
      <c r="C370" s="79" t="str">
        <f>IFERROR(IF($K370&gt;$E$7,IF(VLOOKUP($J370,'Not All Title I'!$A$104:$G$193,3,FALSE)="","",VLOOKUP($J370,'Not All Title I'!$A$104:$G$193,3,FALSE)),""),"")</f>
        <v/>
      </c>
      <c r="D370" s="84" t="str">
        <f>IFERROR(IF($K370&gt;$E$7,IF(VLOOKUP($J370,'Not All Title I'!$A$104:$G$193,4,FALSE)="","",VLOOKUP($J370,'Not All Title I'!$A$104:$G$193,4,FALSE)),""),"")</f>
        <v/>
      </c>
      <c r="E370" s="66" t="str">
        <f>IFERROR(IF($K370&gt;$E$7,IF(VLOOKUP($J370,'Not All Title I'!$A$104:$G$193,5,FALSE)="","",VLOOKUP($J370,'Not All Title I'!$A$104:$G$193,5,FALSE)),""),"")</f>
        <v/>
      </c>
      <c r="F370" s="67" t="str">
        <f>IFERROR(IF($K370&gt;$E$7,IF(VLOOKUP($J370,'Not All Title I'!$A$104:$G$193,6,FALSE)="","",VLOOKUP($J370,'Not All Title I'!$A$104:$G$193,6,FALSE)),""),"")</f>
        <v/>
      </c>
      <c r="G370" s="96"/>
      <c r="H370" t="str">
        <f>IFERROR(IF(H369-1&gt;='Not All Title I'!$K$102,H369-1,""),"")</f>
        <v/>
      </c>
      <c r="I370" t="str">
        <f>IFERROR(IF(I369-1&gt;='Not All Title I'!$P$102,I369-1,""),"")</f>
        <v/>
      </c>
      <c r="J370" t="str">
        <f>IF($B$7="Student Enrollment",VLOOKUP(H370,'Not All Title I'!$K$104:$L$193,2,FALSE),IF($B$7="Poverty Rate",VLOOKUP(I370,'Not All Title I'!$P$104:$P$193,2,FALSE),""))</f>
        <v/>
      </c>
      <c r="K370" t="str">
        <f>IFERROR(IF($B$7="Student Enrollment",VLOOKUP(J370,'Not All Title I'!$A$104:$G$193,3,FALSE),IF($B$7="Poverty Rate",VLOOKUP(J370,'Not All Title I'!$A$104:$G$193,7,FALSE),"")),"")</f>
        <v/>
      </c>
    </row>
    <row r="371" spans="1:11" ht="15" x14ac:dyDescent="0.25">
      <c r="A371" s="82" t="str">
        <f>IFERROR(IF($K371&gt;$E$7,IF(VLOOKUP($J371,'Not All Title I'!$A$104:$G$193,1,FALSE)="","",VLOOKUP($J371,'Not All Title I'!$A$104:$G$193,1,FALSE)),""),"")</f>
        <v/>
      </c>
      <c r="B371" s="80" t="str">
        <f>IFERROR(IF($K371&gt;$E$7,IF(VLOOKUP($J371,'Not All Title I'!$A$104:$G$193,2,FALSE)="","",VLOOKUP($J371,'Not All Title I'!$A$104:$G$193,2,FALSE)),""),"")</f>
        <v/>
      </c>
      <c r="C371" s="79" t="str">
        <f>IFERROR(IF($K371&gt;$E$7,IF(VLOOKUP($J371,'Not All Title I'!$A$104:$G$193,3,FALSE)="","",VLOOKUP($J371,'Not All Title I'!$A$104:$G$193,3,FALSE)),""),"")</f>
        <v/>
      </c>
      <c r="D371" s="84" t="str">
        <f>IFERROR(IF($K371&gt;$E$7,IF(VLOOKUP($J371,'Not All Title I'!$A$104:$G$193,4,FALSE)="","",VLOOKUP($J371,'Not All Title I'!$A$104:$G$193,4,FALSE)),""),"")</f>
        <v/>
      </c>
      <c r="E371" s="66" t="str">
        <f>IFERROR(IF($K371&gt;$E$7,IF(VLOOKUP($J371,'Not All Title I'!$A$104:$G$193,5,FALSE)="","",VLOOKUP($J371,'Not All Title I'!$A$104:$G$193,5,FALSE)),""),"")</f>
        <v/>
      </c>
      <c r="F371" s="67" t="str">
        <f>IFERROR(IF($K371&gt;$E$7,IF(VLOOKUP($J371,'Not All Title I'!$A$104:$G$193,6,FALSE)="","",VLOOKUP($J371,'Not All Title I'!$A$104:$G$193,6,FALSE)),""),"")</f>
        <v/>
      </c>
      <c r="G371" s="96"/>
      <c r="H371" t="str">
        <f>IFERROR(IF(H370-1&gt;='Not All Title I'!$K$102,H370-1,""),"")</f>
        <v/>
      </c>
      <c r="I371" t="str">
        <f>IFERROR(IF(I370-1&gt;='Not All Title I'!$P$102,I370-1,""),"")</f>
        <v/>
      </c>
      <c r="J371" t="str">
        <f>IF($B$7="Student Enrollment",VLOOKUP(H371,'Not All Title I'!$K$104:$L$193,2,FALSE),IF($B$7="Poverty Rate",VLOOKUP(I371,'Not All Title I'!$P$104:$P$193,2,FALSE),""))</f>
        <v/>
      </c>
      <c r="K371" t="str">
        <f>IFERROR(IF($B$7="Student Enrollment",VLOOKUP(J371,'Not All Title I'!$A$104:$G$193,3,FALSE),IF($B$7="Poverty Rate",VLOOKUP(J371,'Not All Title I'!$A$104:$G$193,7,FALSE),"")),"")</f>
        <v/>
      </c>
    </row>
    <row r="372" spans="1:11" ht="15" x14ac:dyDescent="0.25">
      <c r="A372" s="82" t="str">
        <f>IFERROR(IF($K372&gt;$E$7,IF(VLOOKUP($J372,'Not All Title I'!$A$104:$G$193,1,FALSE)="","",VLOOKUP($J372,'Not All Title I'!$A$104:$G$193,1,FALSE)),""),"")</f>
        <v/>
      </c>
      <c r="B372" s="80" t="str">
        <f>IFERROR(IF($K372&gt;$E$7,IF(VLOOKUP($J372,'Not All Title I'!$A$104:$G$193,2,FALSE)="","",VLOOKUP($J372,'Not All Title I'!$A$104:$G$193,2,FALSE)),""),"")</f>
        <v/>
      </c>
      <c r="C372" s="79" t="str">
        <f>IFERROR(IF($K372&gt;$E$7,IF(VLOOKUP($J372,'Not All Title I'!$A$104:$G$193,3,FALSE)="","",VLOOKUP($J372,'Not All Title I'!$A$104:$G$193,3,FALSE)),""),"")</f>
        <v/>
      </c>
      <c r="D372" s="84" t="str">
        <f>IFERROR(IF($K372&gt;$E$7,IF(VLOOKUP($J372,'Not All Title I'!$A$104:$G$193,4,FALSE)="","",VLOOKUP($J372,'Not All Title I'!$A$104:$G$193,4,FALSE)),""),"")</f>
        <v/>
      </c>
      <c r="E372" s="66" t="str">
        <f>IFERROR(IF($K372&gt;$E$7,IF(VLOOKUP($J372,'Not All Title I'!$A$104:$G$193,5,FALSE)="","",VLOOKUP($J372,'Not All Title I'!$A$104:$G$193,5,FALSE)),""),"")</f>
        <v/>
      </c>
      <c r="F372" s="67" t="str">
        <f>IFERROR(IF($K372&gt;$E$7,IF(VLOOKUP($J372,'Not All Title I'!$A$104:$G$193,6,FALSE)="","",VLOOKUP($J372,'Not All Title I'!$A$104:$G$193,6,FALSE)),""),"")</f>
        <v/>
      </c>
      <c r="G372" s="96"/>
      <c r="H372" t="str">
        <f>IFERROR(IF(H371-1&gt;='Not All Title I'!$K$102,H371-1,""),"")</f>
        <v/>
      </c>
      <c r="I372" t="str">
        <f>IFERROR(IF(I371-1&gt;='Not All Title I'!$P$102,I371-1,""),"")</f>
        <v/>
      </c>
      <c r="J372" t="str">
        <f>IF($B$7="Student Enrollment",VLOOKUP(H372,'Not All Title I'!$K$104:$L$193,2,FALSE),IF($B$7="Poverty Rate",VLOOKUP(I372,'Not All Title I'!$P$104:$P$193,2,FALSE),""))</f>
        <v/>
      </c>
      <c r="K372" t="str">
        <f>IFERROR(IF($B$7="Student Enrollment",VLOOKUP(J372,'Not All Title I'!$A$104:$G$193,3,FALSE),IF($B$7="Poverty Rate",VLOOKUP(J372,'Not All Title I'!$A$104:$G$193,7,FALSE),"")),"")</f>
        <v/>
      </c>
    </row>
    <row r="373" spans="1:11" ht="15" x14ac:dyDescent="0.25">
      <c r="A373" s="82" t="str">
        <f>IFERROR(IF($K373&gt;$E$7,IF(VLOOKUP($J373,'Not All Title I'!$A$104:$G$193,1,FALSE)="","",VLOOKUP($J373,'Not All Title I'!$A$104:$G$193,1,FALSE)),""),"")</f>
        <v/>
      </c>
      <c r="B373" s="80" t="str">
        <f>IFERROR(IF($K373&gt;$E$7,IF(VLOOKUP($J373,'Not All Title I'!$A$104:$G$193,2,FALSE)="","",VLOOKUP($J373,'Not All Title I'!$A$104:$G$193,2,FALSE)),""),"")</f>
        <v/>
      </c>
      <c r="C373" s="79" t="str">
        <f>IFERROR(IF($K373&gt;$E$7,IF(VLOOKUP($J373,'Not All Title I'!$A$104:$G$193,3,FALSE)="","",VLOOKUP($J373,'Not All Title I'!$A$104:$G$193,3,FALSE)),""),"")</f>
        <v/>
      </c>
      <c r="D373" s="84" t="str">
        <f>IFERROR(IF($K373&gt;$E$7,IF(VLOOKUP($J373,'Not All Title I'!$A$104:$G$193,4,FALSE)="","",VLOOKUP($J373,'Not All Title I'!$A$104:$G$193,4,FALSE)),""),"")</f>
        <v/>
      </c>
      <c r="E373" s="66" t="str">
        <f>IFERROR(IF($K373&gt;$E$7,IF(VLOOKUP($J373,'Not All Title I'!$A$104:$G$193,5,FALSE)="","",VLOOKUP($J373,'Not All Title I'!$A$104:$G$193,5,FALSE)),""),"")</f>
        <v/>
      </c>
      <c r="F373" s="67" t="str">
        <f>IFERROR(IF($K373&gt;$E$7,IF(VLOOKUP($J373,'Not All Title I'!$A$104:$G$193,6,FALSE)="","",VLOOKUP($J373,'Not All Title I'!$A$104:$G$193,6,FALSE)),""),"")</f>
        <v/>
      </c>
      <c r="G373" s="96"/>
      <c r="H373" t="str">
        <f>IFERROR(IF(H372-1&gt;='Not All Title I'!$K$102,H372-1,""),"")</f>
        <v/>
      </c>
      <c r="I373" t="str">
        <f>IFERROR(IF(I372-1&gt;='Not All Title I'!$P$102,I372-1,""),"")</f>
        <v/>
      </c>
      <c r="J373" t="str">
        <f>IF($B$7="Student Enrollment",VLOOKUP(H373,'Not All Title I'!$K$104:$L$193,2,FALSE),IF($B$7="Poverty Rate",VLOOKUP(I373,'Not All Title I'!$P$104:$P$193,2,FALSE),""))</f>
        <v/>
      </c>
      <c r="K373" t="str">
        <f>IFERROR(IF($B$7="Student Enrollment",VLOOKUP(J373,'Not All Title I'!$A$104:$G$193,3,FALSE),IF($B$7="Poverty Rate",VLOOKUP(J373,'Not All Title I'!$A$104:$G$193,7,FALSE),"")),"")</f>
        <v/>
      </c>
    </row>
    <row r="374" spans="1:11" ht="15" x14ac:dyDescent="0.25">
      <c r="A374" s="82" t="str">
        <f>IFERROR(IF($K374&gt;$E$7,IF(VLOOKUP($J374,'Not All Title I'!$A$104:$G$193,1,FALSE)="","",VLOOKUP($J374,'Not All Title I'!$A$104:$G$193,1,FALSE)),""),"")</f>
        <v/>
      </c>
      <c r="B374" s="80" t="str">
        <f>IFERROR(IF($K374&gt;$E$7,IF(VLOOKUP($J374,'Not All Title I'!$A$104:$G$193,2,FALSE)="","",VLOOKUP($J374,'Not All Title I'!$A$104:$G$193,2,FALSE)),""),"")</f>
        <v/>
      </c>
      <c r="C374" s="79" t="str">
        <f>IFERROR(IF($K374&gt;$E$7,IF(VLOOKUP($J374,'Not All Title I'!$A$104:$G$193,3,FALSE)="","",VLOOKUP($J374,'Not All Title I'!$A$104:$G$193,3,FALSE)),""),"")</f>
        <v/>
      </c>
      <c r="D374" s="84" t="str">
        <f>IFERROR(IF($K374&gt;$E$7,IF(VLOOKUP($J374,'Not All Title I'!$A$104:$G$193,4,FALSE)="","",VLOOKUP($J374,'Not All Title I'!$A$104:$G$193,4,FALSE)),""),"")</f>
        <v/>
      </c>
      <c r="E374" s="66" t="str">
        <f>IFERROR(IF($K374&gt;$E$7,IF(VLOOKUP($J374,'Not All Title I'!$A$104:$G$193,5,FALSE)="","",VLOOKUP($J374,'Not All Title I'!$A$104:$G$193,5,FALSE)),""),"")</f>
        <v/>
      </c>
      <c r="F374" s="67" t="str">
        <f>IFERROR(IF($K374&gt;$E$7,IF(VLOOKUP($J374,'Not All Title I'!$A$104:$G$193,6,FALSE)="","",VLOOKUP($J374,'Not All Title I'!$A$104:$G$193,6,FALSE)),""),"")</f>
        <v/>
      </c>
      <c r="G374" s="96"/>
      <c r="H374" t="str">
        <f>IFERROR(IF(H373-1&gt;='Not All Title I'!$K$102,H373-1,""),"")</f>
        <v/>
      </c>
      <c r="I374" t="str">
        <f>IFERROR(IF(I373-1&gt;='Not All Title I'!$P$102,I373-1,""),"")</f>
        <v/>
      </c>
      <c r="J374" t="str">
        <f>IF($B$7="Student Enrollment",VLOOKUP(H374,'Not All Title I'!$K$104:$L$193,2,FALSE),IF($B$7="Poverty Rate",VLOOKUP(I374,'Not All Title I'!$P$104:$P$193,2,FALSE),""))</f>
        <v/>
      </c>
      <c r="K374" t="str">
        <f>IFERROR(IF($B$7="Student Enrollment",VLOOKUP(J374,'Not All Title I'!$A$104:$G$193,3,FALSE),IF($B$7="Poverty Rate",VLOOKUP(J374,'Not All Title I'!$A$104:$G$193,7,FALSE),"")),"")</f>
        <v/>
      </c>
    </row>
    <row r="375" spans="1:11" ht="15" x14ac:dyDescent="0.25">
      <c r="A375" s="82" t="str">
        <f>IFERROR(IF($K375&gt;$E$7,IF(VLOOKUP($J375,'Not All Title I'!$A$104:$G$193,1,FALSE)="","",VLOOKUP($J375,'Not All Title I'!$A$104:$G$193,1,FALSE)),""),"")</f>
        <v/>
      </c>
      <c r="B375" s="80" t="str">
        <f>IFERROR(IF($K375&gt;$E$7,IF(VLOOKUP($J375,'Not All Title I'!$A$104:$G$193,2,FALSE)="","",VLOOKUP($J375,'Not All Title I'!$A$104:$G$193,2,FALSE)),""),"")</f>
        <v/>
      </c>
      <c r="C375" s="79" t="str">
        <f>IFERROR(IF($K375&gt;$E$7,IF(VLOOKUP($J375,'Not All Title I'!$A$104:$G$193,3,FALSE)="","",VLOOKUP($J375,'Not All Title I'!$A$104:$G$193,3,FALSE)),""),"")</f>
        <v/>
      </c>
      <c r="D375" s="84" t="str">
        <f>IFERROR(IF($K375&gt;$E$7,IF(VLOOKUP($J375,'Not All Title I'!$A$104:$G$193,4,FALSE)="","",VLOOKUP($J375,'Not All Title I'!$A$104:$G$193,4,FALSE)),""),"")</f>
        <v/>
      </c>
      <c r="E375" s="66" t="str">
        <f>IFERROR(IF($K375&gt;$E$7,IF(VLOOKUP($J375,'Not All Title I'!$A$104:$G$193,5,FALSE)="","",VLOOKUP($J375,'Not All Title I'!$A$104:$G$193,5,FALSE)),""),"")</f>
        <v/>
      </c>
      <c r="F375" s="67" t="str">
        <f>IFERROR(IF($K375&gt;$E$7,IF(VLOOKUP($J375,'Not All Title I'!$A$104:$G$193,6,FALSE)="","",VLOOKUP($J375,'Not All Title I'!$A$104:$G$193,6,FALSE)),""),"")</f>
        <v/>
      </c>
      <c r="G375" s="96"/>
      <c r="H375" t="str">
        <f>IFERROR(IF(H374-1&gt;='Not All Title I'!$K$102,H374-1,""),"")</f>
        <v/>
      </c>
      <c r="I375" t="str">
        <f>IFERROR(IF(I374-1&gt;='Not All Title I'!$P$102,I374-1,""),"")</f>
        <v/>
      </c>
      <c r="J375" t="str">
        <f>IF($B$7="Student Enrollment",VLOOKUP(H375,'Not All Title I'!$K$104:$L$193,2,FALSE),IF($B$7="Poverty Rate",VLOOKUP(I375,'Not All Title I'!$P$104:$P$193,2,FALSE),""))</f>
        <v/>
      </c>
      <c r="K375" t="str">
        <f>IFERROR(IF($B$7="Student Enrollment",VLOOKUP(J375,'Not All Title I'!$A$104:$G$193,3,FALSE),IF($B$7="Poverty Rate",VLOOKUP(J375,'Not All Title I'!$A$104:$G$193,7,FALSE),"")),"")</f>
        <v/>
      </c>
    </row>
    <row r="376" spans="1:11" ht="15" x14ac:dyDescent="0.25">
      <c r="A376" s="82" t="str">
        <f>IFERROR(IF($K376&gt;$E$7,IF(VLOOKUP($J376,'Not All Title I'!$A$104:$G$193,1,FALSE)="","",VLOOKUP($J376,'Not All Title I'!$A$104:$G$193,1,FALSE)),""),"")</f>
        <v/>
      </c>
      <c r="B376" s="80" t="str">
        <f>IFERROR(IF($K376&gt;$E$7,IF(VLOOKUP($J376,'Not All Title I'!$A$104:$G$193,2,FALSE)="","",VLOOKUP($J376,'Not All Title I'!$A$104:$G$193,2,FALSE)),""),"")</f>
        <v/>
      </c>
      <c r="C376" s="79" t="str">
        <f>IFERROR(IF($K376&gt;$E$7,IF(VLOOKUP($J376,'Not All Title I'!$A$104:$G$193,3,FALSE)="","",VLOOKUP($J376,'Not All Title I'!$A$104:$G$193,3,FALSE)),""),"")</f>
        <v/>
      </c>
      <c r="D376" s="84" t="str">
        <f>IFERROR(IF($K376&gt;$E$7,IF(VLOOKUP($J376,'Not All Title I'!$A$104:$G$193,4,FALSE)="","",VLOOKUP($J376,'Not All Title I'!$A$104:$G$193,4,FALSE)),""),"")</f>
        <v/>
      </c>
      <c r="E376" s="66" t="str">
        <f>IFERROR(IF($K376&gt;$E$7,IF(VLOOKUP($J376,'Not All Title I'!$A$104:$G$193,5,FALSE)="","",VLOOKUP($J376,'Not All Title I'!$A$104:$G$193,5,FALSE)),""),"")</f>
        <v/>
      </c>
      <c r="F376" s="67" t="str">
        <f>IFERROR(IF($K376&gt;$E$7,IF(VLOOKUP($J376,'Not All Title I'!$A$104:$G$193,6,FALSE)="","",VLOOKUP($J376,'Not All Title I'!$A$104:$G$193,6,FALSE)),""),"")</f>
        <v/>
      </c>
      <c r="G376" s="96"/>
      <c r="H376" t="str">
        <f>IFERROR(IF(H375-1&gt;='Not All Title I'!$K$102,H375-1,""),"")</f>
        <v/>
      </c>
      <c r="I376" t="str">
        <f>IFERROR(IF(I375-1&gt;='Not All Title I'!$P$102,I375-1,""),"")</f>
        <v/>
      </c>
      <c r="J376" t="str">
        <f>IF($B$7="Student Enrollment",VLOOKUP(H376,'Not All Title I'!$K$104:$L$193,2,FALSE),IF($B$7="Poverty Rate",VLOOKUP(I376,'Not All Title I'!$P$104:$P$193,2,FALSE),""))</f>
        <v/>
      </c>
      <c r="K376" t="str">
        <f>IFERROR(IF($B$7="Student Enrollment",VLOOKUP(J376,'Not All Title I'!$A$104:$G$193,3,FALSE),IF($B$7="Poverty Rate",VLOOKUP(J376,'Not All Title I'!$A$104:$G$193,7,FALSE),"")),"")</f>
        <v/>
      </c>
    </row>
    <row r="377" spans="1:11" ht="15" x14ac:dyDescent="0.25">
      <c r="A377" s="82" t="str">
        <f>IFERROR(IF($K377&gt;$E$7,IF(VLOOKUP($J377,'Not All Title I'!$A$104:$G$193,1,FALSE)="","",VLOOKUP($J377,'Not All Title I'!$A$104:$G$193,1,FALSE)),""),"")</f>
        <v/>
      </c>
      <c r="B377" s="80" t="str">
        <f>IFERROR(IF($K377&gt;$E$7,IF(VLOOKUP($J377,'Not All Title I'!$A$104:$G$193,2,FALSE)="","",VLOOKUP($J377,'Not All Title I'!$A$104:$G$193,2,FALSE)),""),"")</f>
        <v/>
      </c>
      <c r="C377" s="79" t="str">
        <f>IFERROR(IF($K377&gt;$E$7,IF(VLOOKUP($J377,'Not All Title I'!$A$104:$G$193,3,FALSE)="","",VLOOKUP($J377,'Not All Title I'!$A$104:$G$193,3,FALSE)),""),"")</f>
        <v/>
      </c>
      <c r="D377" s="84" t="str">
        <f>IFERROR(IF($K377&gt;$E$7,IF(VLOOKUP($J377,'Not All Title I'!$A$104:$G$193,4,FALSE)="","",VLOOKUP($J377,'Not All Title I'!$A$104:$G$193,4,FALSE)),""),"")</f>
        <v/>
      </c>
      <c r="E377" s="66" t="str">
        <f>IFERROR(IF($K377&gt;$E$7,IF(VLOOKUP($J377,'Not All Title I'!$A$104:$G$193,5,FALSE)="","",VLOOKUP($J377,'Not All Title I'!$A$104:$G$193,5,FALSE)),""),"")</f>
        <v/>
      </c>
      <c r="F377" s="67" t="str">
        <f>IFERROR(IF($K377&gt;$E$7,IF(VLOOKUP($J377,'Not All Title I'!$A$104:$G$193,6,FALSE)="","",VLOOKUP($J377,'Not All Title I'!$A$104:$G$193,6,FALSE)),""),"")</f>
        <v/>
      </c>
      <c r="G377" s="96"/>
      <c r="H377" t="str">
        <f>IFERROR(IF(H376-1&gt;='Not All Title I'!$K$102,H376-1,""),"")</f>
        <v/>
      </c>
      <c r="I377" t="str">
        <f>IFERROR(IF(I376-1&gt;='Not All Title I'!$P$102,I376-1,""),"")</f>
        <v/>
      </c>
      <c r="J377" t="str">
        <f>IF($B$7="Student Enrollment",VLOOKUP(H377,'Not All Title I'!$K$104:$L$193,2,FALSE),IF($B$7="Poverty Rate",VLOOKUP(I377,'Not All Title I'!$P$104:$P$193,2,FALSE),""))</f>
        <v/>
      </c>
      <c r="K377" t="str">
        <f>IFERROR(IF($B$7="Student Enrollment",VLOOKUP(J377,'Not All Title I'!$A$104:$G$193,3,FALSE),IF($B$7="Poverty Rate",VLOOKUP(J377,'Not All Title I'!$A$104:$G$193,7,FALSE),"")),"")</f>
        <v/>
      </c>
    </row>
    <row r="378" spans="1:11" ht="15" x14ac:dyDescent="0.25">
      <c r="A378" s="82" t="str">
        <f>IFERROR(IF($K378&gt;$E$7,IF(VLOOKUP($J378,'Not All Title I'!$A$104:$G$193,1,FALSE)="","",VLOOKUP($J378,'Not All Title I'!$A$104:$G$193,1,FALSE)),""),"")</f>
        <v/>
      </c>
      <c r="B378" s="80" t="str">
        <f>IFERROR(IF($K378&gt;$E$7,IF(VLOOKUP($J378,'Not All Title I'!$A$104:$G$193,2,FALSE)="","",VLOOKUP($J378,'Not All Title I'!$A$104:$G$193,2,FALSE)),""),"")</f>
        <v/>
      </c>
      <c r="C378" s="79" t="str">
        <f>IFERROR(IF($K378&gt;$E$7,IF(VLOOKUP($J378,'Not All Title I'!$A$104:$G$193,3,FALSE)="","",VLOOKUP($J378,'Not All Title I'!$A$104:$G$193,3,FALSE)),""),"")</f>
        <v/>
      </c>
      <c r="D378" s="84" t="str">
        <f>IFERROR(IF($K378&gt;$E$7,IF(VLOOKUP($J378,'Not All Title I'!$A$104:$G$193,4,FALSE)="","",VLOOKUP($J378,'Not All Title I'!$A$104:$G$193,4,FALSE)),""),"")</f>
        <v/>
      </c>
      <c r="E378" s="66" t="str">
        <f>IFERROR(IF($K378&gt;$E$7,IF(VLOOKUP($J378,'Not All Title I'!$A$104:$G$193,5,FALSE)="","",VLOOKUP($J378,'Not All Title I'!$A$104:$G$193,5,FALSE)),""),"")</f>
        <v/>
      </c>
      <c r="F378" s="67" t="str">
        <f>IFERROR(IF($K378&gt;$E$7,IF(VLOOKUP($J378,'Not All Title I'!$A$104:$G$193,6,FALSE)="","",VLOOKUP($J378,'Not All Title I'!$A$104:$G$193,6,FALSE)),""),"")</f>
        <v/>
      </c>
      <c r="G378" s="96"/>
      <c r="H378" t="str">
        <f>IFERROR(IF(H377-1&gt;='Not All Title I'!$K$102,H377-1,""),"")</f>
        <v/>
      </c>
      <c r="I378" t="str">
        <f>IFERROR(IF(I377-1&gt;='Not All Title I'!$P$102,I377-1,""),"")</f>
        <v/>
      </c>
      <c r="J378" t="str">
        <f>IF($B$7="Student Enrollment",VLOOKUP(H378,'Not All Title I'!$K$104:$L$193,2,FALSE),IF($B$7="Poverty Rate",VLOOKUP(I378,'Not All Title I'!$P$104:$P$193,2,FALSE),""))</f>
        <v/>
      </c>
      <c r="K378" t="str">
        <f>IFERROR(IF($B$7="Student Enrollment",VLOOKUP(J378,'Not All Title I'!$A$104:$G$193,3,FALSE),IF($B$7="Poverty Rate",VLOOKUP(J378,'Not All Title I'!$A$104:$G$193,7,FALSE),"")),"")</f>
        <v/>
      </c>
    </row>
    <row r="379" spans="1:11" ht="15" x14ac:dyDescent="0.25">
      <c r="A379" s="82" t="str">
        <f>IFERROR(IF($K379&gt;$E$7,IF(VLOOKUP($J379,'Not All Title I'!$A$104:$G$193,1,FALSE)="","",VLOOKUP($J379,'Not All Title I'!$A$104:$G$193,1,FALSE)),""),"")</f>
        <v/>
      </c>
      <c r="B379" s="80" t="str">
        <f>IFERROR(IF($K379&gt;$E$7,IF(VLOOKUP($J379,'Not All Title I'!$A$104:$G$193,2,FALSE)="","",VLOOKUP($J379,'Not All Title I'!$A$104:$G$193,2,FALSE)),""),"")</f>
        <v/>
      </c>
      <c r="C379" s="79" t="str">
        <f>IFERROR(IF($K379&gt;$E$7,IF(VLOOKUP($J379,'Not All Title I'!$A$104:$G$193,3,FALSE)="","",VLOOKUP($J379,'Not All Title I'!$A$104:$G$193,3,FALSE)),""),"")</f>
        <v/>
      </c>
      <c r="D379" s="84" t="str">
        <f>IFERROR(IF($K379&gt;$E$7,IF(VLOOKUP($J379,'Not All Title I'!$A$104:$G$193,4,FALSE)="","",VLOOKUP($J379,'Not All Title I'!$A$104:$G$193,4,FALSE)),""),"")</f>
        <v/>
      </c>
      <c r="E379" s="66" t="str">
        <f>IFERROR(IF($K379&gt;$E$7,IF(VLOOKUP($J379,'Not All Title I'!$A$104:$G$193,5,FALSE)="","",VLOOKUP($J379,'Not All Title I'!$A$104:$G$193,5,FALSE)),""),"")</f>
        <v/>
      </c>
      <c r="F379" s="67" t="str">
        <f>IFERROR(IF($K379&gt;$E$7,IF(VLOOKUP($J379,'Not All Title I'!$A$104:$G$193,6,FALSE)="","",VLOOKUP($J379,'Not All Title I'!$A$104:$G$193,6,FALSE)),""),"")</f>
        <v/>
      </c>
      <c r="G379" s="96"/>
      <c r="H379" t="str">
        <f>IFERROR(IF(H378-1&gt;='Not All Title I'!$K$102,H378-1,""),"")</f>
        <v/>
      </c>
      <c r="I379" t="str">
        <f>IFERROR(IF(I378-1&gt;='Not All Title I'!$P$102,I378-1,""),"")</f>
        <v/>
      </c>
      <c r="J379" t="str">
        <f>IF($B$7="Student Enrollment",VLOOKUP(H379,'Not All Title I'!$K$104:$L$193,2,FALSE),IF($B$7="Poverty Rate",VLOOKUP(I379,'Not All Title I'!$P$104:$P$193,2,FALSE),""))</f>
        <v/>
      </c>
      <c r="K379" t="str">
        <f>IFERROR(IF($B$7="Student Enrollment",VLOOKUP(J379,'Not All Title I'!$A$104:$G$193,3,FALSE),IF($B$7="Poverty Rate",VLOOKUP(J379,'Not All Title I'!$A$104:$G$193,7,FALSE),"")),"")</f>
        <v/>
      </c>
    </row>
    <row r="380" spans="1:11" ht="15" x14ac:dyDescent="0.25">
      <c r="A380" s="82" t="str">
        <f>IFERROR(IF($K380&gt;$E$7,IF(VLOOKUP($J380,'Not All Title I'!$A$104:$G$193,1,FALSE)="","",VLOOKUP($J380,'Not All Title I'!$A$104:$G$193,1,FALSE)),""),"")</f>
        <v/>
      </c>
      <c r="B380" s="80" t="str">
        <f>IFERROR(IF($K380&gt;$E$7,IF(VLOOKUP($J380,'Not All Title I'!$A$104:$G$193,2,FALSE)="","",VLOOKUP($J380,'Not All Title I'!$A$104:$G$193,2,FALSE)),""),"")</f>
        <v/>
      </c>
      <c r="C380" s="79" t="str">
        <f>IFERROR(IF($K380&gt;$E$7,IF(VLOOKUP($J380,'Not All Title I'!$A$104:$G$193,3,FALSE)="","",VLOOKUP($J380,'Not All Title I'!$A$104:$G$193,3,FALSE)),""),"")</f>
        <v/>
      </c>
      <c r="D380" s="84" t="str">
        <f>IFERROR(IF($K380&gt;$E$7,IF(VLOOKUP($J380,'Not All Title I'!$A$104:$G$193,4,FALSE)="","",VLOOKUP($J380,'Not All Title I'!$A$104:$G$193,4,FALSE)),""),"")</f>
        <v/>
      </c>
      <c r="E380" s="66" t="str">
        <f>IFERROR(IF($K380&gt;$E$7,IF(VLOOKUP($J380,'Not All Title I'!$A$104:$G$193,5,FALSE)="","",VLOOKUP($J380,'Not All Title I'!$A$104:$G$193,5,FALSE)),""),"")</f>
        <v/>
      </c>
      <c r="F380" s="67" t="str">
        <f>IFERROR(IF($K380&gt;$E$7,IF(VLOOKUP($J380,'Not All Title I'!$A$104:$G$193,6,FALSE)="","",VLOOKUP($J380,'Not All Title I'!$A$104:$G$193,6,FALSE)),""),"")</f>
        <v/>
      </c>
      <c r="G380" s="96"/>
      <c r="H380" t="str">
        <f>IFERROR(IF(H379-1&gt;='Not All Title I'!$K$102,H379-1,""),"")</f>
        <v/>
      </c>
      <c r="I380" t="str">
        <f>IFERROR(IF(I379-1&gt;='Not All Title I'!$P$102,I379-1,""),"")</f>
        <v/>
      </c>
      <c r="J380" t="str">
        <f>IF($B$7="Student Enrollment",VLOOKUP(H380,'Not All Title I'!$K$104:$L$193,2,FALSE),IF($B$7="Poverty Rate",VLOOKUP(I380,'Not All Title I'!$P$104:$P$193,2,FALSE),""))</f>
        <v/>
      </c>
      <c r="K380" t="str">
        <f>IFERROR(IF($B$7="Student Enrollment",VLOOKUP(J380,'Not All Title I'!$A$104:$G$193,3,FALSE),IF($B$7="Poverty Rate",VLOOKUP(J380,'Not All Title I'!$A$104:$G$193,7,FALSE),"")),"")</f>
        <v/>
      </c>
    </row>
    <row r="381" spans="1:11" ht="15" x14ac:dyDescent="0.25">
      <c r="A381" s="82" t="str">
        <f>IFERROR(IF($K381&gt;$E$7,IF(VLOOKUP($J381,'Not All Title I'!$A$104:$G$193,1,FALSE)="","",VLOOKUP($J381,'Not All Title I'!$A$104:$G$193,1,FALSE)),""),"")</f>
        <v/>
      </c>
      <c r="B381" s="80" t="str">
        <f>IFERROR(IF($K381&gt;$E$7,IF(VLOOKUP($J381,'Not All Title I'!$A$104:$G$193,2,FALSE)="","",VLOOKUP($J381,'Not All Title I'!$A$104:$G$193,2,FALSE)),""),"")</f>
        <v/>
      </c>
      <c r="C381" s="79" t="str">
        <f>IFERROR(IF($K381&gt;$E$7,IF(VLOOKUP($J381,'Not All Title I'!$A$104:$G$193,3,FALSE)="","",VLOOKUP($J381,'Not All Title I'!$A$104:$G$193,3,FALSE)),""),"")</f>
        <v/>
      </c>
      <c r="D381" s="84" t="str">
        <f>IFERROR(IF($K381&gt;$E$7,IF(VLOOKUP($J381,'Not All Title I'!$A$104:$G$193,4,FALSE)="","",VLOOKUP($J381,'Not All Title I'!$A$104:$G$193,4,FALSE)),""),"")</f>
        <v/>
      </c>
      <c r="E381" s="66" t="str">
        <f>IFERROR(IF($K381&gt;$E$7,IF(VLOOKUP($J381,'Not All Title I'!$A$104:$G$193,5,FALSE)="","",VLOOKUP($J381,'Not All Title I'!$A$104:$G$193,5,FALSE)),""),"")</f>
        <v/>
      </c>
      <c r="F381" s="67" t="str">
        <f>IFERROR(IF($K381&gt;$E$7,IF(VLOOKUP($J381,'Not All Title I'!$A$104:$G$193,6,FALSE)="","",VLOOKUP($J381,'Not All Title I'!$A$104:$G$193,6,FALSE)),""),"")</f>
        <v/>
      </c>
      <c r="G381" s="96"/>
      <c r="H381" t="str">
        <f>IFERROR(IF(H380-1&gt;='Not All Title I'!$K$102,H380-1,""),"")</f>
        <v/>
      </c>
      <c r="I381" t="str">
        <f>IFERROR(IF(I380-1&gt;='Not All Title I'!$P$102,I380-1,""),"")</f>
        <v/>
      </c>
      <c r="J381" t="str">
        <f>IF($B$7="Student Enrollment",VLOOKUP(H381,'Not All Title I'!$K$104:$L$193,2,FALSE),IF($B$7="Poverty Rate",VLOOKUP(I381,'Not All Title I'!$P$104:$P$193,2,FALSE),""))</f>
        <v/>
      </c>
      <c r="K381" t="str">
        <f>IFERROR(IF($B$7="Student Enrollment",VLOOKUP(J381,'Not All Title I'!$A$104:$G$193,3,FALSE),IF($B$7="Poverty Rate",VLOOKUP(J381,'Not All Title I'!$A$104:$G$193,7,FALSE),"")),"")</f>
        <v/>
      </c>
    </row>
    <row r="382" spans="1:11" ht="15" x14ac:dyDescent="0.25">
      <c r="A382" s="82" t="str">
        <f>IFERROR(IF($K382&gt;$E$7,IF(VLOOKUP($J382,'Not All Title I'!$A$104:$G$193,1,FALSE)="","",VLOOKUP($J382,'Not All Title I'!$A$104:$G$193,1,FALSE)),""),"")</f>
        <v/>
      </c>
      <c r="B382" s="80" t="str">
        <f>IFERROR(IF($K382&gt;$E$7,IF(VLOOKUP($J382,'Not All Title I'!$A$104:$G$193,2,FALSE)="","",VLOOKUP($J382,'Not All Title I'!$A$104:$G$193,2,FALSE)),""),"")</f>
        <v/>
      </c>
      <c r="C382" s="79" t="str">
        <f>IFERROR(IF($K382&gt;$E$7,IF(VLOOKUP($J382,'Not All Title I'!$A$104:$G$193,3,FALSE)="","",VLOOKUP($J382,'Not All Title I'!$A$104:$G$193,3,FALSE)),""),"")</f>
        <v/>
      </c>
      <c r="D382" s="84" t="str">
        <f>IFERROR(IF($K382&gt;$E$7,IF(VLOOKUP($J382,'Not All Title I'!$A$104:$G$193,4,FALSE)="","",VLOOKUP($J382,'Not All Title I'!$A$104:$G$193,4,FALSE)),""),"")</f>
        <v/>
      </c>
      <c r="E382" s="66" t="str">
        <f>IFERROR(IF($K382&gt;$E$7,IF(VLOOKUP($J382,'Not All Title I'!$A$104:$G$193,5,FALSE)="","",VLOOKUP($J382,'Not All Title I'!$A$104:$G$193,5,FALSE)),""),"")</f>
        <v/>
      </c>
      <c r="F382" s="67" t="str">
        <f>IFERROR(IF($K382&gt;$E$7,IF(VLOOKUP($J382,'Not All Title I'!$A$104:$G$193,6,FALSE)="","",VLOOKUP($J382,'Not All Title I'!$A$104:$G$193,6,FALSE)),""),"")</f>
        <v/>
      </c>
      <c r="G382" s="96"/>
      <c r="H382" t="str">
        <f>IFERROR(IF(H381-1&gt;='Not All Title I'!$K$102,H381-1,""),"")</f>
        <v/>
      </c>
      <c r="I382" t="str">
        <f>IFERROR(IF(I381-1&gt;='Not All Title I'!$P$102,I381-1,""),"")</f>
        <v/>
      </c>
      <c r="J382" t="str">
        <f>IF($B$7="Student Enrollment",VLOOKUP(H382,'Not All Title I'!$K$104:$L$193,2,FALSE),IF($B$7="Poverty Rate",VLOOKUP(I382,'Not All Title I'!$P$104:$P$193,2,FALSE),""))</f>
        <v/>
      </c>
      <c r="K382" t="str">
        <f>IFERROR(IF($B$7="Student Enrollment",VLOOKUP(J382,'Not All Title I'!$A$104:$G$193,3,FALSE),IF($B$7="Poverty Rate",VLOOKUP(J382,'Not All Title I'!$A$104:$G$193,7,FALSE),"")),"")</f>
        <v/>
      </c>
    </row>
    <row r="383" spans="1:11" ht="15" x14ac:dyDescent="0.25">
      <c r="A383" s="82" t="str">
        <f>IFERROR(IF($K383&gt;$E$7,IF(VLOOKUP($J383,'Not All Title I'!$A$104:$G$193,1,FALSE)="","",VLOOKUP($J383,'Not All Title I'!$A$104:$G$193,1,FALSE)),""),"")</f>
        <v/>
      </c>
      <c r="B383" s="80" t="str">
        <f>IFERROR(IF($K383&gt;$E$7,IF(VLOOKUP($J383,'Not All Title I'!$A$104:$G$193,2,FALSE)="","",VLOOKUP($J383,'Not All Title I'!$A$104:$G$193,2,FALSE)),""),"")</f>
        <v/>
      </c>
      <c r="C383" s="79" t="str">
        <f>IFERROR(IF($K383&gt;$E$7,IF(VLOOKUP($J383,'Not All Title I'!$A$104:$G$193,3,FALSE)="","",VLOOKUP($J383,'Not All Title I'!$A$104:$G$193,3,FALSE)),""),"")</f>
        <v/>
      </c>
      <c r="D383" s="84" t="str">
        <f>IFERROR(IF($K383&gt;$E$7,IF(VLOOKUP($J383,'Not All Title I'!$A$104:$G$193,4,FALSE)="","",VLOOKUP($J383,'Not All Title I'!$A$104:$G$193,4,FALSE)),""),"")</f>
        <v/>
      </c>
      <c r="E383" s="66" t="str">
        <f>IFERROR(IF($K383&gt;$E$7,IF(VLOOKUP($J383,'Not All Title I'!$A$104:$G$193,5,FALSE)="","",VLOOKUP($J383,'Not All Title I'!$A$104:$G$193,5,FALSE)),""),"")</f>
        <v/>
      </c>
      <c r="F383" s="67" t="str">
        <f>IFERROR(IF($K383&gt;$E$7,IF(VLOOKUP($J383,'Not All Title I'!$A$104:$G$193,6,FALSE)="","",VLOOKUP($J383,'Not All Title I'!$A$104:$G$193,6,FALSE)),""),"")</f>
        <v/>
      </c>
      <c r="G383" s="96"/>
      <c r="H383" t="str">
        <f>IFERROR(IF(H382-1&gt;='Not All Title I'!$K$102,H382-1,""),"")</f>
        <v/>
      </c>
      <c r="I383" t="str">
        <f>IFERROR(IF(I382-1&gt;='Not All Title I'!$P$102,I382-1,""),"")</f>
        <v/>
      </c>
      <c r="J383" t="str">
        <f>IF($B$7="Student Enrollment",VLOOKUP(H383,'Not All Title I'!$K$104:$L$193,2,FALSE),IF($B$7="Poverty Rate",VLOOKUP(I383,'Not All Title I'!$P$104:$P$193,2,FALSE),""))</f>
        <v/>
      </c>
      <c r="K383" t="str">
        <f>IFERROR(IF($B$7="Student Enrollment",VLOOKUP(J383,'Not All Title I'!$A$104:$G$193,3,FALSE),IF($B$7="Poverty Rate",VLOOKUP(J383,'Not All Title I'!$A$104:$G$193,7,FALSE),"")),"")</f>
        <v/>
      </c>
    </row>
    <row r="384" spans="1:11" ht="15" x14ac:dyDescent="0.25">
      <c r="A384" s="82" t="str">
        <f>IFERROR(IF($K384&gt;$E$7,IF(VLOOKUP($J384,'Not All Title I'!$A$104:$G$193,1,FALSE)="","",VLOOKUP($J384,'Not All Title I'!$A$104:$G$193,1,FALSE)),""),"")</f>
        <v/>
      </c>
      <c r="B384" s="80" t="str">
        <f>IFERROR(IF($K384&gt;$E$7,IF(VLOOKUP($J384,'Not All Title I'!$A$104:$G$193,2,FALSE)="","",VLOOKUP($J384,'Not All Title I'!$A$104:$G$193,2,FALSE)),""),"")</f>
        <v/>
      </c>
      <c r="C384" s="79" t="str">
        <f>IFERROR(IF($K384&gt;$E$7,IF(VLOOKUP($J384,'Not All Title I'!$A$104:$G$193,3,FALSE)="","",VLOOKUP($J384,'Not All Title I'!$A$104:$G$193,3,FALSE)),""),"")</f>
        <v/>
      </c>
      <c r="D384" s="84" t="str">
        <f>IFERROR(IF($K384&gt;$E$7,IF(VLOOKUP($J384,'Not All Title I'!$A$104:$G$193,4,FALSE)="","",VLOOKUP($J384,'Not All Title I'!$A$104:$G$193,4,FALSE)),""),"")</f>
        <v/>
      </c>
      <c r="E384" s="66" t="str">
        <f>IFERROR(IF($K384&gt;$E$7,IF(VLOOKUP($J384,'Not All Title I'!$A$104:$G$193,5,FALSE)="","",VLOOKUP($J384,'Not All Title I'!$A$104:$G$193,5,FALSE)),""),"")</f>
        <v/>
      </c>
      <c r="F384" s="67" t="str">
        <f>IFERROR(IF($K384&gt;$E$7,IF(VLOOKUP($J384,'Not All Title I'!$A$104:$G$193,6,FALSE)="","",VLOOKUP($J384,'Not All Title I'!$A$104:$G$193,6,FALSE)),""),"")</f>
        <v/>
      </c>
      <c r="G384" s="96"/>
      <c r="H384" t="str">
        <f>IFERROR(IF(H383-1&gt;='Not All Title I'!$K$102,H383-1,""),"")</f>
        <v/>
      </c>
      <c r="I384" t="str">
        <f>IFERROR(IF(I383-1&gt;='Not All Title I'!$P$102,I383-1,""),"")</f>
        <v/>
      </c>
      <c r="J384" t="str">
        <f>IF($B$7="Student Enrollment",VLOOKUP(H384,'Not All Title I'!$K$104:$L$193,2,FALSE),IF($B$7="Poverty Rate",VLOOKUP(I384,'Not All Title I'!$P$104:$P$193,2,FALSE),""))</f>
        <v/>
      </c>
      <c r="K384" t="str">
        <f>IFERROR(IF($B$7="Student Enrollment",VLOOKUP(J384,'Not All Title I'!$A$104:$G$193,3,FALSE),IF($B$7="Poverty Rate",VLOOKUP(J384,'Not All Title I'!$A$104:$G$193,7,FALSE),"")),"")</f>
        <v/>
      </c>
    </row>
    <row r="385" spans="1:11" ht="15" x14ac:dyDescent="0.25">
      <c r="A385" s="82" t="str">
        <f>IFERROR(IF($K385&gt;$E$7,IF(VLOOKUP($J385,'Not All Title I'!$A$104:$G$193,1,FALSE)="","",VLOOKUP($J385,'Not All Title I'!$A$104:$G$193,1,FALSE)),""),"")</f>
        <v/>
      </c>
      <c r="B385" s="80" t="str">
        <f>IFERROR(IF($K385&gt;$E$7,IF(VLOOKUP($J385,'Not All Title I'!$A$104:$G$193,2,FALSE)="","",VLOOKUP($J385,'Not All Title I'!$A$104:$G$193,2,FALSE)),""),"")</f>
        <v/>
      </c>
      <c r="C385" s="79" t="str">
        <f>IFERROR(IF($K385&gt;$E$7,IF(VLOOKUP($J385,'Not All Title I'!$A$104:$G$193,3,FALSE)="","",VLOOKUP($J385,'Not All Title I'!$A$104:$G$193,3,FALSE)),""),"")</f>
        <v/>
      </c>
      <c r="D385" s="84" t="str">
        <f>IFERROR(IF($K385&gt;$E$7,IF(VLOOKUP($J385,'Not All Title I'!$A$104:$G$193,4,FALSE)="","",VLOOKUP($J385,'Not All Title I'!$A$104:$G$193,4,FALSE)),""),"")</f>
        <v/>
      </c>
      <c r="E385" s="66" t="str">
        <f>IFERROR(IF($K385&gt;$E$7,IF(VLOOKUP($J385,'Not All Title I'!$A$104:$G$193,5,FALSE)="","",VLOOKUP($J385,'Not All Title I'!$A$104:$G$193,5,FALSE)),""),"")</f>
        <v/>
      </c>
      <c r="F385" s="67" t="str">
        <f>IFERROR(IF($K385&gt;$E$7,IF(VLOOKUP($J385,'Not All Title I'!$A$104:$G$193,6,FALSE)="","",VLOOKUP($J385,'Not All Title I'!$A$104:$G$193,6,FALSE)),""),"")</f>
        <v/>
      </c>
      <c r="G385" s="96"/>
      <c r="H385" t="str">
        <f>IFERROR(IF(H384-1&gt;='Not All Title I'!$K$102,H384-1,""),"")</f>
        <v/>
      </c>
      <c r="I385" t="str">
        <f>IFERROR(IF(I384-1&gt;='Not All Title I'!$P$102,I384-1,""),"")</f>
        <v/>
      </c>
      <c r="J385" t="str">
        <f>IF($B$7="Student Enrollment",VLOOKUP(H385,'Not All Title I'!$K$104:$L$193,2,FALSE),IF($B$7="Poverty Rate",VLOOKUP(I385,'Not All Title I'!$P$104:$P$193,2,FALSE),""))</f>
        <v/>
      </c>
      <c r="K385" t="str">
        <f>IFERROR(IF($B$7="Student Enrollment",VLOOKUP(J385,'Not All Title I'!$A$104:$G$193,3,FALSE),IF($B$7="Poverty Rate",VLOOKUP(J385,'Not All Title I'!$A$104:$G$193,7,FALSE),"")),"")</f>
        <v/>
      </c>
    </row>
    <row r="386" spans="1:11" ht="15" x14ac:dyDescent="0.25">
      <c r="A386" s="82" t="str">
        <f>IFERROR(IF($K386&gt;$E$7,IF(VLOOKUP($J386,'Not All Title I'!$A$104:$G$193,1,FALSE)="","",VLOOKUP($J386,'Not All Title I'!$A$104:$G$193,1,FALSE)),""),"")</f>
        <v/>
      </c>
      <c r="B386" s="80" t="str">
        <f>IFERROR(IF($K386&gt;$E$7,IF(VLOOKUP($J386,'Not All Title I'!$A$104:$G$193,2,FALSE)="","",VLOOKUP($J386,'Not All Title I'!$A$104:$G$193,2,FALSE)),""),"")</f>
        <v/>
      </c>
      <c r="C386" s="79" t="str">
        <f>IFERROR(IF($K386&gt;$E$7,IF(VLOOKUP($J386,'Not All Title I'!$A$104:$G$193,3,FALSE)="","",VLOOKUP($J386,'Not All Title I'!$A$104:$G$193,3,FALSE)),""),"")</f>
        <v/>
      </c>
      <c r="D386" s="84" t="str">
        <f>IFERROR(IF($K386&gt;$E$7,IF(VLOOKUP($J386,'Not All Title I'!$A$104:$G$193,4,FALSE)="","",VLOOKUP($J386,'Not All Title I'!$A$104:$G$193,4,FALSE)),""),"")</f>
        <v/>
      </c>
      <c r="E386" s="66" t="str">
        <f>IFERROR(IF($K386&gt;$E$7,IF(VLOOKUP($J386,'Not All Title I'!$A$104:$G$193,5,FALSE)="","",VLOOKUP($J386,'Not All Title I'!$A$104:$G$193,5,FALSE)),""),"")</f>
        <v/>
      </c>
      <c r="F386" s="67" t="str">
        <f>IFERROR(IF($K386&gt;$E$7,IF(VLOOKUP($J386,'Not All Title I'!$A$104:$G$193,6,FALSE)="","",VLOOKUP($J386,'Not All Title I'!$A$104:$G$193,6,FALSE)),""),"")</f>
        <v/>
      </c>
      <c r="G386" s="96"/>
      <c r="H386" t="str">
        <f>IFERROR(IF(H385-1&gt;='Not All Title I'!$K$102,H385-1,""),"")</f>
        <v/>
      </c>
      <c r="I386" t="str">
        <f>IFERROR(IF(I385-1&gt;='Not All Title I'!$P$102,I385-1,""),"")</f>
        <v/>
      </c>
      <c r="J386" t="str">
        <f>IF($B$7="Student Enrollment",VLOOKUP(H386,'Not All Title I'!$K$104:$L$193,2,FALSE),IF($B$7="Poverty Rate",VLOOKUP(I386,'Not All Title I'!$P$104:$P$193,2,FALSE),""))</f>
        <v/>
      </c>
      <c r="K386" t="str">
        <f>IFERROR(IF($B$7="Student Enrollment",VLOOKUP(J386,'Not All Title I'!$A$104:$G$193,3,FALSE),IF($B$7="Poverty Rate",VLOOKUP(J386,'Not All Title I'!$A$104:$G$193,7,FALSE),"")),"")</f>
        <v/>
      </c>
    </row>
    <row r="387" spans="1:11" ht="15.75" thickBot="1" x14ac:dyDescent="0.3">
      <c r="A387" s="85" t="str">
        <f>IFERROR(IF($K387&gt;$E$7,IF(VLOOKUP($J387,'Not All Title I'!$A$104:$G$193,1,FALSE)="","",VLOOKUP($J387,'Not All Title I'!$A$104:$G$193,1,FALSE)),""),"")</f>
        <v/>
      </c>
      <c r="B387" s="80" t="str">
        <f>IFERROR(IF($K387&gt;$E$7,IF(VLOOKUP($J387,'Not All Title I'!$A$104:$G$193,2,FALSE)="","",VLOOKUP($J387,'Not All Title I'!$A$104:$G$193,2,FALSE)),""),"")</f>
        <v/>
      </c>
      <c r="C387" s="79" t="str">
        <f>IFERROR(IF($K387&gt;$E$7,IF(VLOOKUP($J387,'Not All Title I'!$A$104:$G$193,3,FALSE)="","",VLOOKUP($J387,'Not All Title I'!$A$104:$G$193,3,FALSE)),""),"")</f>
        <v/>
      </c>
      <c r="D387" s="87" t="str">
        <f>IFERROR(IF($K387&gt;$E$7,IF(VLOOKUP($J387,'Not All Title I'!$A$104:$G$193,4,FALSE)="","",VLOOKUP($J387,'Not All Title I'!$A$104:$G$193,4,FALSE)),""),"")</f>
        <v/>
      </c>
      <c r="E387" s="68" t="str">
        <f>IFERROR(IF($K387&gt;$E$7,IF(VLOOKUP($J387,'Not All Title I'!$A$104:$G$193,5,FALSE)="","",VLOOKUP($J387,'Not All Title I'!$A$104:$G$193,5,FALSE)),""),"")</f>
        <v/>
      </c>
      <c r="F387" s="69" t="str">
        <f>IFERROR(IF($K387&gt;$E$7,IF(VLOOKUP($J387,'Not All Title I'!$A$104:$G$193,6,FALSE)="","",VLOOKUP($J387,'Not All Title I'!$A$104:$G$193,6,FALSE)),""),"")</f>
        <v/>
      </c>
      <c r="G387" s="96"/>
      <c r="H387" t="str">
        <f>IFERROR(IF(H386-1&gt;='Not All Title I'!$K$102,H386-1,""),"")</f>
        <v/>
      </c>
      <c r="I387" t="str">
        <f>IFERROR(IF(I386-1&gt;='Not All Title I'!$P$102,I386-1,""),"")</f>
        <v/>
      </c>
      <c r="J387" t="str">
        <f>IF($B$7="Student Enrollment",VLOOKUP(H387,'Not All Title I'!$K$104:$L$193,2,FALSE),IF($B$7="Poverty Rate",VLOOKUP(I387,'Not All Title I'!$P$104:$P$193,2,FALSE),""))</f>
        <v/>
      </c>
      <c r="K387" t="str">
        <f>IFERROR(IF($B$7="Student Enrollment",VLOOKUP(J387,'Not All Title I'!$A$104:$G$193,3,FALSE),IF($B$7="Poverty Rate",VLOOKUP(J387,'Not All Title I'!$A$104:$G$193,7,FALSE),"")),"")</f>
        <v/>
      </c>
    </row>
    <row r="388" spans="1:11" ht="15.75" thickBot="1" x14ac:dyDescent="0.3">
      <c r="A388" s="14"/>
      <c r="B388" s="15"/>
      <c r="C388" s="14" t="str">
        <f>IF(SUM(C298:C387)&gt;0,SUM(C298:C387),"")</f>
        <v/>
      </c>
      <c r="D388" s="16" t="str">
        <f>IF(SUM(D298:D387)&gt;0,SUM(D298:D387),"")</f>
        <v/>
      </c>
      <c r="E388" s="36" t="str">
        <f t="shared" ref="E388" si="12">IF(ISNUMBER(C388),C388/D388,"")</f>
        <v/>
      </c>
      <c r="F388" s="17"/>
      <c r="G388" s="97"/>
    </row>
    <row r="389" spans="1:11" ht="15.75" thickBot="1" x14ac:dyDescent="0.3">
      <c r="A389" s="31"/>
      <c r="B389" s="32"/>
      <c r="C389" s="32"/>
      <c r="D389" s="32"/>
      <c r="E389" s="32"/>
      <c r="F389" s="32"/>
      <c r="G389" s="33"/>
    </row>
  </sheetData>
  <sheetProtection password="C4FA" sheet="1" objects="1" scenarios="1" selectLockedCells="1"/>
  <conditionalFormatting sqref="F108:F197">
    <cfRule type="cellIs" dxfId="11" priority="101" operator="equal">
      <formula>"NO"</formula>
    </cfRule>
    <cfRule type="cellIs" dxfId="10" priority="102" operator="equal">
      <formula>"YES"</formula>
    </cfRule>
  </conditionalFormatting>
  <conditionalFormatting sqref="F12:G101">
    <cfRule type="cellIs" dxfId="9" priority="25" operator="equal">
      <formula>"NO"</formula>
    </cfRule>
    <cfRule type="cellIs" dxfId="8" priority="26" operator="equal">
      <formula>"YES"</formula>
    </cfRule>
  </conditionalFormatting>
  <conditionalFormatting sqref="F202:G291">
    <cfRule type="cellIs" dxfId="7" priority="1" operator="equal">
      <formula>"NO"</formula>
    </cfRule>
    <cfRule type="cellIs" dxfId="6" priority="2" operator="equal">
      <formula>"YES"</formula>
    </cfRule>
  </conditionalFormatting>
  <conditionalFormatting sqref="F298:G387">
    <cfRule type="cellIs" dxfId="5" priority="49" operator="equal">
      <formula>"NO"</formula>
    </cfRule>
    <cfRule type="cellIs" dxfId="4" priority="50" operator="equal">
      <formula>"YES"</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Lists!$B$1:$B$2</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02"/>
  <sheetViews>
    <sheetView workbookViewId="0">
      <selection activeCell="D8" sqref="D8"/>
    </sheetView>
  </sheetViews>
  <sheetFormatPr defaultColWidth="0" defaultRowHeight="15" customHeight="1" zeroHeight="1" x14ac:dyDescent="0.25"/>
  <cols>
    <col min="1" max="1" width="15.28515625" customWidth="1"/>
    <col min="2" max="2" width="50.42578125" customWidth="1"/>
    <col min="3" max="3" width="13.85546875" customWidth="1"/>
    <col min="4" max="5" width="23" customWidth="1"/>
    <col min="6" max="6" width="15.7109375" customWidth="1"/>
    <col min="7" max="7" width="16.42578125" customWidth="1"/>
    <col min="8" max="16384" width="9.140625" hidden="1"/>
  </cols>
  <sheetData>
    <row r="1" spans="1:17" ht="15.75" thickBot="1" x14ac:dyDescent="0.3">
      <c r="A1" s="25"/>
      <c r="B1" s="26"/>
      <c r="C1" s="26"/>
      <c r="D1" s="26"/>
      <c r="E1" s="26"/>
      <c r="F1" s="56"/>
    </row>
    <row r="2" spans="1:17" ht="60" customHeight="1" x14ac:dyDescent="0.25">
      <c r="A2" s="2"/>
      <c r="B2" s="3"/>
      <c r="C2" s="3"/>
      <c r="D2" s="3"/>
      <c r="E2" s="3"/>
      <c r="F2" s="3"/>
      <c r="G2" s="4"/>
    </row>
    <row r="3" spans="1:17" s="11" customFormat="1" ht="30" x14ac:dyDescent="0.25">
      <c r="A3" s="12" t="s">
        <v>3</v>
      </c>
      <c r="B3" s="76"/>
      <c r="C3" s="13" t="s">
        <v>4</v>
      </c>
      <c r="D3" s="77"/>
      <c r="E3" s="13" t="s">
        <v>5</v>
      </c>
      <c r="F3" s="76"/>
      <c r="G3" s="57"/>
    </row>
    <row r="4" spans="1:17" ht="15.75" thickBot="1" x14ac:dyDescent="0.3">
      <c r="A4" s="8"/>
      <c r="B4" s="9"/>
      <c r="C4" s="9"/>
      <c r="D4" s="9"/>
      <c r="E4" s="9"/>
      <c r="F4" s="9"/>
      <c r="G4" s="10"/>
    </row>
    <row r="5" spans="1:17" ht="15.75" thickBot="1" x14ac:dyDescent="0.3">
      <c r="A5" s="25"/>
      <c r="B5" s="26"/>
      <c r="C5" s="26"/>
      <c r="D5" s="26"/>
      <c r="E5" s="26"/>
      <c r="F5" s="26"/>
      <c r="G5" s="27"/>
    </row>
    <row r="6" spans="1:17" ht="21.75" thickBot="1" x14ac:dyDescent="0.4">
      <c r="A6" s="47" t="s">
        <v>9</v>
      </c>
      <c r="B6" s="58"/>
      <c r="C6" s="28"/>
      <c r="D6" s="28"/>
      <c r="E6" s="28"/>
      <c r="F6" s="32"/>
      <c r="G6" s="29"/>
      <c r="K6" s="74">
        <f>MIN(K8:K97)</f>
        <v>0</v>
      </c>
      <c r="P6" s="75">
        <f>MIN(P8:P97)</f>
        <v>0</v>
      </c>
    </row>
    <row r="7" spans="1:17" ht="39" thickBot="1" x14ac:dyDescent="0.3">
      <c r="A7" s="51" t="s">
        <v>10</v>
      </c>
      <c r="B7" s="52" t="s">
        <v>11</v>
      </c>
      <c r="C7" s="59" t="s">
        <v>12</v>
      </c>
      <c r="D7" s="60" t="s">
        <v>40</v>
      </c>
      <c r="E7" s="53" t="s">
        <v>41</v>
      </c>
      <c r="F7" s="54" t="s">
        <v>15</v>
      </c>
      <c r="G7" s="29"/>
      <c r="K7" s="74">
        <f>MAX(K8:K97)</f>
        <v>0</v>
      </c>
      <c r="P7" s="75">
        <f>MAX(P8:P97)</f>
        <v>0</v>
      </c>
    </row>
    <row r="8" spans="1:17" x14ac:dyDescent="0.25">
      <c r="A8" s="79" t="str">
        <f>IF('All Title I'!A8="","",'All Title I'!A8)</f>
        <v/>
      </c>
      <c r="B8" s="80" t="str">
        <f>IF('All Title I'!B8="","",'All Title I'!B8)</f>
        <v/>
      </c>
      <c r="C8" s="79" t="str">
        <f>IF('All Title I'!C8="","",'All Title I'!C8)</f>
        <v/>
      </c>
      <c r="D8" s="105"/>
      <c r="E8" s="106" t="str">
        <f>IF(ISNUMBER(C8),D8/C8,"")</f>
        <v/>
      </c>
      <c r="F8" s="65" t="str">
        <f>IF(ISNUMBER(C8),IF(C8&gt;100,IF(AND(E8&gt;=$C$100,E8&lt;=$C$101),"YES","NO"),"N/A"),"")</f>
        <v/>
      </c>
      <c r="G8" s="29"/>
      <c r="H8" s="74" t="str">
        <f t="shared" ref="H8:H39" si="0">IF(ISNUMBER(C8),_xlfn.RANK.AVG(C8,$C$8:$C$97),"")</f>
        <v/>
      </c>
      <c r="I8" s="74" t="str">
        <f>IF(ISNUMBER(H8),COUNTIF(H8:$H$97,H8),"")</f>
        <v/>
      </c>
      <c r="J8" s="74" t="str">
        <f>IF(ISNUMBER(H8),IF(I8=1,H8,H8+(I8*0.01)),"")</f>
        <v/>
      </c>
      <c r="K8" s="74" t="str">
        <f t="shared" ref="K8:K39" si="1">IF(ISNUMBER(H8),_xlfn.RANK.AVG(J8,$J$8:$J$97),"")</f>
        <v/>
      </c>
      <c r="L8" s="74" t="str">
        <f>IF(ISNUMBER(H8),A8,"")</f>
        <v/>
      </c>
      <c r="M8" s="70" t="str">
        <f t="shared" ref="M8:M39" si="2">IF(ISNUMBER(G8),_xlfn.RANK.AVG(G8,$G$8:$G$97),"")</f>
        <v/>
      </c>
      <c r="N8" s="70" t="str">
        <f>IF(ISNUMBER(M8),COUNTIF(M8:$M$97,M8),"")</f>
        <v/>
      </c>
      <c r="O8" s="70" t="str">
        <f>IF(ISNUMBER(M8),IF(N8=1,M8,M8+(N8*0.01)),"")</f>
        <v/>
      </c>
      <c r="P8" s="70" t="str">
        <f t="shared" ref="P8:P39" si="3">IF(ISNUMBER(M8),_xlfn.RANK.AVG(O8,$O$8:$O$97),"")</f>
        <v/>
      </c>
      <c r="Q8" s="70" t="str">
        <f t="shared" ref="Q8:Q97" si="4">IF(ISNUMBER(M8),A8,"")</f>
        <v/>
      </c>
    </row>
    <row r="9" spans="1:17" x14ac:dyDescent="0.25">
      <c r="A9" s="82" t="str">
        <f>IF('All Title I'!A9="","",'All Title I'!A9)</f>
        <v/>
      </c>
      <c r="B9" s="83" t="str">
        <f>IF('All Title I'!B9="","",'All Title I'!B9)</f>
        <v/>
      </c>
      <c r="C9" s="82" t="str">
        <f>IF('All Title I'!C9="","",'All Title I'!C9)</f>
        <v/>
      </c>
      <c r="D9" s="107"/>
      <c r="E9" s="108" t="str">
        <f t="shared" ref="E9:E72" si="5">IF(ISNUMBER(C9),D9/C9,"")</f>
        <v/>
      </c>
      <c r="F9" s="67" t="str">
        <f t="shared" ref="F9:F72" si="6">IF(ISNUMBER(C9),IF(C9&gt;100,IF(AND(E9&gt;=$C$100,E9&lt;=$C$101),"YES","NO"),"N/A"),"")</f>
        <v/>
      </c>
      <c r="G9" s="29"/>
      <c r="H9" s="74" t="str">
        <f t="shared" si="0"/>
        <v/>
      </c>
      <c r="I9" s="74" t="str">
        <f>IF(ISNUMBER(H9),COUNTIF(H9:$H$97,H9),"")</f>
        <v/>
      </c>
      <c r="J9" s="74" t="str">
        <f t="shared" ref="J9:J97" si="7">IF(ISNUMBER(H9),IF(I9=1,H9,H9+(I9*0.01)),"")</f>
        <v/>
      </c>
      <c r="K9" s="74" t="str">
        <f t="shared" si="1"/>
        <v/>
      </c>
      <c r="L9" s="74" t="str">
        <f t="shared" ref="L9:L97" si="8">IF(ISNUMBER(H9),A9,"")</f>
        <v/>
      </c>
      <c r="M9" s="70" t="str">
        <f t="shared" si="2"/>
        <v/>
      </c>
      <c r="N9" s="70" t="str">
        <f>IF(ISNUMBER(M9),COUNTIF(M9:$M$97,M9),"")</f>
        <v/>
      </c>
      <c r="O9" s="70" t="str">
        <f t="shared" ref="O9:O97" si="9">IF(ISNUMBER(M9),IF(N9=1,M9,M9+(N9*0.01)),"")</f>
        <v/>
      </c>
      <c r="P9" s="70" t="str">
        <f t="shared" si="3"/>
        <v/>
      </c>
      <c r="Q9" s="70" t="str">
        <f t="shared" si="4"/>
        <v/>
      </c>
    </row>
    <row r="10" spans="1:17" x14ac:dyDescent="0.25">
      <c r="A10" s="82" t="str">
        <f>IF('All Title I'!A10="","",'All Title I'!A10)</f>
        <v/>
      </c>
      <c r="B10" s="83" t="str">
        <f>IF('All Title I'!B10="","",'All Title I'!B10)</f>
        <v/>
      </c>
      <c r="C10" s="82" t="str">
        <f>IF('All Title I'!C10="","",'All Title I'!C10)</f>
        <v/>
      </c>
      <c r="D10" s="107"/>
      <c r="E10" s="108" t="str">
        <f t="shared" si="5"/>
        <v/>
      </c>
      <c r="F10" s="67" t="str">
        <f t="shared" si="6"/>
        <v/>
      </c>
      <c r="G10" s="29"/>
      <c r="H10" s="74" t="str">
        <f t="shared" si="0"/>
        <v/>
      </c>
      <c r="I10" s="74" t="str">
        <f>IF(ISNUMBER(H10),COUNTIF(H10:$H$97,H10),"")</f>
        <v/>
      </c>
      <c r="J10" s="74" t="str">
        <f t="shared" si="7"/>
        <v/>
      </c>
      <c r="K10" s="74" t="str">
        <f t="shared" si="1"/>
        <v/>
      </c>
      <c r="L10" s="74" t="str">
        <f t="shared" si="8"/>
        <v/>
      </c>
      <c r="M10" s="70" t="str">
        <f t="shared" si="2"/>
        <v/>
      </c>
      <c r="N10" s="70" t="str">
        <f>IF(ISNUMBER(M10),COUNTIF(M10:$M$97,M10),"")</f>
        <v/>
      </c>
      <c r="O10" s="70" t="str">
        <f t="shared" si="9"/>
        <v/>
      </c>
      <c r="P10" s="70" t="str">
        <f t="shared" si="3"/>
        <v/>
      </c>
      <c r="Q10" s="70" t="str">
        <f t="shared" si="4"/>
        <v/>
      </c>
    </row>
    <row r="11" spans="1:17" x14ac:dyDescent="0.25">
      <c r="A11" s="82" t="str">
        <f>IF('All Title I'!A11="","",'All Title I'!A11)</f>
        <v/>
      </c>
      <c r="B11" s="83" t="str">
        <f>IF('All Title I'!B11="","",'All Title I'!B11)</f>
        <v/>
      </c>
      <c r="C11" s="82" t="str">
        <f>IF('All Title I'!C11="","",'All Title I'!C11)</f>
        <v/>
      </c>
      <c r="D11" s="107"/>
      <c r="E11" s="108" t="str">
        <f t="shared" si="5"/>
        <v/>
      </c>
      <c r="F11" s="67" t="str">
        <f t="shared" si="6"/>
        <v/>
      </c>
      <c r="G11" s="29"/>
      <c r="H11" s="74" t="str">
        <f t="shared" si="0"/>
        <v/>
      </c>
      <c r="I11" s="74" t="str">
        <f>IF(ISNUMBER(H11),COUNTIF(H11:$H$97,H11),"")</f>
        <v/>
      </c>
      <c r="J11" s="74" t="str">
        <f t="shared" ref="J11:J30" si="10">IF(ISNUMBER(H11),IF(I11=1,H11,H11+(I11*0.01)),"")</f>
        <v/>
      </c>
      <c r="K11" s="74" t="str">
        <f t="shared" si="1"/>
        <v/>
      </c>
      <c r="L11" s="74" t="str">
        <f t="shared" ref="L11:L30" si="11">IF(ISNUMBER(H11),A11,"")</f>
        <v/>
      </c>
      <c r="M11" s="70" t="str">
        <f t="shared" si="2"/>
        <v/>
      </c>
      <c r="N11" s="70" t="str">
        <f>IF(ISNUMBER(M11),COUNTIF(M11:$M$97,M11),"")</f>
        <v/>
      </c>
      <c r="O11" s="70" t="str">
        <f t="shared" ref="O11:O30" si="12">IF(ISNUMBER(M11),IF(N11=1,M11,M11+(N11*0.01)),"")</f>
        <v/>
      </c>
      <c r="P11" s="70" t="str">
        <f t="shared" si="3"/>
        <v/>
      </c>
      <c r="Q11" s="70" t="str">
        <f t="shared" ref="Q11:Q30" si="13">IF(ISNUMBER(M11),A11,"")</f>
        <v/>
      </c>
    </row>
    <row r="12" spans="1:17" x14ac:dyDescent="0.25">
      <c r="A12" s="82" t="str">
        <f>IF('All Title I'!A12="","",'All Title I'!A12)</f>
        <v/>
      </c>
      <c r="B12" s="83" t="str">
        <f>IF('All Title I'!B12="","",'All Title I'!B12)</f>
        <v/>
      </c>
      <c r="C12" s="82" t="str">
        <f>IF('All Title I'!C12="","",'All Title I'!C12)</f>
        <v/>
      </c>
      <c r="D12" s="107"/>
      <c r="E12" s="108" t="str">
        <f t="shared" si="5"/>
        <v/>
      </c>
      <c r="F12" s="67" t="str">
        <f t="shared" si="6"/>
        <v/>
      </c>
      <c r="G12" s="29"/>
      <c r="H12" s="74" t="str">
        <f t="shared" si="0"/>
        <v/>
      </c>
      <c r="I12" s="74" t="str">
        <f>IF(ISNUMBER(H12),COUNTIF(H12:$H$97,H12),"")</f>
        <v/>
      </c>
      <c r="J12" s="74" t="str">
        <f t="shared" si="10"/>
        <v/>
      </c>
      <c r="K12" s="74" t="str">
        <f t="shared" si="1"/>
        <v/>
      </c>
      <c r="L12" s="74" t="str">
        <f t="shared" si="11"/>
        <v/>
      </c>
      <c r="M12" s="70" t="str">
        <f t="shared" si="2"/>
        <v/>
      </c>
      <c r="N12" s="70" t="str">
        <f>IF(ISNUMBER(M12),COUNTIF(M12:$M$97,M12),"")</f>
        <v/>
      </c>
      <c r="O12" s="70" t="str">
        <f t="shared" si="12"/>
        <v/>
      </c>
      <c r="P12" s="70" t="str">
        <f t="shared" si="3"/>
        <v/>
      </c>
      <c r="Q12" s="70" t="str">
        <f t="shared" si="13"/>
        <v/>
      </c>
    </row>
    <row r="13" spans="1:17" x14ac:dyDescent="0.25">
      <c r="A13" s="82" t="str">
        <f>IF('All Title I'!A13="","",'All Title I'!A13)</f>
        <v/>
      </c>
      <c r="B13" s="83" t="str">
        <f>IF('All Title I'!B13="","",'All Title I'!B13)</f>
        <v/>
      </c>
      <c r="C13" s="82" t="str">
        <f>IF('All Title I'!C13="","",'All Title I'!C13)</f>
        <v/>
      </c>
      <c r="D13" s="107"/>
      <c r="E13" s="108" t="str">
        <f t="shared" si="5"/>
        <v/>
      </c>
      <c r="F13" s="67" t="str">
        <f t="shared" si="6"/>
        <v/>
      </c>
      <c r="G13" s="29"/>
      <c r="H13" s="74" t="str">
        <f t="shared" si="0"/>
        <v/>
      </c>
      <c r="I13" s="74" t="str">
        <f>IF(ISNUMBER(H13),COUNTIF(H13:$H$97,H13),"")</f>
        <v/>
      </c>
      <c r="J13" s="74" t="str">
        <f t="shared" si="10"/>
        <v/>
      </c>
      <c r="K13" s="74" t="str">
        <f t="shared" si="1"/>
        <v/>
      </c>
      <c r="L13" s="74" t="str">
        <f t="shared" si="11"/>
        <v/>
      </c>
      <c r="M13" s="70" t="str">
        <f t="shared" si="2"/>
        <v/>
      </c>
      <c r="N13" s="70" t="str">
        <f>IF(ISNUMBER(M13),COUNTIF(M13:$M$97,M13),"")</f>
        <v/>
      </c>
      <c r="O13" s="70" t="str">
        <f t="shared" si="12"/>
        <v/>
      </c>
      <c r="P13" s="70" t="str">
        <f t="shared" si="3"/>
        <v/>
      </c>
      <c r="Q13" s="70" t="str">
        <f t="shared" si="13"/>
        <v/>
      </c>
    </row>
    <row r="14" spans="1:17" x14ac:dyDescent="0.25">
      <c r="A14" s="82" t="str">
        <f>IF('All Title I'!A14="","",'All Title I'!A14)</f>
        <v/>
      </c>
      <c r="B14" s="83" t="str">
        <f>IF('All Title I'!B14="","",'All Title I'!B14)</f>
        <v/>
      </c>
      <c r="C14" s="82" t="str">
        <f>IF('All Title I'!C14="","",'All Title I'!C14)</f>
        <v/>
      </c>
      <c r="D14" s="107"/>
      <c r="E14" s="108" t="str">
        <f t="shared" si="5"/>
        <v/>
      </c>
      <c r="F14" s="67" t="str">
        <f t="shared" si="6"/>
        <v/>
      </c>
      <c r="G14" s="29"/>
      <c r="H14" s="74" t="str">
        <f t="shared" si="0"/>
        <v/>
      </c>
      <c r="I14" s="74" t="str">
        <f>IF(ISNUMBER(H14),COUNTIF(H14:$H$97,H14),"")</f>
        <v/>
      </c>
      <c r="J14" s="74" t="str">
        <f t="shared" si="10"/>
        <v/>
      </c>
      <c r="K14" s="74" t="str">
        <f t="shared" si="1"/>
        <v/>
      </c>
      <c r="L14" s="74" t="str">
        <f t="shared" si="11"/>
        <v/>
      </c>
      <c r="M14" s="70" t="str">
        <f t="shared" si="2"/>
        <v/>
      </c>
      <c r="N14" s="70" t="str">
        <f>IF(ISNUMBER(M14),COUNTIF(M14:$M$97,M14),"")</f>
        <v/>
      </c>
      <c r="O14" s="70" t="str">
        <f t="shared" si="12"/>
        <v/>
      </c>
      <c r="P14" s="70" t="str">
        <f t="shared" si="3"/>
        <v/>
      </c>
      <c r="Q14" s="70" t="str">
        <f t="shared" si="13"/>
        <v/>
      </c>
    </row>
    <row r="15" spans="1:17" x14ac:dyDescent="0.25">
      <c r="A15" s="82" t="str">
        <f>IF('All Title I'!A15="","",'All Title I'!A15)</f>
        <v/>
      </c>
      <c r="B15" s="83" t="str">
        <f>IF('All Title I'!B15="","",'All Title I'!B15)</f>
        <v/>
      </c>
      <c r="C15" s="82" t="str">
        <f>IF('All Title I'!C15="","",'All Title I'!C15)</f>
        <v/>
      </c>
      <c r="D15" s="107"/>
      <c r="E15" s="108" t="str">
        <f t="shared" si="5"/>
        <v/>
      </c>
      <c r="F15" s="67" t="str">
        <f t="shared" si="6"/>
        <v/>
      </c>
      <c r="G15" s="29"/>
      <c r="H15" s="74" t="str">
        <f t="shared" si="0"/>
        <v/>
      </c>
      <c r="I15" s="74" t="str">
        <f>IF(ISNUMBER(H15),COUNTIF(H15:$H$97,H15),"")</f>
        <v/>
      </c>
      <c r="J15" s="74" t="str">
        <f t="shared" si="10"/>
        <v/>
      </c>
      <c r="K15" s="74" t="str">
        <f t="shared" si="1"/>
        <v/>
      </c>
      <c r="L15" s="74" t="str">
        <f t="shared" si="11"/>
        <v/>
      </c>
      <c r="M15" s="70" t="str">
        <f t="shared" si="2"/>
        <v/>
      </c>
      <c r="N15" s="70" t="str">
        <f>IF(ISNUMBER(M15),COUNTIF(M15:$M$97,M15),"")</f>
        <v/>
      </c>
      <c r="O15" s="70" t="str">
        <f t="shared" si="12"/>
        <v/>
      </c>
      <c r="P15" s="70" t="str">
        <f t="shared" si="3"/>
        <v/>
      </c>
      <c r="Q15" s="70" t="str">
        <f t="shared" si="13"/>
        <v/>
      </c>
    </row>
    <row r="16" spans="1:17" x14ac:dyDescent="0.25">
      <c r="A16" s="82" t="str">
        <f>IF('All Title I'!A16="","",'All Title I'!A16)</f>
        <v/>
      </c>
      <c r="B16" s="83" t="str">
        <f>IF('All Title I'!B16="","",'All Title I'!B16)</f>
        <v/>
      </c>
      <c r="C16" s="82" t="str">
        <f>IF('All Title I'!C16="","",'All Title I'!C16)</f>
        <v/>
      </c>
      <c r="D16" s="107"/>
      <c r="E16" s="108" t="str">
        <f t="shared" si="5"/>
        <v/>
      </c>
      <c r="F16" s="67" t="str">
        <f t="shared" si="6"/>
        <v/>
      </c>
      <c r="G16" s="29"/>
      <c r="H16" s="74" t="str">
        <f t="shared" si="0"/>
        <v/>
      </c>
      <c r="I16" s="74" t="str">
        <f>IF(ISNUMBER(H16),COUNTIF(H16:$H$97,H16),"")</f>
        <v/>
      </c>
      <c r="J16" s="74" t="str">
        <f t="shared" si="10"/>
        <v/>
      </c>
      <c r="K16" s="74" t="str">
        <f t="shared" si="1"/>
        <v/>
      </c>
      <c r="L16" s="74" t="str">
        <f t="shared" si="11"/>
        <v/>
      </c>
      <c r="M16" s="70" t="str">
        <f t="shared" si="2"/>
        <v/>
      </c>
      <c r="N16" s="70" t="str">
        <f>IF(ISNUMBER(M16),COUNTIF(M16:$M$97,M16),"")</f>
        <v/>
      </c>
      <c r="O16" s="70" t="str">
        <f t="shared" si="12"/>
        <v/>
      </c>
      <c r="P16" s="70" t="str">
        <f t="shared" si="3"/>
        <v/>
      </c>
      <c r="Q16" s="70" t="str">
        <f t="shared" si="13"/>
        <v/>
      </c>
    </row>
    <row r="17" spans="1:17" x14ac:dyDescent="0.25">
      <c r="A17" s="82" t="str">
        <f>IF('All Title I'!A17="","",'All Title I'!A17)</f>
        <v/>
      </c>
      <c r="B17" s="83" t="str">
        <f>IF('All Title I'!B17="","",'All Title I'!B17)</f>
        <v/>
      </c>
      <c r="C17" s="82" t="str">
        <f>IF('All Title I'!C17="","",'All Title I'!C17)</f>
        <v/>
      </c>
      <c r="D17" s="107"/>
      <c r="E17" s="108" t="str">
        <f t="shared" si="5"/>
        <v/>
      </c>
      <c r="F17" s="67" t="str">
        <f t="shared" si="6"/>
        <v/>
      </c>
      <c r="G17" s="29"/>
      <c r="H17" s="74" t="str">
        <f t="shared" si="0"/>
        <v/>
      </c>
      <c r="I17" s="74" t="str">
        <f>IF(ISNUMBER(H17),COUNTIF(H17:$H$97,H17),"")</f>
        <v/>
      </c>
      <c r="J17" s="74" t="str">
        <f t="shared" si="10"/>
        <v/>
      </c>
      <c r="K17" s="74" t="str">
        <f t="shared" si="1"/>
        <v/>
      </c>
      <c r="L17" s="74" t="str">
        <f t="shared" si="11"/>
        <v/>
      </c>
      <c r="M17" s="70" t="str">
        <f t="shared" si="2"/>
        <v/>
      </c>
      <c r="N17" s="70" t="str">
        <f>IF(ISNUMBER(M17),COUNTIF(M17:$M$97,M17),"")</f>
        <v/>
      </c>
      <c r="O17" s="70" t="str">
        <f t="shared" si="12"/>
        <v/>
      </c>
      <c r="P17" s="70" t="str">
        <f t="shared" si="3"/>
        <v/>
      </c>
      <c r="Q17" s="70" t="str">
        <f t="shared" si="13"/>
        <v/>
      </c>
    </row>
    <row r="18" spans="1:17" x14ac:dyDescent="0.25">
      <c r="A18" s="82" t="str">
        <f>IF('All Title I'!A18="","",'All Title I'!A18)</f>
        <v/>
      </c>
      <c r="B18" s="83" t="str">
        <f>IF('All Title I'!B18="","",'All Title I'!B18)</f>
        <v/>
      </c>
      <c r="C18" s="82" t="str">
        <f>IF('All Title I'!C18="","",'All Title I'!C18)</f>
        <v/>
      </c>
      <c r="D18" s="107"/>
      <c r="E18" s="108" t="str">
        <f t="shared" si="5"/>
        <v/>
      </c>
      <c r="F18" s="67" t="str">
        <f t="shared" si="6"/>
        <v/>
      </c>
      <c r="G18" s="29"/>
      <c r="H18" s="74" t="str">
        <f t="shared" si="0"/>
        <v/>
      </c>
      <c r="I18" s="74" t="str">
        <f>IF(ISNUMBER(H18),COUNTIF(H18:$H$97,H18),"")</f>
        <v/>
      </c>
      <c r="J18" s="74" t="str">
        <f t="shared" si="10"/>
        <v/>
      </c>
      <c r="K18" s="74" t="str">
        <f t="shared" si="1"/>
        <v/>
      </c>
      <c r="L18" s="74" t="str">
        <f t="shared" si="11"/>
        <v/>
      </c>
      <c r="M18" s="70" t="str">
        <f t="shared" si="2"/>
        <v/>
      </c>
      <c r="N18" s="70" t="str">
        <f>IF(ISNUMBER(M18),COUNTIF(M18:$M$97,M18),"")</f>
        <v/>
      </c>
      <c r="O18" s="70" t="str">
        <f t="shared" si="12"/>
        <v/>
      </c>
      <c r="P18" s="70" t="str">
        <f t="shared" si="3"/>
        <v/>
      </c>
      <c r="Q18" s="70" t="str">
        <f t="shared" si="13"/>
        <v/>
      </c>
    </row>
    <row r="19" spans="1:17" x14ac:dyDescent="0.25">
      <c r="A19" s="82" t="str">
        <f>IF('All Title I'!A19="","",'All Title I'!A19)</f>
        <v/>
      </c>
      <c r="B19" s="83" t="str">
        <f>IF('All Title I'!B19="","",'All Title I'!B19)</f>
        <v/>
      </c>
      <c r="C19" s="82" t="str">
        <f>IF('All Title I'!C19="","",'All Title I'!C19)</f>
        <v/>
      </c>
      <c r="D19" s="107"/>
      <c r="E19" s="108" t="str">
        <f t="shared" si="5"/>
        <v/>
      </c>
      <c r="F19" s="67" t="str">
        <f t="shared" si="6"/>
        <v/>
      </c>
      <c r="G19" s="29"/>
      <c r="H19" s="74" t="str">
        <f t="shared" si="0"/>
        <v/>
      </c>
      <c r="I19" s="74" t="str">
        <f>IF(ISNUMBER(H19),COUNTIF(H19:$H$97,H19),"")</f>
        <v/>
      </c>
      <c r="J19" s="74" t="str">
        <f t="shared" si="10"/>
        <v/>
      </c>
      <c r="K19" s="74" t="str">
        <f t="shared" si="1"/>
        <v/>
      </c>
      <c r="L19" s="74" t="str">
        <f t="shared" si="11"/>
        <v/>
      </c>
      <c r="M19" s="70" t="str">
        <f t="shared" si="2"/>
        <v/>
      </c>
      <c r="N19" s="70" t="str">
        <f>IF(ISNUMBER(M19),COUNTIF(M19:$M$97,M19),"")</f>
        <v/>
      </c>
      <c r="O19" s="70" t="str">
        <f t="shared" si="12"/>
        <v/>
      </c>
      <c r="P19" s="70" t="str">
        <f t="shared" si="3"/>
        <v/>
      </c>
      <c r="Q19" s="70" t="str">
        <f t="shared" si="13"/>
        <v/>
      </c>
    </row>
    <row r="20" spans="1:17" x14ac:dyDescent="0.25">
      <c r="A20" s="82" t="str">
        <f>IF('All Title I'!A20="","",'All Title I'!A20)</f>
        <v/>
      </c>
      <c r="B20" s="83" t="str">
        <f>IF('All Title I'!B20="","",'All Title I'!B20)</f>
        <v/>
      </c>
      <c r="C20" s="82" t="str">
        <f>IF('All Title I'!C20="","",'All Title I'!C20)</f>
        <v/>
      </c>
      <c r="D20" s="107"/>
      <c r="E20" s="108" t="str">
        <f t="shared" si="5"/>
        <v/>
      </c>
      <c r="F20" s="67" t="str">
        <f t="shared" si="6"/>
        <v/>
      </c>
      <c r="G20" s="29"/>
      <c r="H20" s="74" t="str">
        <f t="shared" si="0"/>
        <v/>
      </c>
      <c r="I20" s="74" t="str">
        <f>IF(ISNUMBER(H20),COUNTIF(H20:$H$97,H20),"")</f>
        <v/>
      </c>
      <c r="J20" s="74" t="str">
        <f t="shared" si="10"/>
        <v/>
      </c>
      <c r="K20" s="74" t="str">
        <f t="shared" si="1"/>
        <v/>
      </c>
      <c r="L20" s="74" t="str">
        <f t="shared" si="11"/>
        <v/>
      </c>
      <c r="M20" s="70" t="str">
        <f t="shared" si="2"/>
        <v/>
      </c>
      <c r="N20" s="70" t="str">
        <f>IF(ISNUMBER(M20),COUNTIF(M20:$M$97,M20),"")</f>
        <v/>
      </c>
      <c r="O20" s="70" t="str">
        <f t="shared" si="12"/>
        <v/>
      </c>
      <c r="P20" s="70" t="str">
        <f t="shared" si="3"/>
        <v/>
      </c>
      <c r="Q20" s="70" t="str">
        <f t="shared" si="13"/>
        <v/>
      </c>
    </row>
    <row r="21" spans="1:17" x14ac:dyDescent="0.25">
      <c r="A21" s="82" t="str">
        <f>IF('All Title I'!A21="","",'All Title I'!A21)</f>
        <v/>
      </c>
      <c r="B21" s="83" t="str">
        <f>IF('All Title I'!B21="","",'All Title I'!B21)</f>
        <v/>
      </c>
      <c r="C21" s="82" t="str">
        <f>IF('All Title I'!C21="","",'All Title I'!C21)</f>
        <v/>
      </c>
      <c r="D21" s="107"/>
      <c r="E21" s="108" t="str">
        <f t="shared" si="5"/>
        <v/>
      </c>
      <c r="F21" s="67" t="str">
        <f t="shared" si="6"/>
        <v/>
      </c>
      <c r="G21" s="29"/>
      <c r="H21" s="74" t="str">
        <f t="shared" si="0"/>
        <v/>
      </c>
      <c r="I21" s="74" t="str">
        <f>IF(ISNUMBER(H21),COUNTIF(H21:$H$97,H21),"")</f>
        <v/>
      </c>
      <c r="J21" s="74" t="str">
        <f t="shared" si="10"/>
        <v/>
      </c>
      <c r="K21" s="74" t="str">
        <f t="shared" si="1"/>
        <v/>
      </c>
      <c r="L21" s="74" t="str">
        <f t="shared" si="11"/>
        <v/>
      </c>
      <c r="M21" s="70" t="str">
        <f t="shared" si="2"/>
        <v/>
      </c>
      <c r="N21" s="70" t="str">
        <f>IF(ISNUMBER(M21),COUNTIF(M21:$M$97,M21),"")</f>
        <v/>
      </c>
      <c r="O21" s="70" t="str">
        <f t="shared" si="12"/>
        <v/>
      </c>
      <c r="P21" s="70" t="str">
        <f t="shared" si="3"/>
        <v/>
      </c>
      <c r="Q21" s="70" t="str">
        <f t="shared" si="13"/>
        <v/>
      </c>
    </row>
    <row r="22" spans="1:17" x14ac:dyDescent="0.25">
      <c r="A22" s="82" t="str">
        <f>IF('All Title I'!A22="","",'All Title I'!A22)</f>
        <v/>
      </c>
      <c r="B22" s="83" t="str">
        <f>IF('All Title I'!B22="","",'All Title I'!B22)</f>
        <v/>
      </c>
      <c r="C22" s="82" t="str">
        <f>IF('All Title I'!C22="","",'All Title I'!C22)</f>
        <v/>
      </c>
      <c r="D22" s="107"/>
      <c r="E22" s="108" t="str">
        <f t="shared" si="5"/>
        <v/>
      </c>
      <c r="F22" s="67" t="str">
        <f t="shared" si="6"/>
        <v/>
      </c>
      <c r="G22" s="29"/>
      <c r="H22" s="74" t="str">
        <f t="shared" si="0"/>
        <v/>
      </c>
      <c r="I22" s="74" t="str">
        <f>IF(ISNUMBER(H22),COUNTIF(H22:$H$97,H22),"")</f>
        <v/>
      </c>
      <c r="J22" s="74" t="str">
        <f t="shared" si="10"/>
        <v/>
      </c>
      <c r="K22" s="74" t="str">
        <f t="shared" si="1"/>
        <v/>
      </c>
      <c r="L22" s="74" t="str">
        <f t="shared" si="11"/>
        <v/>
      </c>
      <c r="M22" s="70" t="str">
        <f t="shared" si="2"/>
        <v/>
      </c>
      <c r="N22" s="70" t="str">
        <f>IF(ISNUMBER(M22),COUNTIF(M22:$M$97,M22),"")</f>
        <v/>
      </c>
      <c r="O22" s="70" t="str">
        <f t="shared" si="12"/>
        <v/>
      </c>
      <c r="P22" s="70" t="str">
        <f t="shared" si="3"/>
        <v/>
      </c>
      <c r="Q22" s="70" t="str">
        <f t="shared" si="13"/>
        <v/>
      </c>
    </row>
    <row r="23" spans="1:17" x14ac:dyDescent="0.25">
      <c r="A23" s="82" t="str">
        <f>IF('All Title I'!A23="","",'All Title I'!A23)</f>
        <v/>
      </c>
      <c r="B23" s="83" t="str">
        <f>IF('All Title I'!B23="","",'All Title I'!B23)</f>
        <v/>
      </c>
      <c r="C23" s="82" t="str">
        <f>IF('All Title I'!C23="","",'All Title I'!C23)</f>
        <v/>
      </c>
      <c r="D23" s="107"/>
      <c r="E23" s="108" t="str">
        <f t="shared" si="5"/>
        <v/>
      </c>
      <c r="F23" s="67" t="str">
        <f t="shared" si="6"/>
        <v/>
      </c>
      <c r="G23" s="29"/>
      <c r="H23" s="74" t="str">
        <f t="shared" si="0"/>
        <v/>
      </c>
      <c r="I23" s="74" t="str">
        <f>IF(ISNUMBER(H23),COUNTIF(H23:$H$97,H23),"")</f>
        <v/>
      </c>
      <c r="J23" s="74" t="str">
        <f t="shared" si="10"/>
        <v/>
      </c>
      <c r="K23" s="74" t="str">
        <f t="shared" si="1"/>
        <v/>
      </c>
      <c r="L23" s="74" t="str">
        <f t="shared" si="11"/>
        <v/>
      </c>
      <c r="M23" s="70" t="str">
        <f t="shared" si="2"/>
        <v/>
      </c>
      <c r="N23" s="70" t="str">
        <f>IF(ISNUMBER(M23),COUNTIF(M23:$M$97,M23),"")</f>
        <v/>
      </c>
      <c r="O23" s="70" t="str">
        <f t="shared" si="12"/>
        <v/>
      </c>
      <c r="P23" s="70" t="str">
        <f t="shared" si="3"/>
        <v/>
      </c>
      <c r="Q23" s="70" t="str">
        <f t="shared" si="13"/>
        <v/>
      </c>
    </row>
    <row r="24" spans="1:17" x14ac:dyDescent="0.25">
      <c r="A24" s="82" t="str">
        <f>IF('All Title I'!A24="","",'All Title I'!A24)</f>
        <v/>
      </c>
      <c r="B24" s="83" t="str">
        <f>IF('All Title I'!B24="","",'All Title I'!B24)</f>
        <v/>
      </c>
      <c r="C24" s="82" t="str">
        <f>IF('All Title I'!C24="","",'All Title I'!C24)</f>
        <v/>
      </c>
      <c r="D24" s="107"/>
      <c r="E24" s="108" t="str">
        <f t="shared" si="5"/>
        <v/>
      </c>
      <c r="F24" s="67" t="str">
        <f t="shared" si="6"/>
        <v/>
      </c>
      <c r="G24" s="29"/>
      <c r="H24" s="74" t="str">
        <f t="shared" si="0"/>
        <v/>
      </c>
      <c r="I24" s="74" t="str">
        <f>IF(ISNUMBER(H24),COUNTIF(H24:$H$97,H24),"")</f>
        <v/>
      </c>
      <c r="J24" s="74" t="str">
        <f t="shared" si="10"/>
        <v/>
      </c>
      <c r="K24" s="74" t="str">
        <f t="shared" si="1"/>
        <v/>
      </c>
      <c r="L24" s="74" t="str">
        <f t="shared" si="11"/>
        <v/>
      </c>
      <c r="M24" s="70" t="str">
        <f t="shared" si="2"/>
        <v/>
      </c>
      <c r="N24" s="70" t="str">
        <f>IF(ISNUMBER(M24),COUNTIF(M24:$M$97,M24),"")</f>
        <v/>
      </c>
      <c r="O24" s="70" t="str">
        <f t="shared" si="12"/>
        <v/>
      </c>
      <c r="P24" s="70" t="str">
        <f t="shared" si="3"/>
        <v/>
      </c>
      <c r="Q24" s="70" t="str">
        <f t="shared" si="13"/>
        <v/>
      </c>
    </row>
    <row r="25" spans="1:17" x14ac:dyDescent="0.25">
      <c r="A25" s="82" t="str">
        <f>IF('All Title I'!A25="","",'All Title I'!A25)</f>
        <v/>
      </c>
      <c r="B25" s="83" t="str">
        <f>IF('All Title I'!B25="","",'All Title I'!B25)</f>
        <v/>
      </c>
      <c r="C25" s="82" t="str">
        <f>IF('All Title I'!C25="","",'All Title I'!C25)</f>
        <v/>
      </c>
      <c r="D25" s="107"/>
      <c r="E25" s="108" t="str">
        <f t="shared" si="5"/>
        <v/>
      </c>
      <c r="F25" s="67" t="str">
        <f t="shared" si="6"/>
        <v/>
      </c>
      <c r="G25" s="29"/>
      <c r="H25" s="74" t="str">
        <f t="shared" si="0"/>
        <v/>
      </c>
      <c r="I25" s="74" t="str">
        <f>IF(ISNUMBER(H25),COUNTIF(H25:$H$97,H25),"")</f>
        <v/>
      </c>
      <c r="J25" s="74" t="str">
        <f t="shared" si="10"/>
        <v/>
      </c>
      <c r="K25" s="74" t="str">
        <f t="shared" si="1"/>
        <v/>
      </c>
      <c r="L25" s="74" t="str">
        <f t="shared" si="11"/>
        <v/>
      </c>
      <c r="M25" s="70" t="str">
        <f t="shared" si="2"/>
        <v/>
      </c>
      <c r="N25" s="70" t="str">
        <f>IF(ISNUMBER(M25),COUNTIF(M25:$M$97,M25),"")</f>
        <v/>
      </c>
      <c r="O25" s="70" t="str">
        <f t="shared" si="12"/>
        <v/>
      </c>
      <c r="P25" s="70" t="str">
        <f t="shared" si="3"/>
        <v/>
      </c>
      <c r="Q25" s="70" t="str">
        <f t="shared" si="13"/>
        <v/>
      </c>
    </row>
    <row r="26" spans="1:17" x14ac:dyDescent="0.25">
      <c r="A26" s="82" t="str">
        <f>IF('All Title I'!A26="","",'All Title I'!A26)</f>
        <v/>
      </c>
      <c r="B26" s="83" t="str">
        <f>IF('All Title I'!B26="","",'All Title I'!B26)</f>
        <v/>
      </c>
      <c r="C26" s="82" t="str">
        <f>IF('All Title I'!C26="","",'All Title I'!C26)</f>
        <v/>
      </c>
      <c r="D26" s="107"/>
      <c r="E26" s="108" t="str">
        <f t="shared" si="5"/>
        <v/>
      </c>
      <c r="F26" s="67" t="str">
        <f t="shared" si="6"/>
        <v/>
      </c>
      <c r="G26" s="29"/>
      <c r="H26" s="74" t="str">
        <f t="shared" si="0"/>
        <v/>
      </c>
      <c r="I26" s="74" t="str">
        <f>IF(ISNUMBER(H26),COUNTIF(H26:$H$97,H26),"")</f>
        <v/>
      </c>
      <c r="J26" s="74" t="str">
        <f t="shared" si="10"/>
        <v/>
      </c>
      <c r="K26" s="74" t="str">
        <f t="shared" si="1"/>
        <v/>
      </c>
      <c r="L26" s="74" t="str">
        <f t="shared" si="11"/>
        <v/>
      </c>
      <c r="M26" s="70" t="str">
        <f t="shared" si="2"/>
        <v/>
      </c>
      <c r="N26" s="70" t="str">
        <f>IF(ISNUMBER(M26),COUNTIF(M26:$M$97,M26),"")</f>
        <v/>
      </c>
      <c r="O26" s="70" t="str">
        <f t="shared" si="12"/>
        <v/>
      </c>
      <c r="P26" s="70" t="str">
        <f t="shared" si="3"/>
        <v/>
      </c>
      <c r="Q26" s="70" t="str">
        <f t="shared" si="13"/>
        <v/>
      </c>
    </row>
    <row r="27" spans="1:17" x14ac:dyDescent="0.25">
      <c r="A27" s="82" t="str">
        <f>IF('All Title I'!A27="","",'All Title I'!A27)</f>
        <v/>
      </c>
      <c r="B27" s="83" t="str">
        <f>IF('All Title I'!B27="","",'All Title I'!B27)</f>
        <v/>
      </c>
      <c r="C27" s="82" t="str">
        <f>IF('All Title I'!C27="","",'All Title I'!C27)</f>
        <v/>
      </c>
      <c r="D27" s="107"/>
      <c r="E27" s="108" t="str">
        <f t="shared" si="5"/>
        <v/>
      </c>
      <c r="F27" s="67" t="str">
        <f t="shared" si="6"/>
        <v/>
      </c>
      <c r="G27" s="29"/>
      <c r="H27" s="74" t="str">
        <f t="shared" si="0"/>
        <v/>
      </c>
      <c r="I27" s="74" t="str">
        <f>IF(ISNUMBER(H27),COUNTIF(H27:$H$97,H27),"")</f>
        <v/>
      </c>
      <c r="J27" s="74" t="str">
        <f t="shared" si="10"/>
        <v/>
      </c>
      <c r="K27" s="74" t="str">
        <f t="shared" si="1"/>
        <v/>
      </c>
      <c r="L27" s="74" t="str">
        <f t="shared" si="11"/>
        <v/>
      </c>
      <c r="M27" s="70" t="str">
        <f t="shared" si="2"/>
        <v/>
      </c>
      <c r="N27" s="70" t="str">
        <f>IF(ISNUMBER(M27),COUNTIF(M27:$M$97,M27),"")</f>
        <v/>
      </c>
      <c r="O27" s="70" t="str">
        <f t="shared" si="12"/>
        <v/>
      </c>
      <c r="P27" s="70" t="str">
        <f t="shared" si="3"/>
        <v/>
      </c>
      <c r="Q27" s="70" t="str">
        <f t="shared" si="13"/>
        <v/>
      </c>
    </row>
    <row r="28" spans="1:17" x14ac:dyDescent="0.25">
      <c r="A28" s="82" t="str">
        <f>IF('All Title I'!A28="","",'All Title I'!A28)</f>
        <v/>
      </c>
      <c r="B28" s="83" t="str">
        <f>IF('All Title I'!B28="","",'All Title I'!B28)</f>
        <v/>
      </c>
      <c r="C28" s="82" t="str">
        <f>IF('All Title I'!C28="","",'All Title I'!C28)</f>
        <v/>
      </c>
      <c r="D28" s="107"/>
      <c r="E28" s="108" t="str">
        <f t="shared" si="5"/>
        <v/>
      </c>
      <c r="F28" s="67" t="str">
        <f t="shared" si="6"/>
        <v/>
      </c>
      <c r="G28" s="29"/>
      <c r="H28" s="74" t="str">
        <f t="shared" si="0"/>
        <v/>
      </c>
      <c r="I28" s="74" t="str">
        <f>IF(ISNUMBER(H28),COUNTIF(H28:$H$97,H28),"")</f>
        <v/>
      </c>
      <c r="J28" s="74" t="str">
        <f t="shared" si="10"/>
        <v/>
      </c>
      <c r="K28" s="74" t="str">
        <f t="shared" si="1"/>
        <v/>
      </c>
      <c r="L28" s="74" t="str">
        <f t="shared" si="11"/>
        <v/>
      </c>
      <c r="M28" s="70" t="str">
        <f t="shared" si="2"/>
        <v/>
      </c>
      <c r="N28" s="70" t="str">
        <f>IF(ISNUMBER(M28),COUNTIF(M28:$M$97,M28),"")</f>
        <v/>
      </c>
      <c r="O28" s="70" t="str">
        <f t="shared" si="12"/>
        <v/>
      </c>
      <c r="P28" s="70" t="str">
        <f t="shared" si="3"/>
        <v/>
      </c>
      <c r="Q28" s="70" t="str">
        <f t="shared" si="13"/>
        <v/>
      </c>
    </row>
    <row r="29" spans="1:17" x14ac:dyDescent="0.25">
      <c r="A29" s="82" t="str">
        <f>IF('All Title I'!A29="","",'All Title I'!A29)</f>
        <v/>
      </c>
      <c r="B29" s="83" t="str">
        <f>IF('All Title I'!B29="","",'All Title I'!B29)</f>
        <v/>
      </c>
      <c r="C29" s="82" t="str">
        <f>IF('All Title I'!C29="","",'All Title I'!C29)</f>
        <v/>
      </c>
      <c r="D29" s="107"/>
      <c r="E29" s="108" t="str">
        <f t="shared" si="5"/>
        <v/>
      </c>
      <c r="F29" s="67" t="str">
        <f t="shared" si="6"/>
        <v/>
      </c>
      <c r="G29" s="29"/>
      <c r="H29" s="74" t="str">
        <f t="shared" si="0"/>
        <v/>
      </c>
      <c r="I29" s="74" t="str">
        <f>IF(ISNUMBER(H29),COUNTIF(H29:$H$97,H29),"")</f>
        <v/>
      </c>
      <c r="J29" s="74" t="str">
        <f t="shared" si="10"/>
        <v/>
      </c>
      <c r="K29" s="74" t="str">
        <f t="shared" si="1"/>
        <v/>
      </c>
      <c r="L29" s="74" t="str">
        <f t="shared" si="11"/>
        <v/>
      </c>
      <c r="M29" s="70" t="str">
        <f t="shared" si="2"/>
        <v/>
      </c>
      <c r="N29" s="70" t="str">
        <f>IF(ISNUMBER(M29),COUNTIF(M29:$M$97,M29),"")</f>
        <v/>
      </c>
      <c r="O29" s="70" t="str">
        <f t="shared" si="12"/>
        <v/>
      </c>
      <c r="P29" s="70" t="str">
        <f t="shared" si="3"/>
        <v/>
      </c>
      <c r="Q29" s="70" t="str">
        <f t="shared" si="13"/>
        <v/>
      </c>
    </row>
    <row r="30" spans="1:17" x14ac:dyDescent="0.25">
      <c r="A30" s="82" t="str">
        <f>IF('All Title I'!A30="","",'All Title I'!A30)</f>
        <v/>
      </c>
      <c r="B30" s="83" t="str">
        <f>IF('All Title I'!B30="","",'All Title I'!B30)</f>
        <v/>
      </c>
      <c r="C30" s="82" t="str">
        <f>IF('All Title I'!C30="","",'All Title I'!C30)</f>
        <v/>
      </c>
      <c r="D30" s="107"/>
      <c r="E30" s="108" t="str">
        <f t="shared" si="5"/>
        <v/>
      </c>
      <c r="F30" s="67" t="str">
        <f t="shared" si="6"/>
        <v/>
      </c>
      <c r="G30" s="29"/>
      <c r="H30" s="74" t="str">
        <f t="shared" si="0"/>
        <v/>
      </c>
      <c r="I30" s="74" t="str">
        <f>IF(ISNUMBER(H30),COUNTIF(H30:$H$97,H30),"")</f>
        <v/>
      </c>
      <c r="J30" s="74" t="str">
        <f t="shared" si="10"/>
        <v/>
      </c>
      <c r="K30" s="74" t="str">
        <f t="shared" si="1"/>
        <v/>
      </c>
      <c r="L30" s="74" t="str">
        <f t="shared" si="11"/>
        <v/>
      </c>
      <c r="M30" s="70" t="str">
        <f t="shared" si="2"/>
        <v/>
      </c>
      <c r="N30" s="70" t="str">
        <f>IF(ISNUMBER(M30),COUNTIF(M30:$M$97,M30),"")</f>
        <v/>
      </c>
      <c r="O30" s="70" t="str">
        <f t="shared" si="12"/>
        <v/>
      </c>
      <c r="P30" s="70" t="str">
        <f t="shared" si="3"/>
        <v/>
      </c>
      <c r="Q30" s="70" t="str">
        <f t="shared" si="13"/>
        <v/>
      </c>
    </row>
    <row r="31" spans="1:17" x14ac:dyDescent="0.25">
      <c r="A31" s="82" t="str">
        <f>IF('All Title I'!A31="","",'All Title I'!A31)</f>
        <v/>
      </c>
      <c r="B31" s="83" t="str">
        <f>IF('All Title I'!B31="","",'All Title I'!B31)</f>
        <v/>
      </c>
      <c r="C31" s="82" t="str">
        <f>IF('All Title I'!C31="","",'All Title I'!C31)</f>
        <v/>
      </c>
      <c r="D31" s="107"/>
      <c r="E31" s="108" t="str">
        <f t="shared" si="5"/>
        <v/>
      </c>
      <c r="F31" s="67" t="str">
        <f t="shared" si="6"/>
        <v/>
      </c>
      <c r="G31" s="29"/>
      <c r="H31" s="74" t="str">
        <f t="shared" si="0"/>
        <v/>
      </c>
      <c r="I31" s="74" t="str">
        <f>IF(ISNUMBER(H31),COUNTIF(H31:$H$97,H31),"")</f>
        <v/>
      </c>
      <c r="J31" s="74" t="str">
        <f t="shared" si="7"/>
        <v/>
      </c>
      <c r="K31" s="74" t="str">
        <f t="shared" si="1"/>
        <v/>
      </c>
      <c r="L31" s="74" t="str">
        <f t="shared" si="8"/>
        <v/>
      </c>
      <c r="M31" s="70" t="str">
        <f t="shared" si="2"/>
        <v/>
      </c>
      <c r="N31" s="70" t="str">
        <f>IF(ISNUMBER(M31),COUNTIF(M31:$M$97,M31),"")</f>
        <v/>
      </c>
      <c r="O31" s="70" t="str">
        <f t="shared" si="9"/>
        <v/>
      </c>
      <c r="P31" s="70" t="str">
        <f t="shared" si="3"/>
        <v/>
      </c>
      <c r="Q31" s="70" t="str">
        <f t="shared" si="4"/>
        <v/>
      </c>
    </row>
    <row r="32" spans="1:17" x14ac:dyDescent="0.25">
      <c r="A32" s="82" t="str">
        <f>IF('All Title I'!A32="","",'All Title I'!A32)</f>
        <v/>
      </c>
      <c r="B32" s="83" t="str">
        <f>IF('All Title I'!B32="","",'All Title I'!B32)</f>
        <v/>
      </c>
      <c r="C32" s="82" t="str">
        <f>IF('All Title I'!C32="","",'All Title I'!C32)</f>
        <v/>
      </c>
      <c r="D32" s="107"/>
      <c r="E32" s="108" t="str">
        <f t="shared" si="5"/>
        <v/>
      </c>
      <c r="F32" s="67" t="str">
        <f t="shared" si="6"/>
        <v/>
      </c>
      <c r="G32" s="29"/>
      <c r="H32" s="74" t="str">
        <f t="shared" si="0"/>
        <v/>
      </c>
      <c r="I32" s="74" t="str">
        <f>IF(ISNUMBER(H32),COUNTIF(H32:$H$97,H32),"")</f>
        <v/>
      </c>
      <c r="J32" s="74" t="str">
        <f t="shared" si="7"/>
        <v/>
      </c>
      <c r="K32" s="74" t="str">
        <f t="shared" si="1"/>
        <v/>
      </c>
      <c r="L32" s="74" t="str">
        <f t="shared" si="8"/>
        <v/>
      </c>
      <c r="M32" s="70" t="str">
        <f t="shared" si="2"/>
        <v/>
      </c>
      <c r="N32" s="70" t="str">
        <f>IF(ISNUMBER(M32),COUNTIF(M32:$M$97,M32),"")</f>
        <v/>
      </c>
      <c r="O32" s="70" t="str">
        <f t="shared" si="9"/>
        <v/>
      </c>
      <c r="P32" s="70" t="str">
        <f t="shared" si="3"/>
        <v/>
      </c>
      <c r="Q32" s="70" t="str">
        <f t="shared" si="4"/>
        <v/>
      </c>
    </row>
    <row r="33" spans="1:17" x14ac:dyDescent="0.25">
      <c r="A33" s="82" t="str">
        <f>IF('All Title I'!A33="","",'All Title I'!A33)</f>
        <v/>
      </c>
      <c r="B33" s="83" t="str">
        <f>IF('All Title I'!B33="","",'All Title I'!B33)</f>
        <v/>
      </c>
      <c r="C33" s="82" t="str">
        <f>IF('All Title I'!C33="","",'All Title I'!C33)</f>
        <v/>
      </c>
      <c r="D33" s="107"/>
      <c r="E33" s="108" t="str">
        <f t="shared" si="5"/>
        <v/>
      </c>
      <c r="F33" s="67" t="str">
        <f t="shared" si="6"/>
        <v/>
      </c>
      <c r="G33" s="29"/>
      <c r="H33" s="74" t="str">
        <f t="shared" si="0"/>
        <v/>
      </c>
      <c r="I33" s="74" t="str">
        <f>IF(ISNUMBER(H33),COUNTIF(H33:$H$97,H33),"")</f>
        <v/>
      </c>
      <c r="J33" s="74" t="str">
        <f t="shared" si="7"/>
        <v/>
      </c>
      <c r="K33" s="74" t="str">
        <f t="shared" si="1"/>
        <v/>
      </c>
      <c r="L33" s="74" t="str">
        <f t="shared" si="8"/>
        <v/>
      </c>
      <c r="M33" s="70" t="str">
        <f t="shared" si="2"/>
        <v/>
      </c>
      <c r="N33" s="70" t="str">
        <f>IF(ISNUMBER(M33),COUNTIF(M33:$M$97,M33),"")</f>
        <v/>
      </c>
      <c r="O33" s="70" t="str">
        <f t="shared" si="9"/>
        <v/>
      </c>
      <c r="P33" s="70" t="str">
        <f t="shared" si="3"/>
        <v/>
      </c>
      <c r="Q33" s="70" t="str">
        <f t="shared" si="4"/>
        <v/>
      </c>
    </row>
    <row r="34" spans="1:17" x14ac:dyDescent="0.25">
      <c r="A34" s="82" t="str">
        <f>IF('All Title I'!A34="","",'All Title I'!A34)</f>
        <v/>
      </c>
      <c r="B34" s="83" t="str">
        <f>IF('All Title I'!B34="","",'All Title I'!B34)</f>
        <v/>
      </c>
      <c r="C34" s="82" t="str">
        <f>IF('All Title I'!C34="","",'All Title I'!C34)</f>
        <v/>
      </c>
      <c r="D34" s="107"/>
      <c r="E34" s="108" t="str">
        <f t="shared" si="5"/>
        <v/>
      </c>
      <c r="F34" s="67" t="str">
        <f t="shared" si="6"/>
        <v/>
      </c>
      <c r="G34" s="29"/>
      <c r="H34" s="74" t="str">
        <f t="shared" si="0"/>
        <v/>
      </c>
      <c r="I34" s="74" t="str">
        <f>IF(ISNUMBER(H34),COUNTIF(H34:$H$97,H34),"")</f>
        <v/>
      </c>
      <c r="J34" s="74" t="str">
        <f t="shared" si="7"/>
        <v/>
      </c>
      <c r="K34" s="74" t="str">
        <f t="shared" si="1"/>
        <v/>
      </c>
      <c r="L34" s="74" t="str">
        <f t="shared" si="8"/>
        <v/>
      </c>
      <c r="M34" s="70" t="str">
        <f t="shared" si="2"/>
        <v/>
      </c>
      <c r="N34" s="70" t="str">
        <f>IF(ISNUMBER(M34),COUNTIF(M34:$M$97,M34),"")</f>
        <v/>
      </c>
      <c r="O34" s="70" t="str">
        <f t="shared" si="9"/>
        <v/>
      </c>
      <c r="P34" s="70" t="str">
        <f t="shared" si="3"/>
        <v/>
      </c>
      <c r="Q34" s="70" t="str">
        <f t="shared" si="4"/>
        <v/>
      </c>
    </row>
    <row r="35" spans="1:17" x14ac:dyDescent="0.25">
      <c r="A35" s="82" t="str">
        <f>IF('All Title I'!A35="","",'All Title I'!A35)</f>
        <v/>
      </c>
      <c r="B35" s="83" t="str">
        <f>IF('All Title I'!B35="","",'All Title I'!B35)</f>
        <v/>
      </c>
      <c r="C35" s="82" t="str">
        <f>IF('All Title I'!C35="","",'All Title I'!C35)</f>
        <v/>
      </c>
      <c r="D35" s="107"/>
      <c r="E35" s="108" t="str">
        <f t="shared" si="5"/>
        <v/>
      </c>
      <c r="F35" s="67" t="str">
        <f t="shared" si="6"/>
        <v/>
      </c>
      <c r="G35" s="29"/>
      <c r="H35" s="74" t="str">
        <f t="shared" si="0"/>
        <v/>
      </c>
      <c r="I35" s="74" t="str">
        <f>IF(ISNUMBER(H35),COUNTIF(H35:$H$97,H35),"")</f>
        <v/>
      </c>
      <c r="J35" s="74" t="str">
        <f t="shared" si="7"/>
        <v/>
      </c>
      <c r="K35" s="74" t="str">
        <f t="shared" si="1"/>
        <v/>
      </c>
      <c r="L35" s="74" t="str">
        <f t="shared" si="8"/>
        <v/>
      </c>
      <c r="M35" s="70" t="str">
        <f t="shared" si="2"/>
        <v/>
      </c>
      <c r="N35" s="70" t="str">
        <f>IF(ISNUMBER(M35),COUNTIF(M35:$M$97,M35),"")</f>
        <v/>
      </c>
      <c r="O35" s="70" t="str">
        <f t="shared" si="9"/>
        <v/>
      </c>
      <c r="P35" s="70" t="str">
        <f t="shared" si="3"/>
        <v/>
      </c>
      <c r="Q35" s="70" t="str">
        <f t="shared" si="4"/>
        <v/>
      </c>
    </row>
    <row r="36" spans="1:17" x14ac:dyDescent="0.25">
      <c r="A36" s="82" t="str">
        <f>IF('All Title I'!A36="","",'All Title I'!A36)</f>
        <v/>
      </c>
      <c r="B36" s="83" t="str">
        <f>IF('All Title I'!B36="","",'All Title I'!B36)</f>
        <v/>
      </c>
      <c r="C36" s="82" t="str">
        <f>IF('All Title I'!C36="","",'All Title I'!C36)</f>
        <v/>
      </c>
      <c r="D36" s="107"/>
      <c r="E36" s="108" t="str">
        <f t="shared" si="5"/>
        <v/>
      </c>
      <c r="F36" s="67" t="str">
        <f t="shared" si="6"/>
        <v/>
      </c>
      <c r="G36" s="29"/>
      <c r="H36" s="74" t="str">
        <f t="shared" si="0"/>
        <v/>
      </c>
      <c r="I36" s="74" t="str">
        <f>IF(ISNUMBER(H36),COUNTIF(H36:$H$97,H36),"")</f>
        <v/>
      </c>
      <c r="J36" s="74" t="str">
        <f t="shared" si="7"/>
        <v/>
      </c>
      <c r="K36" s="74" t="str">
        <f t="shared" si="1"/>
        <v/>
      </c>
      <c r="L36" s="74" t="str">
        <f t="shared" si="8"/>
        <v/>
      </c>
      <c r="M36" s="70" t="str">
        <f t="shared" si="2"/>
        <v/>
      </c>
      <c r="N36" s="70" t="str">
        <f>IF(ISNUMBER(M36),COUNTIF(M36:$M$97,M36),"")</f>
        <v/>
      </c>
      <c r="O36" s="70" t="str">
        <f t="shared" si="9"/>
        <v/>
      </c>
      <c r="P36" s="70" t="str">
        <f t="shared" si="3"/>
        <v/>
      </c>
      <c r="Q36" s="70" t="str">
        <f t="shared" si="4"/>
        <v/>
      </c>
    </row>
    <row r="37" spans="1:17" x14ac:dyDescent="0.25">
      <c r="A37" s="82" t="str">
        <f>IF('All Title I'!A37="","",'All Title I'!A37)</f>
        <v/>
      </c>
      <c r="B37" s="83" t="str">
        <f>IF('All Title I'!B37="","",'All Title I'!B37)</f>
        <v/>
      </c>
      <c r="C37" s="82" t="str">
        <f>IF('All Title I'!C37="","",'All Title I'!C37)</f>
        <v/>
      </c>
      <c r="D37" s="107"/>
      <c r="E37" s="108" t="str">
        <f t="shared" si="5"/>
        <v/>
      </c>
      <c r="F37" s="67" t="str">
        <f t="shared" si="6"/>
        <v/>
      </c>
      <c r="G37" s="29"/>
      <c r="H37" s="74" t="str">
        <f t="shared" si="0"/>
        <v/>
      </c>
      <c r="I37" s="74" t="str">
        <f>IF(ISNUMBER(H37),COUNTIF(H37:$H$97,H37),"")</f>
        <v/>
      </c>
      <c r="J37" s="74" t="str">
        <f t="shared" si="7"/>
        <v/>
      </c>
      <c r="K37" s="74" t="str">
        <f t="shared" si="1"/>
        <v/>
      </c>
      <c r="L37" s="74" t="str">
        <f t="shared" si="8"/>
        <v/>
      </c>
      <c r="M37" s="70" t="str">
        <f t="shared" si="2"/>
        <v/>
      </c>
      <c r="N37" s="70" t="str">
        <f>IF(ISNUMBER(M37),COUNTIF(M37:$M$97,M37),"")</f>
        <v/>
      </c>
      <c r="O37" s="70" t="str">
        <f t="shared" si="9"/>
        <v/>
      </c>
      <c r="P37" s="70" t="str">
        <f t="shared" si="3"/>
        <v/>
      </c>
      <c r="Q37" s="70" t="str">
        <f t="shared" si="4"/>
        <v/>
      </c>
    </row>
    <row r="38" spans="1:17" x14ac:dyDescent="0.25">
      <c r="A38" s="82" t="str">
        <f>IF('All Title I'!A38="","",'All Title I'!A38)</f>
        <v/>
      </c>
      <c r="B38" s="83" t="str">
        <f>IF('All Title I'!B38="","",'All Title I'!B38)</f>
        <v/>
      </c>
      <c r="C38" s="82" t="str">
        <f>IF('All Title I'!C38="","",'All Title I'!C38)</f>
        <v/>
      </c>
      <c r="D38" s="107"/>
      <c r="E38" s="108" t="str">
        <f t="shared" si="5"/>
        <v/>
      </c>
      <c r="F38" s="67" t="str">
        <f t="shared" si="6"/>
        <v/>
      </c>
      <c r="G38" s="29"/>
      <c r="H38" s="74" t="str">
        <f t="shared" si="0"/>
        <v/>
      </c>
      <c r="I38" s="74" t="str">
        <f>IF(ISNUMBER(H38),COUNTIF(H38:$H$97,H38),"")</f>
        <v/>
      </c>
      <c r="J38" s="74" t="str">
        <f t="shared" si="7"/>
        <v/>
      </c>
      <c r="K38" s="74" t="str">
        <f t="shared" si="1"/>
        <v/>
      </c>
      <c r="L38" s="74" t="str">
        <f t="shared" si="8"/>
        <v/>
      </c>
      <c r="M38" s="70" t="str">
        <f t="shared" si="2"/>
        <v/>
      </c>
      <c r="N38" s="70" t="str">
        <f>IF(ISNUMBER(M38),COUNTIF(M38:$M$97,M38),"")</f>
        <v/>
      </c>
      <c r="O38" s="70" t="str">
        <f t="shared" si="9"/>
        <v/>
      </c>
      <c r="P38" s="70" t="str">
        <f t="shared" si="3"/>
        <v/>
      </c>
      <c r="Q38" s="70" t="str">
        <f t="shared" si="4"/>
        <v/>
      </c>
    </row>
    <row r="39" spans="1:17" x14ac:dyDescent="0.25">
      <c r="A39" s="82" t="str">
        <f>IF('All Title I'!A39="","",'All Title I'!A39)</f>
        <v/>
      </c>
      <c r="B39" s="83" t="str">
        <f>IF('All Title I'!B39="","",'All Title I'!B39)</f>
        <v/>
      </c>
      <c r="C39" s="82" t="str">
        <f>IF('All Title I'!C39="","",'All Title I'!C39)</f>
        <v/>
      </c>
      <c r="D39" s="107"/>
      <c r="E39" s="108" t="str">
        <f t="shared" si="5"/>
        <v/>
      </c>
      <c r="F39" s="67" t="str">
        <f t="shared" si="6"/>
        <v/>
      </c>
      <c r="G39" s="29"/>
      <c r="H39" s="74" t="str">
        <f t="shared" si="0"/>
        <v/>
      </c>
      <c r="I39" s="74" t="str">
        <f>IF(ISNUMBER(H39),COUNTIF(H39:$H$97,H39),"")</f>
        <v/>
      </c>
      <c r="J39" s="74" t="str">
        <f t="shared" si="7"/>
        <v/>
      </c>
      <c r="K39" s="74" t="str">
        <f t="shared" si="1"/>
        <v/>
      </c>
      <c r="L39" s="74" t="str">
        <f t="shared" si="8"/>
        <v/>
      </c>
      <c r="M39" s="70" t="str">
        <f t="shared" si="2"/>
        <v/>
      </c>
      <c r="N39" s="70" t="str">
        <f>IF(ISNUMBER(M39),COUNTIF(M39:$M$97,M39),"")</f>
        <v/>
      </c>
      <c r="O39" s="70" t="str">
        <f t="shared" si="9"/>
        <v/>
      </c>
      <c r="P39" s="70" t="str">
        <f t="shared" si="3"/>
        <v/>
      </c>
      <c r="Q39" s="70" t="str">
        <f t="shared" si="4"/>
        <v/>
      </c>
    </row>
    <row r="40" spans="1:17" x14ac:dyDescent="0.25">
      <c r="A40" s="82" t="str">
        <f>IF('All Title I'!A40="","",'All Title I'!A40)</f>
        <v/>
      </c>
      <c r="B40" s="83" t="str">
        <f>IF('All Title I'!B40="","",'All Title I'!B40)</f>
        <v/>
      </c>
      <c r="C40" s="82" t="str">
        <f>IF('All Title I'!C40="","",'All Title I'!C40)</f>
        <v/>
      </c>
      <c r="D40" s="107"/>
      <c r="E40" s="108" t="str">
        <f t="shared" si="5"/>
        <v/>
      </c>
      <c r="F40" s="67" t="str">
        <f t="shared" si="6"/>
        <v/>
      </c>
      <c r="G40" s="29"/>
      <c r="H40" s="74" t="str">
        <f t="shared" ref="H40:H71" si="14">IF(ISNUMBER(C40),_xlfn.RANK.AVG(C40,$C$8:$C$97),"")</f>
        <v/>
      </c>
      <c r="I40" s="74" t="str">
        <f>IF(ISNUMBER(H40),COUNTIF(H40:$H$97,H40),"")</f>
        <v/>
      </c>
      <c r="J40" s="74" t="str">
        <f t="shared" si="7"/>
        <v/>
      </c>
      <c r="K40" s="74" t="str">
        <f t="shared" ref="K40:K71" si="15">IF(ISNUMBER(H40),_xlfn.RANK.AVG(J40,$J$8:$J$97),"")</f>
        <v/>
      </c>
      <c r="L40" s="74" t="str">
        <f t="shared" si="8"/>
        <v/>
      </c>
      <c r="M40" s="70" t="str">
        <f t="shared" ref="M40:M71" si="16">IF(ISNUMBER(G40),_xlfn.RANK.AVG(G40,$G$8:$G$97),"")</f>
        <v/>
      </c>
      <c r="N40" s="70" t="str">
        <f>IF(ISNUMBER(M40),COUNTIF(M40:$M$97,M40),"")</f>
        <v/>
      </c>
      <c r="O40" s="70" t="str">
        <f t="shared" si="9"/>
        <v/>
      </c>
      <c r="P40" s="70" t="str">
        <f t="shared" ref="P40:P71" si="17">IF(ISNUMBER(M40),_xlfn.RANK.AVG(O40,$O$8:$O$97),"")</f>
        <v/>
      </c>
      <c r="Q40" s="70" t="str">
        <f t="shared" si="4"/>
        <v/>
      </c>
    </row>
    <row r="41" spans="1:17" x14ac:dyDescent="0.25">
      <c r="A41" s="82" t="str">
        <f>IF('All Title I'!A41="","",'All Title I'!A41)</f>
        <v/>
      </c>
      <c r="B41" s="83" t="str">
        <f>IF('All Title I'!B41="","",'All Title I'!B41)</f>
        <v/>
      </c>
      <c r="C41" s="82" t="str">
        <f>IF('All Title I'!C41="","",'All Title I'!C41)</f>
        <v/>
      </c>
      <c r="D41" s="107"/>
      <c r="E41" s="108" t="str">
        <f t="shared" si="5"/>
        <v/>
      </c>
      <c r="F41" s="67" t="str">
        <f t="shared" si="6"/>
        <v/>
      </c>
      <c r="G41" s="29"/>
      <c r="H41" s="74" t="str">
        <f t="shared" si="14"/>
        <v/>
      </c>
      <c r="I41" s="74" t="str">
        <f>IF(ISNUMBER(H41),COUNTIF(H41:$H$97,H41),"")</f>
        <v/>
      </c>
      <c r="J41" s="74" t="str">
        <f t="shared" si="7"/>
        <v/>
      </c>
      <c r="K41" s="74" t="str">
        <f t="shared" si="15"/>
        <v/>
      </c>
      <c r="L41" s="74" t="str">
        <f t="shared" si="8"/>
        <v/>
      </c>
      <c r="M41" s="70" t="str">
        <f t="shared" si="16"/>
        <v/>
      </c>
      <c r="N41" s="70" t="str">
        <f>IF(ISNUMBER(M41),COUNTIF(M41:$M$97,M41),"")</f>
        <v/>
      </c>
      <c r="O41" s="70" t="str">
        <f t="shared" si="9"/>
        <v/>
      </c>
      <c r="P41" s="70" t="str">
        <f t="shared" si="17"/>
        <v/>
      </c>
      <c r="Q41" s="70" t="str">
        <f t="shared" si="4"/>
        <v/>
      </c>
    </row>
    <row r="42" spans="1:17" x14ac:dyDescent="0.25">
      <c r="A42" s="82" t="str">
        <f>IF('All Title I'!A42="","",'All Title I'!A42)</f>
        <v/>
      </c>
      <c r="B42" s="83" t="str">
        <f>IF('All Title I'!B42="","",'All Title I'!B42)</f>
        <v/>
      </c>
      <c r="C42" s="82" t="str">
        <f>IF('All Title I'!C42="","",'All Title I'!C42)</f>
        <v/>
      </c>
      <c r="D42" s="107"/>
      <c r="E42" s="108" t="str">
        <f t="shared" si="5"/>
        <v/>
      </c>
      <c r="F42" s="67" t="str">
        <f t="shared" si="6"/>
        <v/>
      </c>
      <c r="G42" s="29"/>
      <c r="H42" s="74" t="str">
        <f t="shared" si="14"/>
        <v/>
      </c>
      <c r="I42" s="74" t="str">
        <f>IF(ISNUMBER(H42),COUNTIF(H42:$H$97,H42),"")</f>
        <v/>
      </c>
      <c r="J42" s="74" t="str">
        <f t="shared" si="7"/>
        <v/>
      </c>
      <c r="K42" s="74" t="str">
        <f t="shared" si="15"/>
        <v/>
      </c>
      <c r="L42" s="74" t="str">
        <f t="shared" si="8"/>
        <v/>
      </c>
      <c r="M42" s="70" t="str">
        <f t="shared" si="16"/>
        <v/>
      </c>
      <c r="N42" s="70" t="str">
        <f>IF(ISNUMBER(M42),COUNTIF(M42:$M$97,M42),"")</f>
        <v/>
      </c>
      <c r="O42" s="70" t="str">
        <f t="shared" si="9"/>
        <v/>
      </c>
      <c r="P42" s="70" t="str">
        <f t="shared" si="17"/>
        <v/>
      </c>
      <c r="Q42" s="70" t="str">
        <f t="shared" si="4"/>
        <v/>
      </c>
    </row>
    <row r="43" spans="1:17" x14ac:dyDescent="0.25">
      <c r="A43" s="82" t="str">
        <f>IF('All Title I'!A43="","",'All Title I'!A43)</f>
        <v/>
      </c>
      <c r="B43" s="83" t="str">
        <f>IF('All Title I'!B43="","",'All Title I'!B43)</f>
        <v/>
      </c>
      <c r="C43" s="82" t="str">
        <f>IF('All Title I'!C43="","",'All Title I'!C43)</f>
        <v/>
      </c>
      <c r="D43" s="107"/>
      <c r="E43" s="108" t="str">
        <f t="shared" si="5"/>
        <v/>
      </c>
      <c r="F43" s="67" t="str">
        <f t="shared" si="6"/>
        <v/>
      </c>
      <c r="G43" s="29"/>
      <c r="H43" s="74" t="str">
        <f t="shared" si="14"/>
        <v/>
      </c>
      <c r="I43" s="74" t="str">
        <f>IF(ISNUMBER(H43),COUNTIF(H43:$H$97,H43),"")</f>
        <v/>
      </c>
      <c r="J43" s="74" t="str">
        <f t="shared" si="7"/>
        <v/>
      </c>
      <c r="K43" s="74" t="str">
        <f t="shared" si="15"/>
        <v/>
      </c>
      <c r="L43" s="74" t="str">
        <f t="shared" si="8"/>
        <v/>
      </c>
      <c r="M43" s="70" t="str">
        <f t="shared" si="16"/>
        <v/>
      </c>
      <c r="N43" s="70" t="str">
        <f>IF(ISNUMBER(M43),COUNTIF(M43:$M$97,M43),"")</f>
        <v/>
      </c>
      <c r="O43" s="70" t="str">
        <f t="shared" si="9"/>
        <v/>
      </c>
      <c r="P43" s="70" t="str">
        <f t="shared" si="17"/>
        <v/>
      </c>
      <c r="Q43" s="70" t="str">
        <f t="shared" si="4"/>
        <v/>
      </c>
    </row>
    <row r="44" spans="1:17" x14ac:dyDescent="0.25">
      <c r="A44" s="82" t="str">
        <f>IF('All Title I'!A44="","",'All Title I'!A44)</f>
        <v/>
      </c>
      <c r="B44" s="83" t="str">
        <f>IF('All Title I'!B44="","",'All Title I'!B44)</f>
        <v/>
      </c>
      <c r="C44" s="82" t="str">
        <f>IF('All Title I'!C44="","",'All Title I'!C44)</f>
        <v/>
      </c>
      <c r="D44" s="107"/>
      <c r="E44" s="108" t="str">
        <f t="shared" si="5"/>
        <v/>
      </c>
      <c r="F44" s="67" t="str">
        <f t="shared" si="6"/>
        <v/>
      </c>
      <c r="G44" s="29"/>
      <c r="H44" s="74" t="str">
        <f t="shared" si="14"/>
        <v/>
      </c>
      <c r="I44" s="74" t="str">
        <f>IF(ISNUMBER(H44),COUNTIF(H44:$H$97,H44),"")</f>
        <v/>
      </c>
      <c r="J44" s="74" t="str">
        <f t="shared" si="7"/>
        <v/>
      </c>
      <c r="K44" s="74" t="str">
        <f t="shared" si="15"/>
        <v/>
      </c>
      <c r="L44" s="74" t="str">
        <f t="shared" si="8"/>
        <v/>
      </c>
      <c r="M44" s="70" t="str">
        <f t="shared" si="16"/>
        <v/>
      </c>
      <c r="N44" s="70" t="str">
        <f>IF(ISNUMBER(M44),COUNTIF(M44:$M$97,M44),"")</f>
        <v/>
      </c>
      <c r="O44" s="70" t="str">
        <f t="shared" si="9"/>
        <v/>
      </c>
      <c r="P44" s="70" t="str">
        <f t="shared" si="17"/>
        <v/>
      </c>
      <c r="Q44" s="70" t="str">
        <f t="shared" si="4"/>
        <v/>
      </c>
    </row>
    <row r="45" spans="1:17" x14ac:dyDescent="0.25">
      <c r="A45" s="82" t="str">
        <f>IF('All Title I'!A45="","",'All Title I'!A45)</f>
        <v/>
      </c>
      <c r="B45" s="83" t="str">
        <f>IF('All Title I'!B45="","",'All Title I'!B45)</f>
        <v/>
      </c>
      <c r="C45" s="82" t="str">
        <f>IF('All Title I'!C45="","",'All Title I'!C45)</f>
        <v/>
      </c>
      <c r="D45" s="107"/>
      <c r="E45" s="108" t="str">
        <f t="shared" si="5"/>
        <v/>
      </c>
      <c r="F45" s="67" t="str">
        <f t="shared" si="6"/>
        <v/>
      </c>
      <c r="G45" s="29"/>
      <c r="H45" s="74" t="str">
        <f t="shared" si="14"/>
        <v/>
      </c>
      <c r="I45" s="74" t="str">
        <f>IF(ISNUMBER(H45),COUNTIF(H45:$H$97,H45),"")</f>
        <v/>
      </c>
      <c r="J45" s="74" t="str">
        <f t="shared" si="7"/>
        <v/>
      </c>
      <c r="K45" s="74" t="str">
        <f t="shared" si="15"/>
        <v/>
      </c>
      <c r="L45" s="74" t="str">
        <f t="shared" si="8"/>
        <v/>
      </c>
      <c r="M45" s="70" t="str">
        <f t="shared" si="16"/>
        <v/>
      </c>
      <c r="N45" s="70" t="str">
        <f>IF(ISNUMBER(M45),COUNTIF(M45:$M$97,M45),"")</f>
        <v/>
      </c>
      <c r="O45" s="70" t="str">
        <f t="shared" si="9"/>
        <v/>
      </c>
      <c r="P45" s="70" t="str">
        <f t="shared" si="17"/>
        <v/>
      </c>
      <c r="Q45" s="70" t="str">
        <f t="shared" si="4"/>
        <v/>
      </c>
    </row>
    <row r="46" spans="1:17" x14ac:dyDescent="0.25">
      <c r="A46" s="82" t="str">
        <f>IF('All Title I'!A46="","",'All Title I'!A46)</f>
        <v/>
      </c>
      <c r="B46" s="83" t="str">
        <f>IF('All Title I'!B46="","",'All Title I'!B46)</f>
        <v/>
      </c>
      <c r="C46" s="82" t="str">
        <f>IF('All Title I'!C46="","",'All Title I'!C46)</f>
        <v/>
      </c>
      <c r="D46" s="107"/>
      <c r="E46" s="108" t="str">
        <f t="shared" si="5"/>
        <v/>
      </c>
      <c r="F46" s="67" t="str">
        <f t="shared" si="6"/>
        <v/>
      </c>
      <c r="G46" s="29"/>
      <c r="H46" s="74" t="str">
        <f t="shared" si="14"/>
        <v/>
      </c>
      <c r="I46" s="74" t="str">
        <f>IF(ISNUMBER(H46),COUNTIF(H46:$H$97,H46),"")</f>
        <v/>
      </c>
      <c r="J46" s="74" t="str">
        <f t="shared" si="7"/>
        <v/>
      </c>
      <c r="K46" s="74" t="str">
        <f t="shared" si="15"/>
        <v/>
      </c>
      <c r="L46" s="74" t="str">
        <f t="shared" si="8"/>
        <v/>
      </c>
      <c r="M46" s="70" t="str">
        <f t="shared" si="16"/>
        <v/>
      </c>
      <c r="N46" s="70" t="str">
        <f>IF(ISNUMBER(M46),COUNTIF(M46:$M$97,M46),"")</f>
        <v/>
      </c>
      <c r="O46" s="70" t="str">
        <f t="shared" si="9"/>
        <v/>
      </c>
      <c r="P46" s="70" t="str">
        <f t="shared" si="17"/>
        <v/>
      </c>
      <c r="Q46" s="70" t="str">
        <f t="shared" si="4"/>
        <v/>
      </c>
    </row>
    <row r="47" spans="1:17" x14ac:dyDescent="0.25">
      <c r="A47" s="82" t="str">
        <f>IF('All Title I'!A47="","",'All Title I'!A47)</f>
        <v/>
      </c>
      <c r="B47" s="83" t="str">
        <f>IF('All Title I'!B47="","",'All Title I'!B47)</f>
        <v/>
      </c>
      <c r="C47" s="82" t="str">
        <f>IF('All Title I'!C47="","",'All Title I'!C47)</f>
        <v/>
      </c>
      <c r="D47" s="107"/>
      <c r="E47" s="108" t="str">
        <f t="shared" si="5"/>
        <v/>
      </c>
      <c r="F47" s="67" t="str">
        <f t="shared" si="6"/>
        <v/>
      </c>
      <c r="G47" s="29"/>
      <c r="H47" s="74" t="str">
        <f t="shared" si="14"/>
        <v/>
      </c>
      <c r="I47" s="74" t="str">
        <f>IF(ISNUMBER(H47),COUNTIF(H47:$H$97,H47),"")</f>
        <v/>
      </c>
      <c r="J47" s="74" t="str">
        <f t="shared" si="7"/>
        <v/>
      </c>
      <c r="K47" s="74" t="str">
        <f t="shared" si="15"/>
        <v/>
      </c>
      <c r="L47" s="74" t="str">
        <f t="shared" si="8"/>
        <v/>
      </c>
      <c r="M47" s="70" t="str">
        <f t="shared" si="16"/>
        <v/>
      </c>
      <c r="N47" s="70" t="str">
        <f>IF(ISNUMBER(M47),COUNTIF(M47:$M$97,M47),"")</f>
        <v/>
      </c>
      <c r="O47" s="70" t="str">
        <f t="shared" si="9"/>
        <v/>
      </c>
      <c r="P47" s="70" t="str">
        <f t="shared" si="17"/>
        <v/>
      </c>
      <c r="Q47" s="70" t="str">
        <f t="shared" si="4"/>
        <v/>
      </c>
    </row>
    <row r="48" spans="1:17" x14ac:dyDescent="0.25">
      <c r="A48" s="82" t="str">
        <f>IF('All Title I'!A48="","",'All Title I'!A48)</f>
        <v/>
      </c>
      <c r="B48" s="83" t="str">
        <f>IF('All Title I'!B48="","",'All Title I'!B48)</f>
        <v/>
      </c>
      <c r="C48" s="82" t="str">
        <f>IF('All Title I'!C48="","",'All Title I'!C48)</f>
        <v/>
      </c>
      <c r="D48" s="107"/>
      <c r="E48" s="108" t="str">
        <f t="shared" si="5"/>
        <v/>
      </c>
      <c r="F48" s="67" t="str">
        <f t="shared" si="6"/>
        <v/>
      </c>
      <c r="G48" s="29"/>
      <c r="H48" s="74" t="str">
        <f t="shared" si="14"/>
        <v/>
      </c>
      <c r="I48" s="74" t="str">
        <f>IF(ISNUMBER(H48),COUNTIF(H48:$H$97,H48),"")</f>
        <v/>
      </c>
      <c r="J48" s="74" t="str">
        <f t="shared" si="7"/>
        <v/>
      </c>
      <c r="K48" s="74" t="str">
        <f t="shared" si="15"/>
        <v/>
      </c>
      <c r="L48" s="74" t="str">
        <f t="shared" si="8"/>
        <v/>
      </c>
      <c r="M48" s="70" t="str">
        <f t="shared" si="16"/>
        <v/>
      </c>
      <c r="N48" s="70" t="str">
        <f>IF(ISNUMBER(M48),COUNTIF(M48:$M$97,M48),"")</f>
        <v/>
      </c>
      <c r="O48" s="70" t="str">
        <f t="shared" si="9"/>
        <v/>
      </c>
      <c r="P48" s="70" t="str">
        <f t="shared" si="17"/>
        <v/>
      </c>
      <c r="Q48" s="70" t="str">
        <f t="shared" si="4"/>
        <v/>
      </c>
    </row>
    <row r="49" spans="1:17" x14ac:dyDescent="0.25">
      <c r="A49" s="82" t="str">
        <f>IF('All Title I'!A49="","",'All Title I'!A49)</f>
        <v/>
      </c>
      <c r="B49" s="83" t="str">
        <f>IF('All Title I'!B49="","",'All Title I'!B49)</f>
        <v/>
      </c>
      <c r="C49" s="82" t="str">
        <f>IF('All Title I'!C49="","",'All Title I'!C49)</f>
        <v/>
      </c>
      <c r="D49" s="107"/>
      <c r="E49" s="108" t="str">
        <f t="shared" si="5"/>
        <v/>
      </c>
      <c r="F49" s="67" t="str">
        <f t="shared" si="6"/>
        <v/>
      </c>
      <c r="G49" s="29"/>
      <c r="H49" s="74" t="str">
        <f t="shared" si="14"/>
        <v/>
      </c>
      <c r="I49" s="74" t="str">
        <f>IF(ISNUMBER(H49),COUNTIF(H49:$H$97,H49),"")</f>
        <v/>
      </c>
      <c r="J49" s="74" t="str">
        <f t="shared" si="7"/>
        <v/>
      </c>
      <c r="K49" s="74" t="str">
        <f t="shared" si="15"/>
        <v/>
      </c>
      <c r="L49" s="74" t="str">
        <f t="shared" si="8"/>
        <v/>
      </c>
      <c r="M49" s="70" t="str">
        <f t="shared" si="16"/>
        <v/>
      </c>
      <c r="N49" s="70" t="str">
        <f>IF(ISNUMBER(M49),COUNTIF(M49:$M$97,M49),"")</f>
        <v/>
      </c>
      <c r="O49" s="70" t="str">
        <f t="shared" si="9"/>
        <v/>
      </c>
      <c r="P49" s="70" t="str">
        <f t="shared" si="17"/>
        <v/>
      </c>
      <c r="Q49" s="70" t="str">
        <f t="shared" si="4"/>
        <v/>
      </c>
    </row>
    <row r="50" spans="1:17" x14ac:dyDescent="0.25">
      <c r="A50" s="82" t="str">
        <f>IF('All Title I'!A50="","",'All Title I'!A50)</f>
        <v/>
      </c>
      <c r="B50" s="83" t="str">
        <f>IF('All Title I'!B50="","",'All Title I'!B50)</f>
        <v/>
      </c>
      <c r="C50" s="82" t="str">
        <f>IF('All Title I'!C50="","",'All Title I'!C50)</f>
        <v/>
      </c>
      <c r="D50" s="107"/>
      <c r="E50" s="108" t="str">
        <f t="shared" si="5"/>
        <v/>
      </c>
      <c r="F50" s="67" t="str">
        <f t="shared" si="6"/>
        <v/>
      </c>
      <c r="G50" s="29"/>
      <c r="H50" s="74" t="str">
        <f t="shared" si="14"/>
        <v/>
      </c>
      <c r="I50" s="74" t="str">
        <f>IF(ISNUMBER(H50),COUNTIF(H50:$H$97,H50),"")</f>
        <v/>
      </c>
      <c r="J50" s="74" t="str">
        <f t="shared" si="7"/>
        <v/>
      </c>
      <c r="K50" s="74" t="str">
        <f t="shared" si="15"/>
        <v/>
      </c>
      <c r="L50" s="74" t="str">
        <f t="shared" si="8"/>
        <v/>
      </c>
      <c r="M50" s="70" t="str">
        <f t="shared" si="16"/>
        <v/>
      </c>
      <c r="N50" s="70" t="str">
        <f>IF(ISNUMBER(M50),COUNTIF(M50:$M$97,M50),"")</f>
        <v/>
      </c>
      <c r="O50" s="70" t="str">
        <f t="shared" si="9"/>
        <v/>
      </c>
      <c r="P50" s="70" t="str">
        <f t="shared" si="17"/>
        <v/>
      </c>
      <c r="Q50" s="70" t="str">
        <f t="shared" si="4"/>
        <v/>
      </c>
    </row>
    <row r="51" spans="1:17" x14ac:dyDescent="0.25">
      <c r="A51" s="82" t="str">
        <f>IF('All Title I'!A51="","",'All Title I'!A51)</f>
        <v/>
      </c>
      <c r="B51" s="83" t="str">
        <f>IF('All Title I'!B51="","",'All Title I'!B51)</f>
        <v/>
      </c>
      <c r="C51" s="82" t="str">
        <f>IF('All Title I'!C51="","",'All Title I'!C51)</f>
        <v/>
      </c>
      <c r="D51" s="107"/>
      <c r="E51" s="108" t="str">
        <f t="shared" si="5"/>
        <v/>
      </c>
      <c r="F51" s="67" t="str">
        <f t="shared" si="6"/>
        <v/>
      </c>
      <c r="G51" s="29"/>
      <c r="H51" s="74" t="str">
        <f t="shared" si="14"/>
        <v/>
      </c>
      <c r="I51" s="74" t="str">
        <f>IF(ISNUMBER(H51),COUNTIF(H51:$H$97,H51),"")</f>
        <v/>
      </c>
      <c r="J51" s="74" t="str">
        <f t="shared" ref="J51:J70" si="18">IF(ISNUMBER(H51),IF(I51=1,H51,H51+(I51*0.01)),"")</f>
        <v/>
      </c>
      <c r="K51" s="74" t="str">
        <f t="shared" si="15"/>
        <v/>
      </c>
      <c r="L51" s="74" t="str">
        <f t="shared" ref="L51:L70" si="19">IF(ISNUMBER(H51),A51,"")</f>
        <v/>
      </c>
      <c r="M51" s="70" t="str">
        <f t="shared" si="16"/>
        <v/>
      </c>
      <c r="N51" s="70" t="str">
        <f>IF(ISNUMBER(M51),COUNTIF(M51:$M$97,M51),"")</f>
        <v/>
      </c>
      <c r="O51" s="70" t="str">
        <f t="shared" ref="O51:O70" si="20">IF(ISNUMBER(M51),IF(N51=1,M51,M51+(N51*0.01)),"")</f>
        <v/>
      </c>
      <c r="P51" s="70" t="str">
        <f t="shared" si="17"/>
        <v/>
      </c>
      <c r="Q51" s="70" t="str">
        <f t="shared" ref="Q51:Q70" si="21">IF(ISNUMBER(M51),A51,"")</f>
        <v/>
      </c>
    </row>
    <row r="52" spans="1:17" x14ac:dyDescent="0.25">
      <c r="A52" s="82" t="str">
        <f>IF('All Title I'!A52="","",'All Title I'!A52)</f>
        <v/>
      </c>
      <c r="B52" s="83" t="str">
        <f>IF('All Title I'!B52="","",'All Title I'!B52)</f>
        <v/>
      </c>
      <c r="C52" s="82" t="str">
        <f>IF('All Title I'!C52="","",'All Title I'!C52)</f>
        <v/>
      </c>
      <c r="D52" s="107"/>
      <c r="E52" s="108" t="str">
        <f t="shared" si="5"/>
        <v/>
      </c>
      <c r="F52" s="67" t="str">
        <f t="shared" si="6"/>
        <v/>
      </c>
      <c r="G52" s="29"/>
      <c r="H52" s="74" t="str">
        <f t="shared" si="14"/>
        <v/>
      </c>
      <c r="I52" s="74" t="str">
        <f>IF(ISNUMBER(H52),COUNTIF(H52:$H$97,H52),"")</f>
        <v/>
      </c>
      <c r="J52" s="74" t="str">
        <f t="shared" si="18"/>
        <v/>
      </c>
      <c r="K52" s="74" t="str">
        <f t="shared" si="15"/>
        <v/>
      </c>
      <c r="L52" s="74" t="str">
        <f t="shared" si="19"/>
        <v/>
      </c>
      <c r="M52" s="70" t="str">
        <f t="shared" si="16"/>
        <v/>
      </c>
      <c r="N52" s="70" t="str">
        <f>IF(ISNUMBER(M52),COUNTIF(M52:$M$97,M52),"")</f>
        <v/>
      </c>
      <c r="O52" s="70" t="str">
        <f t="shared" si="20"/>
        <v/>
      </c>
      <c r="P52" s="70" t="str">
        <f t="shared" si="17"/>
        <v/>
      </c>
      <c r="Q52" s="70" t="str">
        <f t="shared" si="21"/>
        <v/>
      </c>
    </row>
    <row r="53" spans="1:17" x14ac:dyDescent="0.25">
      <c r="A53" s="82" t="str">
        <f>IF('All Title I'!A53="","",'All Title I'!A53)</f>
        <v/>
      </c>
      <c r="B53" s="83" t="str">
        <f>IF('All Title I'!B53="","",'All Title I'!B53)</f>
        <v/>
      </c>
      <c r="C53" s="82" t="str">
        <f>IF('All Title I'!C53="","",'All Title I'!C53)</f>
        <v/>
      </c>
      <c r="D53" s="107"/>
      <c r="E53" s="108" t="str">
        <f t="shared" si="5"/>
        <v/>
      </c>
      <c r="F53" s="67" t="str">
        <f t="shared" si="6"/>
        <v/>
      </c>
      <c r="G53" s="29"/>
      <c r="H53" s="74" t="str">
        <f t="shared" si="14"/>
        <v/>
      </c>
      <c r="I53" s="74" t="str">
        <f>IF(ISNUMBER(H53),COUNTIF(H53:$H$97,H53),"")</f>
        <v/>
      </c>
      <c r="J53" s="74" t="str">
        <f t="shared" si="18"/>
        <v/>
      </c>
      <c r="K53" s="74" t="str">
        <f t="shared" si="15"/>
        <v/>
      </c>
      <c r="L53" s="74" t="str">
        <f t="shared" si="19"/>
        <v/>
      </c>
      <c r="M53" s="70" t="str">
        <f t="shared" si="16"/>
        <v/>
      </c>
      <c r="N53" s="70" t="str">
        <f>IF(ISNUMBER(M53),COUNTIF(M53:$M$97,M53),"")</f>
        <v/>
      </c>
      <c r="O53" s="70" t="str">
        <f t="shared" si="20"/>
        <v/>
      </c>
      <c r="P53" s="70" t="str">
        <f t="shared" si="17"/>
        <v/>
      </c>
      <c r="Q53" s="70" t="str">
        <f t="shared" si="21"/>
        <v/>
      </c>
    </row>
    <row r="54" spans="1:17" x14ac:dyDescent="0.25">
      <c r="A54" s="82" t="str">
        <f>IF('All Title I'!A54="","",'All Title I'!A54)</f>
        <v/>
      </c>
      <c r="B54" s="83" t="str">
        <f>IF('All Title I'!B54="","",'All Title I'!B54)</f>
        <v/>
      </c>
      <c r="C54" s="82" t="str">
        <f>IF('All Title I'!C54="","",'All Title I'!C54)</f>
        <v/>
      </c>
      <c r="D54" s="107"/>
      <c r="E54" s="108" t="str">
        <f t="shared" si="5"/>
        <v/>
      </c>
      <c r="F54" s="67" t="str">
        <f t="shared" si="6"/>
        <v/>
      </c>
      <c r="G54" s="29"/>
      <c r="H54" s="74" t="str">
        <f t="shared" si="14"/>
        <v/>
      </c>
      <c r="I54" s="74" t="str">
        <f>IF(ISNUMBER(H54),COUNTIF(H54:$H$97,H54),"")</f>
        <v/>
      </c>
      <c r="J54" s="74" t="str">
        <f t="shared" si="18"/>
        <v/>
      </c>
      <c r="K54" s="74" t="str">
        <f t="shared" si="15"/>
        <v/>
      </c>
      <c r="L54" s="74" t="str">
        <f t="shared" si="19"/>
        <v/>
      </c>
      <c r="M54" s="70" t="str">
        <f t="shared" si="16"/>
        <v/>
      </c>
      <c r="N54" s="70" t="str">
        <f>IF(ISNUMBER(M54),COUNTIF(M54:$M$97,M54),"")</f>
        <v/>
      </c>
      <c r="O54" s="70" t="str">
        <f t="shared" si="20"/>
        <v/>
      </c>
      <c r="P54" s="70" t="str">
        <f t="shared" si="17"/>
        <v/>
      </c>
      <c r="Q54" s="70" t="str">
        <f t="shared" si="21"/>
        <v/>
      </c>
    </row>
    <row r="55" spans="1:17" x14ac:dyDescent="0.25">
      <c r="A55" s="82" t="str">
        <f>IF('All Title I'!A55="","",'All Title I'!A55)</f>
        <v/>
      </c>
      <c r="B55" s="83" t="str">
        <f>IF('All Title I'!B55="","",'All Title I'!B55)</f>
        <v/>
      </c>
      <c r="C55" s="82" t="str">
        <f>IF('All Title I'!C55="","",'All Title I'!C55)</f>
        <v/>
      </c>
      <c r="D55" s="107"/>
      <c r="E55" s="108" t="str">
        <f t="shared" si="5"/>
        <v/>
      </c>
      <c r="F55" s="67" t="str">
        <f t="shared" si="6"/>
        <v/>
      </c>
      <c r="G55" s="29"/>
      <c r="H55" s="74" t="str">
        <f t="shared" si="14"/>
        <v/>
      </c>
      <c r="I55" s="74" t="str">
        <f>IF(ISNUMBER(H55),COUNTIF(H55:$H$97,H55),"")</f>
        <v/>
      </c>
      <c r="J55" s="74" t="str">
        <f t="shared" si="18"/>
        <v/>
      </c>
      <c r="K55" s="74" t="str">
        <f t="shared" si="15"/>
        <v/>
      </c>
      <c r="L55" s="74" t="str">
        <f t="shared" si="19"/>
        <v/>
      </c>
      <c r="M55" s="70" t="str">
        <f t="shared" si="16"/>
        <v/>
      </c>
      <c r="N55" s="70" t="str">
        <f>IF(ISNUMBER(M55),COUNTIF(M55:$M$97,M55),"")</f>
        <v/>
      </c>
      <c r="O55" s="70" t="str">
        <f t="shared" si="20"/>
        <v/>
      </c>
      <c r="P55" s="70" t="str">
        <f t="shared" si="17"/>
        <v/>
      </c>
      <c r="Q55" s="70" t="str">
        <f t="shared" si="21"/>
        <v/>
      </c>
    </row>
    <row r="56" spans="1:17" x14ac:dyDescent="0.25">
      <c r="A56" s="82" t="str">
        <f>IF('All Title I'!A56="","",'All Title I'!A56)</f>
        <v/>
      </c>
      <c r="B56" s="83" t="str">
        <f>IF('All Title I'!B56="","",'All Title I'!B56)</f>
        <v/>
      </c>
      <c r="C56" s="82" t="str">
        <f>IF('All Title I'!C56="","",'All Title I'!C56)</f>
        <v/>
      </c>
      <c r="D56" s="107"/>
      <c r="E56" s="108" t="str">
        <f t="shared" si="5"/>
        <v/>
      </c>
      <c r="F56" s="67" t="str">
        <f t="shared" si="6"/>
        <v/>
      </c>
      <c r="G56" s="29"/>
      <c r="H56" s="74" t="str">
        <f t="shared" si="14"/>
        <v/>
      </c>
      <c r="I56" s="74" t="str">
        <f>IF(ISNUMBER(H56),COUNTIF(H56:$H$97,H56),"")</f>
        <v/>
      </c>
      <c r="J56" s="74" t="str">
        <f t="shared" si="18"/>
        <v/>
      </c>
      <c r="K56" s="74" t="str">
        <f t="shared" si="15"/>
        <v/>
      </c>
      <c r="L56" s="74" t="str">
        <f t="shared" si="19"/>
        <v/>
      </c>
      <c r="M56" s="70" t="str">
        <f t="shared" si="16"/>
        <v/>
      </c>
      <c r="N56" s="70" t="str">
        <f>IF(ISNUMBER(M56),COUNTIF(M56:$M$97,M56),"")</f>
        <v/>
      </c>
      <c r="O56" s="70" t="str">
        <f t="shared" si="20"/>
        <v/>
      </c>
      <c r="P56" s="70" t="str">
        <f t="shared" si="17"/>
        <v/>
      </c>
      <c r="Q56" s="70" t="str">
        <f t="shared" si="21"/>
        <v/>
      </c>
    </row>
    <row r="57" spans="1:17" x14ac:dyDescent="0.25">
      <c r="A57" s="82" t="str">
        <f>IF('All Title I'!A57="","",'All Title I'!A57)</f>
        <v/>
      </c>
      <c r="B57" s="83" t="str">
        <f>IF('All Title I'!B57="","",'All Title I'!B57)</f>
        <v/>
      </c>
      <c r="C57" s="82" t="str">
        <f>IF('All Title I'!C57="","",'All Title I'!C57)</f>
        <v/>
      </c>
      <c r="D57" s="107"/>
      <c r="E57" s="108" t="str">
        <f t="shared" si="5"/>
        <v/>
      </c>
      <c r="F57" s="67" t="str">
        <f t="shared" si="6"/>
        <v/>
      </c>
      <c r="G57" s="29"/>
      <c r="H57" s="74" t="str">
        <f t="shared" si="14"/>
        <v/>
      </c>
      <c r="I57" s="74" t="str">
        <f>IF(ISNUMBER(H57),COUNTIF(H57:$H$97,H57),"")</f>
        <v/>
      </c>
      <c r="J57" s="74" t="str">
        <f t="shared" si="18"/>
        <v/>
      </c>
      <c r="K57" s="74" t="str">
        <f t="shared" si="15"/>
        <v/>
      </c>
      <c r="L57" s="74" t="str">
        <f t="shared" si="19"/>
        <v/>
      </c>
      <c r="M57" s="70" t="str">
        <f t="shared" si="16"/>
        <v/>
      </c>
      <c r="N57" s="70" t="str">
        <f>IF(ISNUMBER(M57),COUNTIF(M57:$M$97,M57),"")</f>
        <v/>
      </c>
      <c r="O57" s="70" t="str">
        <f t="shared" si="20"/>
        <v/>
      </c>
      <c r="P57" s="70" t="str">
        <f t="shared" si="17"/>
        <v/>
      </c>
      <c r="Q57" s="70" t="str">
        <f t="shared" si="21"/>
        <v/>
      </c>
    </row>
    <row r="58" spans="1:17" x14ac:dyDescent="0.25">
      <c r="A58" s="82" t="str">
        <f>IF('All Title I'!A58="","",'All Title I'!A58)</f>
        <v/>
      </c>
      <c r="B58" s="83" t="str">
        <f>IF('All Title I'!B58="","",'All Title I'!B58)</f>
        <v/>
      </c>
      <c r="C58" s="82" t="str">
        <f>IF('All Title I'!C58="","",'All Title I'!C58)</f>
        <v/>
      </c>
      <c r="D58" s="107"/>
      <c r="E58" s="108" t="str">
        <f t="shared" si="5"/>
        <v/>
      </c>
      <c r="F58" s="67" t="str">
        <f t="shared" si="6"/>
        <v/>
      </c>
      <c r="G58" s="29"/>
      <c r="H58" s="74" t="str">
        <f t="shared" si="14"/>
        <v/>
      </c>
      <c r="I58" s="74" t="str">
        <f>IF(ISNUMBER(H58),COUNTIF(H58:$H$97,H58),"")</f>
        <v/>
      </c>
      <c r="J58" s="74" t="str">
        <f t="shared" si="18"/>
        <v/>
      </c>
      <c r="K58" s="74" t="str">
        <f t="shared" si="15"/>
        <v/>
      </c>
      <c r="L58" s="74" t="str">
        <f t="shared" si="19"/>
        <v/>
      </c>
      <c r="M58" s="70" t="str">
        <f t="shared" si="16"/>
        <v/>
      </c>
      <c r="N58" s="70" t="str">
        <f>IF(ISNUMBER(M58),COUNTIF(M58:$M$97,M58),"")</f>
        <v/>
      </c>
      <c r="O58" s="70" t="str">
        <f t="shared" si="20"/>
        <v/>
      </c>
      <c r="P58" s="70" t="str">
        <f t="shared" si="17"/>
        <v/>
      </c>
      <c r="Q58" s="70" t="str">
        <f t="shared" si="21"/>
        <v/>
      </c>
    </row>
    <row r="59" spans="1:17" x14ac:dyDescent="0.25">
      <c r="A59" s="82" t="str">
        <f>IF('All Title I'!A59="","",'All Title I'!A59)</f>
        <v/>
      </c>
      <c r="B59" s="83" t="str">
        <f>IF('All Title I'!B59="","",'All Title I'!B59)</f>
        <v/>
      </c>
      <c r="C59" s="82" t="str">
        <f>IF('All Title I'!C59="","",'All Title I'!C59)</f>
        <v/>
      </c>
      <c r="D59" s="107"/>
      <c r="E59" s="108" t="str">
        <f t="shared" si="5"/>
        <v/>
      </c>
      <c r="F59" s="67" t="str">
        <f t="shared" si="6"/>
        <v/>
      </c>
      <c r="G59" s="29"/>
      <c r="H59" s="74" t="str">
        <f t="shared" si="14"/>
        <v/>
      </c>
      <c r="I59" s="74" t="str">
        <f>IF(ISNUMBER(H59),COUNTIF(H59:$H$97,H59),"")</f>
        <v/>
      </c>
      <c r="J59" s="74" t="str">
        <f t="shared" si="18"/>
        <v/>
      </c>
      <c r="K59" s="74" t="str">
        <f t="shared" si="15"/>
        <v/>
      </c>
      <c r="L59" s="74" t="str">
        <f t="shared" si="19"/>
        <v/>
      </c>
      <c r="M59" s="70" t="str">
        <f t="shared" si="16"/>
        <v/>
      </c>
      <c r="N59" s="70" t="str">
        <f>IF(ISNUMBER(M59),COUNTIF(M59:$M$97,M59),"")</f>
        <v/>
      </c>
      <c r="O59" s="70" t="str">
        <f t="shared" si="20"/>
        <v/>
      </c>
      <c r="P59" s="70" t="str">
        <f t="shared" si="17"/>
        <v/>
      </c>
      <c r="Q59" s="70" t="str">
        <f t="shared" si="21"/>
        <v/>
      </c>
    </row>
    <row r="60" spans="1:17" x14ac:dyDescent="0.25">
      <c r="A60" s="82" t="str">
        <f>IF('All Title I'!A60="","",'All Title I'!A60)</f>
        <v/>
      </c>
      <c r="B60" s="83" t="str">
        <f>IF('All Title I'!B60="","",'All Title I'!B60)</f>
        <v/>
      </c>
      <c r="C60" s="82" t="str">
        <f>IF('All Title I'!C60="","",'All Title I'!C60)</f>
        <v/>
      </c>
      <c r="D60" s="107"/>
      <c r="E60" s="108" t="str">
        <f t="shared" si="5"/>
        <v/>
      </c>
      <c r="F60" s="67" t="str">
        <f t="shared" si="6"/>
        <v/>
      </c>
      <c r="G60" s="29"/>
      <c r="H60" s="74" t="str">
        <f t="shared" si="14"/>
        <v/>
      </c>
      <c r="I60" s="74" t="str">
        <f>IF(ISNUMBER(H60),COUNTIF(H60:$H$97,H60),"")</f>
        <v/>
      </c>
      <c r="J60" s="74" t="str">
        <f t="shared" si="18"/>
        <v/>
      </c>
      <c r="K60" s="74" t="str">
        <f t="shared" si="15"/>
        <v/>
      </c>
      <c r="L60" s="74" t="str">
        <f t="shared" si="19"/>
        <v/>
      </c>
      <c r="M60" s="70" t="str">
        <f t="shared" si="16"/>
        <v/>
      </c>
      <c r="N60" s="70" t="str">
        <f>IF(ISNUMBER(M60),COUNTIF(M60:$M$97,M60),"")</f>
        <v/>
      </c>
      <c r="O60" s="70" t="str">
        <f t="shared" si="20"/>
        <v/>
      </c>
      <c r="P60" s="70" t="str">
        <f t="shared" si="17"/>
        <v/>
      </c>
      <c r="Q60" s="70" t="str">
        <f t="shared" si="21"/>
        <v/>
      </c>
    </row>
    <row r="61" spans="1:17" x14ac:dyDescent="0.25">
      <c r="A61" s="82" t="str">
        <f>IF('All Title I'!A61="","",'All Title I'!A61)</f>
        <v/>
      </c>
      <c r="B61" s="83" t="str">
        <f>IF('All Title I'!B61="","",'All Title I'!B61)</f>
        <v/>
      </c>
      <c r="C61" s="82" t="str">
        <f>IF('All Title I'!C61="","",'All Title I'!C61)</f>
        <v/>
      </c>
      <c r="D61" s="107"/>
      <c r="E61" s="108" t="str">
        <f t="shared" si="5"/>
        <v/>
      </c>
      <c r="F61" s="67" t="str">
        <f t="shared" si="6"/>
        <v/>
      </c>
      <c r="G61" s="29"/>
      <c r="H61" s="74" t="str">
        <f t="shared" si="14"/>
        <v/>
      </c>
      <c r="I61" s="74" t="str">
        <f>IF(ISNUMBER(H61),COUNTIF(H61:$H$97,H61),"")</f>
        <v/>
      </c>
      <c r="J61" s="74" t="str">
        <f t="shared" si="18"/>
        <v/>
      </c>
      <c r="K61" s="74" t="str">
        <f t="shared" si="15"/>
        <v/>
      </c>
      <c r="L61" s="74" t="str">
        <f t="shared" si="19"/>
        <v/>
      </c>
      <c r="M61" s="70" t="str">
        <f t="shared" si="16"/>
        <v/>
      </c>
      <c r="N61" s="70" t="str">
        <f>IF(ISNUMBER(M61),COUNTIF(M61:$M$97,M61),"")</f>
        <v/>
      </c>
      <c r="O61" s="70" t="str">
        <f t="shared" si="20"/>
        <v/>
      </c>
      <c r="P61" s="70" t="str">
        <f t="shared" si="17"/>
        <v/>
      </c>
      <c r="Q61" s="70" t="str">
        <f t="shared" si="21"/>
        <v/>
      </c>
    </row>
    <row r="62" spans="1:17" x14ac:dyDescent="0.25">
      <c r="A62" s="82" t="str">
        <f>IF('All Title I'!A62="","",'All Title I'!A62)</f>
        <v/>
      </c>
      <c r="B62" s="83" t="str">
        <f>IF('All Title I'!B62="","",'All Title I'!B62)</f>
        <v/>
      </c>
      <c r="C62" s="82" t="str">
        <f>IF('All Title I'!C62="","",'All Title I'!C62)</f>
        <v/>
      </c>
      <c r="D62" s="107"/>
      <c r="E62" s="108" t="str">
        <f t="shared" si="5"/>
        <v/>
      </c>
      <c r="F62" s="67" t="str">
        <f t="shared" si="6"/>
        <v/>
      </c>
      <c r="G62" s="29"/>
      <c r="H62" s="74" t="str">
        <f t="shared" si="14"/>
        <v/>
      </c>
      <c r="I62" s="74" t="str">
        <f>IF(ISNUMBER(H62),COUNTIF(H62:$H$97,H62),"")</f>
        <v/>
      </c>
      <c r="J62" s="74" t="str">
        <f t="shared" si="18"/>
        <v/>
      </c>
      <c r="K62" s="74" t="str">
        <f t="shared" si="15"/>
        <v/>
      </c>
      <c r="L62" s="74" t="str">
        <f t="shared" si="19"/>
        <v/>
      </c>
      <c r="M62" s="70" t="str">
        <f t="shared" si="16"/>
        <v/>
      </c>
      <c r="N62" s="70" t="str">
        <f>IF(ISNUMBER(M62),COUNTIF(M62:$M$97,M62),"")</f>
        <v/>
      </c>
      <c r="O62" s="70" t="str">
        <f t="shared" si="20"/>
        <v/>
      </c>
      <c r="P62" s="70" t="str">
        <f t="shared" si="17"/>
        <v/>
      </c>
      <c r="Q62" s="70" t="str">
        <f t="shared" si="21"/>
        <v/>
      </c>
    </row>
    <row r="63" spans="1:17" x14ac:dyDescent="0.25">
      <c r="A63" s="82" t="str">
        <f>IF('All Title I'!A63="","",'All Title I'!A63)</f>
        <v/>
      </c>
      <c r="B63" s="83" t="str">
        <f>IF('All Title I'!B63="","",'All Title I'!B63)</f>
        <v/>
      </c>
      <c r="C63" s="82" t="str">
        <f>IF('All Title I'!C63="","",'All Title I'!C63)</f>
        <v/>
      </c>
      <c r="D63" s="107"/>
      <c r="E63" s="108" t="str">
        <f t="shared" si="5"/>
        <v/>
      </c>
      <c r="F63" s="67" t="str">
        <f t="shared" si="6"/>
        <v/>
      </c>
      <c r="G63" s="29"/>
      <c r="H63" s="74" t="str">
        <f t="shared" si="14"/>
        <v/>
      </c>
      <c r="I63" s="74" t="str">
        <f>IF(ISNUMBER(H63),COUNTIF(H63:$H$97,H63),"")</f>
        <v/>
      </c>
      <c r="J63" s="74" t="str">
        <f t="shared" si="18"/>
        <v/>
      </c>
      <c r="K63" s="74" t="str">
        <f t="shared" si="15"/>
        <v/>
      </c>
      <c r="L63" s="74" t="str">
        <f t="shared" si="19"/>
        <v/>
      </c>
      <c r="M63" s="70" t="str">
        <f t="shared" si="16"/>
        <v/>
      </c>
      <c r="N63" s="70" t="str">
        <f>IF(ISNUMBER(M63),COUNTIF(M63:$M$97,M63),"")</f>
        <v/>
      </c>
      <c r="O63" s="70" t="str">
        <f t="shared" si="20"/>
        <v/>
      </c>
      <c r="P63" s="70" t="str">
        <f t="shared" si="17"/>
        <v/>
      </c>
      <c r="Q63" s="70" t="str">
        <f t="shared" si="21"/>
        <v/>
      </c>
    </row>
    <row r="64" spans="1:17" x14ac:dyDescent="0.25">
      <c r="A64" s="82" t="str">
        <f>IF('All Title I'!A64="","",'All Title I'!A64)</f>
        <v/>
      </c>
      <c r="B64" s="83" t="str">
        <f>IF('All Title I'!B64="","",'All Title I'!B64)</f>
        <v/>
      </c>
      <c r="C64" s="82" t="str">
        <f>IF('All Title I'!C64="","",'All Title I'!C64)</f>
        <v/>
      </c>
      <c r="D64" s="107"/>
      <c r="E64" s="108" t="str">
        <f t="shared" si="5"/>
        <v/>
      </c>
      <c r="F64" s="67" t="str">
        <f t="shared" si="6"/>
        <v/>
      </c>
      <c r="G64" s="29"/>
      <c r="H64" s="74" t="str">
        <f t="shared" si="14"/>
        <v/>
      </c>
      <c r="I64" s="74" t="str">
        <f>IF(ISNUMBER(H64),COUNTIF(H64:$H$97,H64),"")</f>
        <v/>
      </c>
      <c r="J64" s="74" t="str">
        <f t="shared" si="18"/>
        <v/>
      </c>
      <c r="K64" s="74" t="str">
        <f t="shared" si="15"/>
        <v/>
      </c>
      <c r="L64" s="74" t="str">
        <f t="shared" si="19"/>
        <v/>
      </c>
      <c r="M64" s="70" t="str">
        <f t="shared" si="16"/>
        <v/>
      </c>
      <c r="N64" s="70" t="str">
        <f>IF(ISNUMBER(M64),COUNTIF(M64:$M$97,M64),"")</f>
        <v/>
      </c>
      <c r="O64" s="70" t="str">
        <f t="shared" si="20"/>
        <v/>
      </c>
      <c r="P64" s="70" t="str">
        <f t="shared" si="17"/>
        <v/>
      </c>
      <c r="Q64" s="70" t="str">
        <f t="shared" si="21"/>
        <v/>
      </c>
    </row>
    <row r="65" spans="1:17" x14ac:dyDescent="0.25">
      <c r="A65" s="82" t="str">
        <f>IF('All Title I'!A65="","",'All Title I'!A65)</f>
        <v/>
      </c>
      <c r="B65" s="83" t="str">
        <f>IF('All Title I'!B65="","",'All Title I'!B65)</f>
        <v/>
      </c>
      <c r="C65" s="82" t="str">
        <f>IF('All Title I'!C65="","",'All Title I'!C65)</f>
        <v/>
      </c>
      <c r="D65" s="107"/>
      <c r="E65" s="108" t="str">
        <f t="shared" si="5"/>
        <v/>
      </c>
      <c r="F65" s="67" t="str">
        <f t="shared" si="6"/>
        <v/>
      </c>
      <c r="G65" s="29"/>
      <c r="H65" s="74" t="str">
        <f t="shared" si="14"/>
        <v/>
      </c>
      <c r="I65" s="74" t="str">
        <f>IF(ISNUMBER(H65),COUNTIF(H65:$H$97,H65),"")</f>
        <v/>
      </c>
      <c r="J65" s="74" t="str">
        <f t="shared" si="18"/>
        <v/>
      </c>
      <c r="K65" s="74" t="str">
        <f t="shared" si="15"/>
        <v/>
      </c>
      <c r="L65" s="74" t="str">
        <f t="shared" si="19"/>
        <v/>
      </c>
      <c r="M65" s="70" t="str">
        <f t="shared" si="16"/>
        <v/>
      </c>
      <c r="N65" s="70" t="str">
        <f>IF(ISNUMBER(M65),COUNTIF(M65:$M$97,M65),"")</f>
        <v/>
      </c>
      <c r="O65" s="70" t="str">
        <f t="shared" si="20"/>
        <v/>
      </c>
      <c r="P65" s="70" t="str">
        <f t="shared" si="17"/>
        <v/>
      </c>
      <c r="Q65" s="70" t="str">
        <f t="shared" si="21"/>
        <v/>
      </c>
    </row>
    <row r="66" spans="1:17" x14ac:dyDescent="0.25">
      <c r="A66" s="82" t="str">
        <f>IF('All Title I'!A66="","",'All Title I'!A66)</f>
        <v/>
      </c>
      <c r="B66" s="83" t="str">
        <f>IF('All Title I'!B66="","",'All Title I'!B66)</f>
        <v/>
      </c>
      <c r="C66" s="82" t="str">
        <f>IF('All Title I'!C66="","",'All Title I'!C66)</f>
        <v/>
      </c>
      <c r="D66" s="107"/>
      <c r="E66" s="108" t="str">
        <f t="shared" si="5"/>
        <v/>
      </c>
      <c r="F66" s="67" t="str">
        <f t="shared" si="6"/>
        <v/>
      </c>
      <c r="G66" s="29"/>
      <c r="H66" s="74" t="str">
        <f t="shared" si="14"/>
        <v/>
      </c>
      <c r="I66" s="74" t="str">
        <f>IF(ISNUMBER(H66),COUNTIF(H66:$H$97,H66),"")</f>
        <v/>
      </c>
      <c r="J66" s="74" t="str">
        <f t="shared" si="18"/>
        <v/>
      </c>
      <c r="K66" s="74" t="str">
        <f t="shared" si="15"/>
        <v/>
      </c>
      <c r="L66" s="74" t="str">
        <f t="shared" si="19"/>
        <v/>
      </c>
      <c r="M66" s="70" t="str">
        <f t="shared" si="16"/>
        <v/>
      </c>
      <c r="N66" s="70" t="str">
        <f>IF(ISNUMBER(M66),COUNTIF(M66:$M$97,M66),"")</f>
        <v/>
      </c>
      <c r="O66" s="70" t="str">
        <f t="shared" si="20"/>
        <v/>
      </c>
      <c r="P66" s="70" t="str">
        <f t="shared" si="17"/>
        <v/>
      </c>
      <c r="Q66" s="70" t="str">
        <f t="shared" si="21"/>
        <v/>
      </c>
    </row>
    <row r="67" spans="1:17" x14ac:dyDescent="0.25">
      <c r="A67" s="82" t="str">
        <f>IF('All Title I'!A67="","",'All Title I'!A67)</f>
        <v/>
      </c>
      <c r="B67" s="83" t="str">
        <f>IF('All Title I'!B67="","",'All Title I'!B67)</f>
        <v/>
      </c>
      <c r="C67" s="82" t="str">
        <f>IF('All Title I'!C67="","",'All Title I'!C67)</f>
        <v/>
      </c>
      <c r="D67" s="107"/>
      <c r="E67" s="108" t="str">
        <f t="shared" si="5"/>
        <v/>
      </c>
      <c r="F67" s="67" t="str">
        <f t="shared" si="6"/>
        <v/>
      </c>
      <c r="G67" s="29"/>
      <c r="H67" s="74" t="str">
        <f t="shared" si="14"/>
        <v/>
      </c>
      <c r="I67" s="74" t="str">
        <f>IF(ISNUMBER(H67),COUNTIF(H67:$H$97,H67),"")</f>
        <v/>
      </c>
      <c r="J67" s="74" t="str">
        <f t="shared" si="18"/>
        <v/>
      </c>
      <c r="K67" s="74" t="str">
        <f t="shared" si="15"/>
        <v/>
      </c>
      <c r="L67" s="74" t="str">
        <f t="shared" si="19"/>
        <v/>
      </c>
      <c r="M67" s="70" t="str">
        <f t="shared" si="16"/>
        <v/>
      </c>
      <c r="N67" s="70" t="str">
        <f>IF(ISNUMBER(M67),COUNTIF(M67:$M$97,M67),"")</f>
        <v/>
      </c>
      <c r="O67" s="70" t="str">
        <f t="shared" si="20"/>
        <v/>
      </c>
      <c r="P67" s="70" t="str">
        <f t="shared" si="17"/>
        <v/>
      </c>
      <c r="Q67" s="70" t="str">
        <f t="shared" si="21"/>
        <v/>
      </c>
    </row>
    <row r="68" spans="1:17" x14ac:dyDescent="0.25">
      <c r="A68" s="82" t="str">
        <f>IF('All Title I'!A68="","",'All Title I'!A68)</f>
        <v/>
      </c>
      <c r="B68" s="83" t="str">
        <f>IF('All Title I'!B68="","",'All Title I'!B68)</f>
        <v/>
      </c>
      <c r="C68" s="82" t="str">
        <f>IF('All Title I'!C68="","",'All Title I'!C68)</f>
        <v/>
      </c>
      <c r="D68" s="107"/>
      <c r="E68" s="108" t="str">
        <f t="shared" si="5"/>
        <v/>
      </c>
      <c r="F68" s="67" t="str">
        <f t="shared" si="6"/>
        <v/>
      </c>
      <c r="G68" s="29"/>
      <c r="H68" s="74" t="str">
        <f t="shared" si="14"/>
        <v/>
      </c>
      <c r="I68" s="74" t="str">
        <f>IF(ISNUMBER(H68),COUNTIF(H68:$H$97,H68),"")</f>
        <v/>
      </c>
      <c r="J68" s="74" t="str">
        <f t="shared" si="18"/>
        <v/>
      </c>
      <c r="K68" s="74" t="str">
        <f t="shared" si="15"/>
        <v/>
      </c>
      <c r="L68" s="74" t="str">
        <f t="shared" si="19"/>
        <v/>
      </c>
      <c r="M68" s="70" t="str">
        <f t="shared" si="16"/>
        <v/>
      </c>
      <c r="N68" s="70" t="str">
        <f>IF(ISNUMBER(M68),COUNTIF(M68:$M$97,M68),"")</f>
        <v/>
      </c>
      <c r="O68" s="70" t="str">
        <f t="shared" si="20"/>
        <v/>
      </c>
      <c r="P68" s="70" t="str">
        <f t="shared" si="17"/>
        <v/>
      </c>
      <c r="Q68" s="70" t="str">
        <f t="shared" si="21"/>
        <v/>
      </c>
    </row>
    <row r="69" spans="1:17" x14ac:dyDescent="0.25">
      <c r="A69" s="82" t="str">
        <f>IF('All Title I'!A69="","",'All Title I'!A69)</f>
        <v/>
      </c>
      <c r="B69" s="83" t="str">
        <f>IF('All Title I'!B69="","",'All Title I'!B69)</f>
        <v/>
      </c>
      <c r="C69" s="82" t="str">
        <f>IF('All Title I'!C69="","",'All Title I'!C69)</f>
        <v/>
      </c>
      <c r="D69" s="107"/>
      <c r="E69" s="108" t="str">
        <f t="shared" si="5"/>
        <v/>
      </c>
      <c r="F69" s="67" t="str">
        <f t="shared" si="6"/>
        <v/>
      </c>
      <c r="G69" s="29"/>
      <c r="H69" s="74" t="str">
        <f t="shared" si="14"/>
        <v/>
      </c>
      <c r="I69" s="74" t="str">
        <f>IF(ISNUMBER(H69),COUNTIF(H69:$H$97,H69),"")</f>
        <v/>
      </c>
      <c r="J69" s="74" t="str">
        <f t="shared" si="18"/>
        <v/>
      </c>
      <c r="K69" s="74" t="str">
        <f t="shared" si="15"/>
        <v/>
      </c>
      <c r="L69" s="74" t="str">
        <f t="shared" si="19"/>
        <v/>
      </c>
      <c r="M69" s="70" t="str">
        <f t="shared" si="16"/>
        <v/>
      </c>
      <c r="N69" s="70" t="str">
        <f>IF(ISNUMBER(M69),COUNTIF(M69:$M$97,M69),"")</f>
        <v/>
      </c>
      <c r="O69" s="70" t="str">
        <f t="shared" si="20"/>
        <v/>
      </c>
      <c r="P69" s="70" t="str">
        <f t="shared" si="17"/>
        <v/>
      </c>
      <c r="Q69" s="70" t="str">
        <f t="shared" si="21"/>
        <v/>
      </c>
    </row>
    <row r="70" spans="1:17" x14ac:dyDescent="0.25">
      <c r="A70" s="82" t="str">
        <f>IF('All Title I'!A70="","",'All Title I'!A70)</f>
        <v/>
      </c>
      <c r="B70" s="83" t="str">
        <f>IF('All Title I'!B70="","",'All Title I'!B70)</f>
        <v/>
      </c>
      <c r="C70" s="82" t="str">
        <f>IF('All Title I'!C70="","",'All Title I'!C70)</f>
        <v/>
      </c>
      <c r="D70" s="107"/>
      <c r="E70" s="108" t="str">
        <f t="shared" si="5"/>
        <v/>
      </c>
      <c r="F70" s="67" t="str">
        <f t="shared" si="6"/>
        <v/>
      </c>
      <c r="G70" s="29"/>
      <c r="H70" s="74" t="str">
        <f t="shared" si="14"/>
        <v/>
      </c>
      <c r="I70" s="74" t="str">
        <f>IF(ISNUMBER(H70),COUNTIF(H70:$H$97,H70),"")</f>
        <v/>
      </c>
      <c r="J70" s="74" t="str">
        <f t="shared" si="18"/>
        <v/>
      </c>
      <c r="K70" s="74" t="str">
        <f t="shared" si="15"/>
        <v/>
      </c>
      <c r="L70" s="74" t="str">
        <f t="shared" si="19"/>
        <v/>
      </c>
      <c r="M70" s="70" t="str">
        <f t="shared" si="16"/>
        <v/>
      </c>
      <c r="N70" s="70" t="str">
        <f>IF(ISNUMBER(M70),COUNTIF(M70:$M$97,M70),"")</f>
        <v/>
      </c>
      <c r="O70" s="70" t="str">
        <f t="shared" si="20"/>
        <v/>
      </c>
      <c r="P70" s="70" t="str">
        <f t="shared" si="17"/>
        <v/>
      </c>
      <c r="Q70" s="70" t="str">
        <f t="shared" si="21"/>
        <v/>
      </c>
    </row>
    <row r="71" spans="1:17" x14ac:dyDescent="0.25">
      <c r="A71" s="82" t="str">
        <f>IF('All Title I'!A71="","",'All Title I'!A71)</f>
        <v/>
      </c>
      <c r="B71" s="83" t="str">
        <f>IF('All Title I'!B71="","",'All Title I'!B71)</f>
        <v/>
      </c>
      <c r="C71" s="82" t="str">
        <f>IF('All Title I'!C71="","",'All Title I'!C71)</f>
        <v/>
      </c>
      <c r="D71" s="107"/>
      <c r="E71" s="108" t="str">
        <f t="shared" si="5"/>
        <v/>
      </c>
      <c r="F71" s="67" t="str">
        <f t="shared" si="6"/>
        <v/>
      </c>
      <c r="G71" s="29"/>
      <c r="H71" s="74" t="str">
        <f t="shared" si="14"/>
        <v/>
      </c>
      <c r="I71" s="74" t="str">
        <f>IF(ISNUMBER(H71),COUNTIF(H71:$H$97,H71),"")</f>
        <v/>
      </c>
      <c r="J71" s="74" t="str">
        <f t="shared" si="7"/>
        <v/>
      </c>
      <c r="K71" s="74" t="str">
        <f t="shared" si="15"/>
        <v/>
      </c>
      <c r="L71" s="74" t="str">
        <f t="shared" si="8"/>
        <v/>
      </c>
      <c r="M71" s="70" t="str">
        <f t="shared" si="16"/>
        <v/>
      </c>
      <c r="N71" s="70" t="str">
        <f>IF(ISNUMBER(M71),COUNTIF(M71:$M$97,M71),"")</f>
        <v/>
      </c>
      <c r="O71" s="70" t="str">
        <f t="shared" si="9"/>
        <v/>
      </c>
      <c r="P71" s="70" t="str">
        <f t="shared" si="17"/>
        <v/>
      </c>
      <c r="Q71" s="70" t="str">
        <f t="shared" si="4"/>
        <v/>
      </c>
    </row>
    <row r="72" spans="1:17" x14ac:dyDescent="0.25">
      <c r="A72" s="82" t="str">
        <f>IF('All Title I'!A72="","",'All Title I'!A72)</f>
        <v/>
      </c>
      <c r="B72" s="83" t="str">
        <f>IF('All Title I'!B72="","",'All Title I'!B72)</f>
        <v/>
      </c>
      <c r="C72" s="82" t="str">
        <f>IF('All Title I'!C72="","",'All Title I'!C72)</f>
        <v/>
      </c>
      <c r="D72" s="107"/>
      <c r="E72" s="108" t="str">
        <f t="shared" si="5"/>
        <v/>
      </c>
      <c r="F72" s="67" t="str">
        <f t="shared" si="6"/>
        <v/>
      </c>
      <c r="G72" s="29"/>
      <c r="H72" s="74" t="str">
        <f t="shared" ref="H72:H97" si="22">IF(ISNUMBER(C72),_xlfn.RANK.AVG(C72,$C$8:$C$97),"")</f>
        <v/>
      </c>
      <c r="I72" s="74" t="str">
        <f>IF(ISNUMBER(H72),COUNTIF(H72:$H$97,H72),"")</f>
        <v/>
      </c>
      <c r="J72" s="74" t="str">
        <f t="shared" ref="J72:J76" si="23">IF(ISNUMBER(H72),IF(I72=1,H72,H72+(I72*0.01)),"")</f>
        <v/>
      </c>
      <c r="K72" s="74" t="str">
        <f t="shared" ref="K72:K97" si="24">IF(ISNUMBER(H72),_xlfn.RANK.AVG(J72,$J$8:$J$97),"")</f>
        <v/>
      </c>
      <c r="L72" s="74" t="str">
        <f t="shared" ref="L72:L76" si="25">IF(ISNUMBER(H72),A72,"")</f>
        <v/>
      </c>
      <c r="M72" s="70" t="str">
        <f t="shared" ref="M72:M97" si="26">IF(ISNUMBER(G72),_xlfn.RANK.AVG(G72,$G$8:$G$97),"")</f>
        <v/>
      </c>
      <c r="N72" s="70" t="str">
        <f>IF(ISNUMBER(M72),COUNTIF(M72:$M$97,M72),"")</f>
        <v/>
      </c>
      <c r="O72" s="70" t="str">
        <f t="shared" ref="O72:O76" si="27">IF(ISNUMBER(M72),IF(N72=1,M72,M72+(N72*0.01)),"")</f>
        <v/>
      </c>
      <c r="P72" s="70" t="str">
        <f t="shared" ref="P72:P97" si="28">IF(ISNUMBER(M72),_xlfn.RANK.AVG(O72,$O$8:$O$97),"")</f>
        <v/>
      </c>
      <c r="Q72" s="70" t="str">
        <f t="shared" ref="Q72:Q76" si="29">IF(ISNUMBER(M72),A72,"")</f>
        <v/>
      </c>
    </row>
    <row r="73" spans="1:17" x14ac:dyDescent="0.25">
      <c r="A73" s="82" t="str">
        <f>IF('All Title I'!A73="","",'All Title I'!A73)</f>
        <v/>
      </c>
      <c r="B73" s="83" t="str">
        <f>IF('All Title I'!B73="","",'All Title I'!B73)</f>
        <v/>
      </c>
      <c r="C73" s="82" t="str">
        <f>IF('All Title I'!C73="","",'All Title I'!C73)</f>
        <v/>
      </c>
      <c r="D73" s="107"/>
      <c r="E73" s="108" t="str">
        <f t="shared" ref="E73:E97" si="30">IF(ISNUMBER(C73),D73/C73,"")</f>
        <v/>
      </c>
      <c r="F73" s="67" t="str">
        <f t="shared" ref="F73:F97" si="31">IF(ISNUMBER(C73),IF(C73&gt;100,IF(AND(E73&gt;=$C$100,E73&lt;=$C$101),"YES","NO"),"N/A"),"")</f>
        <v/>
      </c>
      <c r="G73" s="29"/>
      <c r="H73" s="74" t="str">
        <f t="shared" si="22"/>
        <v/>
      </c>
      <c r="I73" s="74" t="str">
        <f>IF(ISNUMBER(H73),COUNTIF(H73:$H$97,H73),"")</f>
        <v/>
      </c>
      <c r="J73" s="74" t="str">
        <f t="shared" si="23"/>
        <v/>
      </c>
      <c r="K73" s="74" t="str">
        <f t="shared" si="24"/>
        <v/>
      </c>
      <c r="L73" s="74" t="str">
        <f t="shared" si="25"/>
        <v/>
      </c>
      <c r="M73" s="70" t="str">
        <f t="shared" si="26"/>
        <v/>
      </c>
      <c r="N73" s="70" t="str">
        <f>IF(ISNUMBER(M73),COUNTIF(M73:$M$97,M73),"")</f>
        <v/>
      </c>
      <c r="O73" s="70" t="str">
        <f t="shared" si="27"/>
        <v/>
      </c>
      <c r="P73" s="70" t="str">
        <f t="shared" si="28"/>
        <v/>
      </c>
      <c r="Q73" s="70" t="str">
        <f t="shared" si="29"/>
        <v/>
      </c>
    </row>
    <row r="74" spans="1:17" x14ac:dyDescent="0.25">
      <c r="A74" s="82" t="str">
        <f>IF('All Title I'!A74="","",'All Title I'!A74)</f>
        <v/>
      </c>
      <c r="B74" s="83" t="str">
        <f>IF('All Title I'!B74="","",'All Title I'!B74)</f>
        <v/>
      </c>
      <c r="C74" s="82" t="str">
        <f>IF('All Title I'!C74="","",'All Title I'!C74)</f>
        <v/>
      </c>
      <c r="D74" s="107"/>
      <c r="E74" s="108" t="str">
        <f t="shared" si="30"/>
        <v/>
      </c>
      <c r="F74" s="67" t="str">
        <f t="shared" si="31"/>
        <v/>
      </c>
      <c r="G74" s="29"/>
      <c r="H74" s="74" t="str">
        <f t="shared" si="22"/>
        <v/>
      </c>
      <c r="I74" s="74" t="str">
        <f>IF(ISNUMBER(H74),COUNTIF(H74:$H$97,H74),"")</f>
        <v/>
      </c>
      <c r="J74" s="74" t="str">
        <f t="shared" si="23"/>
        <v/>
      </c>
      <c r="K74" s="74" t="str">
        <f t="shared" si="24"/>
        <v/>
      </c>
      <c r="L74" s="74" t="str">
        <f t="shared" si="25"/>
        <v/>
      </c>
      <c r="M74" s="70" t="str">
        <f t="shared" si="26"/>
        <v/>
      </c>
      <c r="N74" s="70" t="str">
        <f>IF(ISNUMBER(M74),COUNTIF(M74:$M$97,M74),"")</f>
        <v/>
      </c>
      <c r="O74" s="70" t="str">
        <f t="shared" si="27"/>
        <v/>
      </c>
      <c r="P74" s="70" t="str">
        <f t="shared" si="28"/>
        <v/>
      </c>
      <c r="Q74" s="70" t="str">
        <f t="shared" si="29"/>
        <v/>
      </c>
    </row>
    <row r="75" spans="1:17" x14ac:dyDescent="0.25">
      <c r="A75" s="82" t="str">
        <f>IF('All Title I'!A75="","",'All Title I'!A75)</f>
        <v/>
      </c>
      <c r="B75" s="83" t="str">
        <f>IF('All Title I'!B75="","",'All Title I'!B75)</f>
        <v/>
      </c>
      <c r="C75" s="82" t="str">
        <f>IF('All Title I'!C75="","",'All Title I'!C75)</f>
        <v/>
      </c>
      <c r="D75" s="107"/>
      <c r="E75" s="108" t="str">
        <f t="shared" si="30"/>
        <v/>
      </c>
      <c r="F75" s="67" t="str">
        <f t="shared" si="31"/>
        <v/>
      </c>
      <c r="G75" s="29"/>
      <c r="H75" s="74" t="str">
        <f t="shared" si="22"/>
        <v/>
      </c>
      <c r="I75" s="74" t="str">
        <f>IF(ISNUMBER(H75),COUNTIF(H75:$H$97,H75),"")</f>
        <v/>
      </c>
      <c r="J75" s="74" t="str">
        <f t="shared" si="23"/>
        <v/>
      </c>
      <c r="K75" s="74" t="str">
        <f t="shared" si="24"/>
        <v/>
      </c>
      <c r="L75" s="74" t="str">
        <f t="shared" si="25"/>
        <v/>
      </c>
      <c r="M75" s="70" t="str">
        <f t="shared" si="26"/>
        <v/>
      </c>
      <c r="N75" s="70" t="str">
        <f>IF(ISNUMBER(M75),COUNTIF(M75:$M$97,M75),"")</f>
        <v/>
      </c>
      <c r="O75" s="70" t="str">
        <f t="shared" si="27"/>
        <v/>
      </c>
      <c r="P75" s="70" t="str">
        <f t="shared" si="28"/>
        <v/>
      </c>
      <c r="Q75" s="70" t="str">
        <f t="shared" si="29"/>
        <v/>
      </c>
    </row>
    <row r="76" spans="1:17" x14ac:dyDescent="0.25">
      <c r="A76" s="82" t="str">
        <f>IF('All Title I'!A76="","",'All Title I'!A76)</f>
        <v/>
      </c>
      <c r="B76" s="83" t="str">
        <f>IF('All Title I'!B76="","",'All Title I'!B76)</f>
        <v/>
      </c>
      <c r="C76" s="82" t="str">
        <f>IF('All Title I'!C76="","",'All Title I'!C76)</f>
        <v/>
      </c>
      <c r="D76" s="107"/>
      <c r="E76" s="108" t="str">
        <f t="shared" si="30"/>
        <v/>
      </c>
      <c r="F76" s="67" t="str">
        <f t="shared" si="31"/>
        <v/>
      </c>
      <c r="G76" s="29"/>
      <c r="H76" s="74" t="str">
        <f t="shared" si="22"/>
        <v/>
      </c>
      <c r="I76" s="74" t="str">
        <f>IF(ISNUMBER(H76),COUNTIF(H76:$H$97,H76),"")</f>
        <v/>
      </c>
      <c r="J76" s="74" t="str">
        <f t="shared" si="23"/>
        <v/>
      </c>
      <c r="K76" s="74" t="str">
        <f t="shared" si="24"/>
        <v/>
      </c>
      <c r="L76" s="74" t="str">
        <f t="shared" si="25"/>
        <v/>
      </c>
      <c r="M76" s="70" t="str">
        <f t="shared" si="26"/>
        <v/>
      </c>
      <c r="N76" s="70" t="str">
        <f>IF(ISNUMBER(M76),COUNTIF(M76:$M$97,M76),"")</f>
        <v/>
      </c>
      <c r="O76" s="70" t="str">
        <f t="shared" si="27"/>
        <v/>
      </c>
      <c r="P76" s="70" t="str">
        <f t="shared" si="28"/>
        <v/>
      </c>
      <c r="Q76" s="70" t="str">
        <f t="shared" si="29"/>
        <v/>
      </c>
    </row>
    <row r="77" spans="1:17" x14ac:dyDescent="0.25">
      <c r="A77" s="82" t="str">
        <f>IF('All Title I'!A77="","",'All Title I'!A77)</f>
        <v/>
      </c>
      <c r="B77" s="83" t="str">
        <f>IF('All Title I'!B77="","",'All Title I'!B77)</f>
        <v/>
      </c>
      <c r="C77" s="82" t="str">
        <f>IF('All Title I'!C77="","",'All Title I'!C77)</f>
        <v/>
      </c>
      <c r="D77" s="107"/>
      <c r="E77" s="108" t="str">
        <f t="shared" si="30"/>
        <v/>
      </c>
      <c r="F77" s="67" t="str">
        <f t="shared" si="31"/>
        <v/>
      </c>
      <c r="G77" s="29"/>
      <c r="H77" s="74" t="str">
        <f t="shared" si="22"/>
        <v/>
      </c>
      <c r="I77" s="74" t="str">
        <f>IF(ISNUMBER(H77),COUNTIF(H77:$H$97,H77),"")</f>
        <v/>
      </c>
      <c r="J77" s="74" t="str">
        <f t="shared" si="7"/>
        <v/>
      </c>
      <c r="K77" s="74" t="str">
        <f t="shared" si="24"/>
        <v/>
      </c>
      <c r="L77" s="74" t="str">
        <f t="shared" si="8"/>
        <v/>
      </c>
      <c r="M77" s="70" t="str">
        <f t="shared" si="26"/>
        <v/>
      </c>
      <c r="N77" s="70" t="str">
        <f>IF(ISNUMBER(M77),COUNTIF(M77:$M$97,M77),"")</f>
        <v/>
      </c>
      <c r="O77" s="70" t="str">
        <f t="shared" si="9"/>
        <v/>
      </c>
      <c r="P77" s="70" t="str">
        <f t="shared" si="28"/>
        <v/>
      </c>
      <c r="Q77" s="70" t="str">
        <f t="shared" si="4"/>
        <v/>
      </c>
    </row>
    <row r="78" spans="1:17" x14ac:dyDescent="0.25">
      <c r="A78" s="82" t="str">
        <f>IF('All Title I'!A78="","",'All Title I'!A78)</f>
        <v/>
      </c>
      <c r="B78" s="83" t="str">
        <f>IF('All Title I'!B78="","",'All Title I'!B78)</f>
        <v/>
      </c>
      <c r="C78" s="82" t="str">
        <f>IF('All Title I'!C78="","",'All Title I'!C78)</f>
        <v/>
      </c>
      <c r="D78" s="107"/>
      <c r="E78" s="108" t="str">
        <f t="shared" si="30"/>
        <v/>
      </c>
      <c r="F78" s="67" t="str">
        <f t="shared" si="31"/>
        <v/>
      </c>
      <c r="G78" s="29"/>
      <c r="H78" s="74" t="str">
        <f t="shared" si="22"/>
        <v/>
      </c>
      <c r="I78" s="74" t="str">
        <f>IF(ISNUMBER(H78),COUNTIF(H78:$H$97,H78),"")</f>
        <v/>
      </c>
      <c r="J78" s="74" t="str">
        <f t="shared" si="7"/>
        <v/>
      </c>
      <c r="K78" s="74" t="str">
        <f t="shared" si="24"/>
        <v/>
      </c>
      <c r="L78" s="74" t="str">
        <f t="shared" si="8"/>
        <v/>
      </c>
      <c r="M78" s="70" t="str">
        <f t="shared" si="26"/>
        <v/>
      </c>
      <c r="N78" s="70" t="str">
        <f>IF(ISNUMBER(M78),COUNTIF(M78:$M$97,M78),"")</f>
        <v/>
      </c>
      <c r="O78" s="70" t="str">
        <f t="shared" si="9"/>
        <v/>
      </c>
      <c r="P78" s="70" t="str">
        <f t="shared" si="28"/>
        <v/>
      </c>
      <c r="Q78" s="70" t="str">
        <f t="shared" si="4"/>
        <v/>
      </c>
    </row>
    <row r="79" spans="1:17" x14ac:dyDescent="0.25">
      <c r="A79" s="82" t="str">
        <f>IF('All Title I'!A79="","",'All Title I'!A79)</f>
        <v/>
      </c>
      <c r="B79" s="83" t="str">
        <f>IF('All Title I'!B79="","",'All Title I'!B79)</f>
        <v/>
      </c>
      <c r="C79" s="82" t="str">
        <f>IF('All Title I'!C79="","",'All Title I'!C79)</f>
        <v/>
      </c>
      <c r="D79" s="107"/>
      <c r="E79" s="108" t="str">
        <f t="shared" si="30"/>
        <v/>
      </c>
      <c r="F79" s="67" t="str">
        <f t="shared" si="31"/>
        <v/>
      </c>
      <c r="G79" s="29"/>
      <c r="H79" s="74" t="str">
        <f t="shared" si="22"/>
        <v/>
      </c>
      <c r="I79" s="74" t="str">
        <f>IF(ISNUMBER(H79),COUNTIF(H79:$H$97,H79),"")</f>
        <v/>
      </c>
      <c r="J79" s="74" t="str">
        <f t="shared" si="7"/>
        <v/>
      </c>
      <c r="K79" s="74" t="str">
        <f t="shared" si="24"/>
        <v/>
      </c>
      <c r="L79" s="74" t="str">
        <f t="shared" si="8"/>
        <v/>
      </c>
      <c r="M79" s="70" t="str">
        <f t="shared" si="26"/>
        <v/>
      </c>
      <c r="N79" s="70" t="str">
        <f>IF(ISNUMBER(M79),COUNTIF(M79:$M$97,M79),"")</f>
        <v/>
      </c>
      <c r="O79" s="70" t="str">
        <f t="shared" si="9"/>
        <v/>
      </c>
      <c r="P79" s="70" t="str">
        <f t="shared" si="28"/>
        <v/>
      </c>
      <c r="Q79" s="70" t="str">
        <f t="shared" si="4"/>
        <v/>
      </c>
    </row>
    <row r="80" spans="1:17" x14ac:dyDescent="0.25">
      <c r="A80" s="82" t="str">
        <f>IF('All Title I'!A80="","",'All Title I'!A80)</f>
        <v/>
      </c>
      <c r="B80" s="83" t="str">
        <f>IF('All Title I'!B80="","",'All Title I'!B80)</f>
        <v/>
      </c>
      <c r="C80" s="82" t="str">
        <f>IF('All Title I'!C80="","",'All Title I'!C80)</f>
        <v/>
      </c>
      <c r="D80" s="107"/>
      <c r="E80" s="108" t="str">
        <f t="shared" si="30"/>
        <v/>
      </c>
      <c r="F80" s="67" t="str">
        <f t="shared" si="31"/>
        <v/>
      </c>
      <c r="G80" s="29"/>
      <c r="H80" s="74" t="str">
        <f t="shared" si="22"/>
        <v/>
      </c>
      <c r="I80" s="74" t="str">
        <f>IF(ISNUMBER(H80),COUNTIF(H80:$H$97,H80),"")</f>
        <v/>
      </c>
      <c r="J80" s="74" t="str">
        <f t="shared" si="7"/>
        <v/>
      </c>
      <c r="K80" s="74" t="str">
        <f t="shared" si="24"/>
        <v/>
      </c>
      <c r="L80" s="74" t="str">
        <f t="shared" si="8"/>
        <v/>
      </c>
      <c r="M80" s="70" t="str">
        <f t="shared" si="26"/>
        <v/>
      </c>
      <c r="N80" s="70" t="str">
        <f>IF(ISNUMBER(M80),COUNTIF(M80:$M$97,M80),"")</f>
        <v/>
      </c>
      <c r="O80" s="70" t="str">
        <f t="shared" si="9"/>
        <v/>
      </c>
      <c r="P80" s="70" t="str">
        <f t="shared" si="28"/>
        <v/>
      </c>
      <c r="Q80" s="70" t="str">
        <f t="shared" si="4"/>
        <v/>
      </c>
    </row>
    <row r="81" spans="1:17" x14ac:dyDescent="0.25">
      <c r="A81" s="82" t="str">
        <f>IF('All Title I'!A81="","",'All Title I'!A81)</f>
        <v/>
      </c>
      <c r="B81" s="83" t="str">
        <f>IF('All Title I'!B81="","",'All Title I'!B81)</f>
        <v/>
      </c>
      <c r="C81" s="82" t="str">
        <f>IF('All Title I'!C81="","",'All Title I'!C81)</f>
        <v/>
      </c>
      <c r="D81" s="107"/>
      <c r="E81" s="108" t="str">
        <f t="shared" si="30"/>
        <v/>
      </c>
      <c r="F81" s="67" t="str">
        <f t="shared" si="31"/>
        <v/>
      </c>
      <c r="G81" s="29"/>
      <c r="H81" s="74" t="str">
        <f t="shared" si="22"/>
        <v/>
      </c>
      <c r="I81" s="74" t="str">
        <f>IF(ISNUMBER(H81),COUNTIF(H81:$H$97,H81),"")</f>
        <v/>
      </c>
      <c r="J81" s="74" t="str">
        <f t="shared" si="7"/>
        <v/>
      </c>
      <c r="K81" s="74" t="str">
        <f t="shared" si="24"/>
        <v/>
      </c>
      <c r="L81" s="74" t="str">
        <f t="shared" si="8"/>
        <v/>
      </c>
      <c r="M81" s="70" t="str">
        <f t="shared" si="26"/>
        <v/>
      </c>
      <c r="N81" s="70" t="str">
        <f>IF(ISNUMBER(M81),COUNTIF(M81:$M$97,M81),"")</f>
        <v/>
      </c>
      <c r="O81" s="70" t="str">
        <f t="shared" si="9"/>
        <v/>
      </c>
      <c r="P81" s="70" t="str">
        <f t="shared" si="28"/>
        <v/>
      </c>
      <c r="Q81" s="70" t="str">
        <f t="shared" si="4"/>
        <v/>
      </c>
    </row>
    <row r="82" spans="1:17" x14ac:dyDescent="0.25">
      <c r="A82" s="82" t="str">
        <f>IF('All Title I'!A82="","",'All Title I'!A82)</f>
        <v/>
      </c>
      <c r="B82" s="83" t="str">
        <f>IF('All Title I'!B82="","",'All Title I'!B82)</f>
        <v/>
      </c>
      <c r="C82" s="82" t="str">
        <f>IF('All Title I'!C82="","",'All Title I'!C82)</f>
        <v/>
      </c>
      <c r="D82" s="107"/>
      <c r="E82" s="108" t="str">
        <f t="shared" si="30"/>
        <v/>
      </c>
      <c r="F82" s="67" t="str">
        <f t="shared" si="31"/>
        <v/>
      </c>
      <c r="G82" s="29"/>
      <c r="H82" s="74" t="str">
        <f t="shared" si="22"/>
        <v/>
      </c>
      <c r="I82" s="74" t="str">
        <f>IF(ISNUMBER(H82),COUNTIF(H82:$H$97,H82),"")</f>
        <v/>
      </c>
      <c r="J82" s="74" t="str">
        <f t="shared" si="7"/>
        <v/>
      </c>
      <c r="K82" s="74" t="str">
        <f t="shared" si="24"/>
        <v/>
      </c>
      <c r="L82" s="74" t="str">
        <f t="shared" si="8"/>
        <v/>
      </c>
      <c r="M82" s="70" t="str">
        <f t="shared" si="26"/>
        <v/>
      </c>
      <c r="N82" s="70" t="str">
        <f>IF(ISNUMBER(M82),COUNTIF(M82:$M$97,M82),"")</f>
        <v/>
      </c>
      <c r="O82" s="70" t="str">
        <f t="shared" si="9"/>
        <v/>
      </c>
      <c r="P82" s="70" t="str">
        <f t="shared" si="28"/>
        <v/>
      </c>
      <c r="Q82" s="70" t="str">
        <f t="shared" si="4"/>
        <v/>
      </c>
    </row>
    <row r="83" spans="1:17" x14ac:dyDescent="0.25">
      <c r="A83" s="82" t="str">
        <f>IF('All Title I'!A83="","",'All Title I'!A83)</f>
        <v/>
      </c>
      <c r="B83" s="83" t="str">
        <f>IF('All Title I'!B83="","",'All Title I'!B83)</f>
        <v/>
      </c>
      <c r="C83" s="82" t="str">
        <f>IF('All Title I'!C83="","",'All Title I'!C83)</f>
        <v/>
      </c>
      <c r="D83" s="107"/>
      <c r="E83" s="108" t="str">
        <f t="shared" si="30"/>
        <v/>
      </c>
      <c r="F83" s="67" t="str">
        <f t="shared" si="31"/>
        <v/>
      </c>
      <c r="G83" s="29"/>
      <c r="H83" s="74" t="str">
        <f t="shared" si="22"/>
        <v/>
      </c>
      <c r="I83" s="74" t="str">
        <f>IF(ISNUMBER(H83),COUNTIF(H83:$H$97,H83),"")</f>
        <v/>
      </c>
      <c r="J83" s="74" t="str">
        <f t="shared" si="7"/>
        <v/>
      </c>
      <c r="K83" s="74" t="str">
        <f t="shared" si="24"/>
        <v/>
      </c>
      <c r="L83" s="74" t="str">
        <f t="shared" si="8"/>
        <v/>
      </c>
      <c r="M83" s="70" t="str">
        <f t="shared" si="26"/>
        <v/>
      </c>
      <c r="N83" s="70" t="str">
        <f>IF(ISNUMBER(M83),COUNTIF(M83:$M$97,M83),"")</f>
        <v/>
      </c>
      <c r="O83" s="70" t="str">
        <f t="shared" si="9"/>
        <v/>
      </c>
      <c r="P83" s="70" t="str">
        <f t="shared" si="28"/>
        <v/>
      </c>
      <c r="Q83" s="70" t="str">
        <f t="shared" si="4"/>
        <v/>
      </c>
    </row>
    <row r="84" spans="1:17" x14ac:dyDescent="0.25">
      <c r="A84" s="82" t="str">
        <f>IF('All Title I'!A84="","",'All Title I'!A84)</f>
        <v/>
      </c>
      <c r="B84" s="83" t="str">
        <f>IF('All Title I'!B84="","",'All Title I'!B84)</f>
        <v/>
      </c>
      <c r="C84" s="82" t="str">
        <f>IF('All Title I'!C84="","",'All Title I'!C84)</f>
        <v/>
      </c>
      <c r="D84" s="107"/>
      <c r="E84" s="108" t="str">
        <f t="shared" si="30"/>
        <v/>
      </c>
      <c r="F84" s="67" t="str">
        <f t="shared" si="31"/>
        <v/>
      </c>
      <c r="G84" s="29"/>
      <c r="H84" s="74" t="str">
        <f t="shared" si="22"/>
        <v/>
      </c>
      <c r="I84" s="74" t="str">
        <f>IF(ISNUMBER(H84),COUNTIF(H84:$H$97,H84),"")</f>
        <v/>
      </c>
      <c r="J84" s="74" t="str">
        <f t="shared" si="7"/>
        <v/>
      </c>
      <c r="K84" s="74" t="str">
        <f t="shared" si="24"/>
        <v/>
      </c>
      <c r="L84" s="74" t="str">
        <f t="shared" si="8"/>
        <v/>
      </c>
      <c r="M84" s="70" t="str">
        <f t="shared" si="26"/>
        <v/>
      </c>
      <c r="N84" s="70" t="str">
        <f>IF(ISNUMBER(M84),COUNTIF(M84:$M$97,M84),"")</f>
        <v/>
      </c>
      <c r="O84" s="70" t="str">
        <f t="shared" si="9"/>
        <v/>
      </c>
      <c r="P84" s="70" t="str">
        <f t="shared" si="28"/>
        <v/>
      </c>
      <c r="Q84" s="70" t="str">
        <f t="shared" si="4"/>
        <v/>
      </c>
    </row>
    <row r="85" spans="1:17" x14ac:dyDescent="0.25">
      <c r="A85" s="82" t="str">
        <f>IF('All Title I'!A85="","",'All Title I'!A85)</f>
        <v/>
      </c>
      <c r="B85" s="83" t="str">
        <f>IF('All Title I'!B85="","",'All Title I'!B85)</f>
        <v/>
      </c>
      <c r="C85" s="82" t="str">
        <f>IF('All Title I'!C85="","",'All Title I'!C85)</f>
        <v/>
      </c>
      <c r="D85" s="107"/>
      <c r="E85" s="108" t="str">
        <f t="shared" si="30"/>
        <v/>
      </c>
      <c r="F85" s="67" t="str">
        <f t="shared" si="31"/>
        <v/>
      </c>
      <c r="G85" s="29"/>
      <c r="H85" s="74" t="str">
        <f t="shared" si="22"/>
        <v/>
      </c>
      <c r="I85" s="74" t="str">
        <f>IF(ISNUMBER(H85),COUNTIF(H85:$H$97,H85),"")</f>
        <v/>
      </c>
      <c r="J85" s="74" t="str">
        <f t="shared" si="7"/>
        <v/>
      </c>
      <c r="K85" s="74" t="str">
        <f t="shared" si="24"/>
        <v/>
      </c>
      <c r="L85" s="74" t="str">
        <f t="shared" si="8"/>
        <v/>
      </c>
      <c r="M85" s="70" t="str">
        <f t="shared" si="26"/>
        <v/>
      </c>
      <c r="N85" s="70" t="str">
        <f>IF(ISNUMBER(M85),COUNTIF(M85:$M$97,M85),"")</f>
        <v/>
      </c>
      <c r="O85" s="70" t="str">
        <f t="shared" si="9"/>
        <v/>
      </c>
      <c r="P85" s="70" t="str">
        <f t="shared" si="28"/>
        <v/>
      </c>
      <c r="Q85" s="70" t="str">
        <f t="shared" si="4"/>
        <v/>
      </c>
    </row>
    <row r="86" spans="1:17" x14ac:dyDescent="0.25">
      <c r="A86" s="82" t="str">
        <f>IF('All Title I'!A86="","",'All Title I'!A86)</f>
        <v/>
      </c>
      <c r="B86" s="83" t="str">
        <f>IF('All Title I'!B86="","",'All Title I'!B86)</f>
        <v/>
      </c>
      <c r="C86" s="82" t="str">
        <f>IF('All Title I'!C86="","",'All Title I'!C86)</f>
        <v/>
      </c>
      <c r="D86" s="107"/>
      <c r="E86" s="108" t="str">
        <f t="shared" si="30"/>
        <v/>
      </c>
      <c r="F86" s="67" t="str">
        <f t="shared" si="31"/>
        <v/>
      </c>
      <c r="G86" s="29"/>
      <c r="H86" s="74" t="str">
        <f t="shared" si="22"/>
        <v/>
      </c>
      <c r="I86" s="74" t="str">
        <f>IF(ISNUMBER(H86),COUNTIF(H86:$H$97,H86),"")</f>
        <v/>
      </c>
      <c r="J86" s="74" t="str">
        <f t="shared" si="7"/>
        <v/>
      </c>
      <c r="K86" s="74" t="str">
        <f t="shared" si="24"/>
        <v/>
      </c>
      <c r="L86" s="74" t="str">
        <f t="shared" si="8"/>
        <v/>
      </c>
      <c r="M86" s="70" t="str">
        <f t="shared" si="26"/>
        <v/>
      </c>
      <c r="N86" s="70" t="str">
        <f>IF(ISNUMBER(M86),COUNTIF(M86:$M$97,M86),"")</f>
        <v/>
      </c>
      <c r="O86" s="70" t="str">
        <f t="shared" si="9"/>
        <v/>
      </c>
      <c r="P86" s="70" t="str">
        <f t="shared" si="28"/>
        <v/>
      </c>
      <c r="Q86" s="70" t="str">
        <f t="shared" si="4"/>
        <v/>
      </c>
    </row>
    <row r="87" spans="1:17" x14ac:dyDescent="0.25">
      <c r="A87" s="82" t="str">
        <f>IF('All Title I'!A87="","",'All Title I'!A87)</f>
        <v/>
      </c>
      <c r="B87" s="83" t="str">
        <f>IF('All Title I'!B87="","",'All Title I'!B87)</f>
        <v/>
      </c>
      <c r="C87" s="82" t="str">
        <f>IF('All Title I'!C87="","",'All Title I'!C87)</f>
        <v/>
      </c>
      <c r="D87" s="107"/>
      <c r="E87" s="108" t="str">
        <f t="shared" si="30"/>
        <v/>
      </c>
      <c r="F87" s="67" t="str">
        <f t="shared" si="31"/>
        <v/>
      </c>
      <c r="G87" s="29"/>
      <c r="H87" s="74" t="str">
        <f t="shared" si="22"/>
        <v/>
      </c>
      <c r="I87" s="74" t="str">
        <f>IF(ISNUMBER(H87),COUNTIF(H87:$H$97,H87),"")</f>
        <v/>
      </c>
      <c r="J87" s="74" t="str">
        <f t="shared" si="7"/>
        <v/>
      </c>
      <c r="K87" s="74" t="str">
        <f t="shared" si="24"/>
        <v/>
      </c>
      <c r="L87" s="74" t="str">
        <f t="shared" si="8"/>
        <v/>
      </c>
      <c r="M87" s="70" t="str">
        <f t="shared" si="26"/>
        <v/>
      </c>
      <c r="N87" s="70" t="str">
        <f>IF(ISNUMBER(M87),COUNTIF(M87:$M$97,M87),"")</f>
        <v/>
      </c>
      <c r="O87" s="70" t="str">
        <f t="shared" si="9"/>
        <v/>
      </c>
      <c r="P87" s="70" t="str">
        <f t="shared" si="28"/>
        <v/>
      </c>
      <c r="Q87" s="70" t="str">
        <f t="shared" si="4"/>
        <v/>
      </c>
    </row>
    <row r="88" spans="1:17" x14ac:dyDescent="0.25">
      <c r="A88" s="82" t="str">
        <f>IF('All Title I'!A88="","",'All Title I'!A88)</f>
        <v/>
      </c>
      <c r="B88" s="83" t="str">
        <f>IF('All Title I'!B88="","",'All Title I'!B88)</f>
        <v/>
      </c>
      <c r="C88" s="82" t="str">
        <f>IF('All Title I'!C88="","",'All Title I'!C88)</f>
        <v/>
      </c>
      <c r="D88" s="107"/>
      <c r="E88" s="108" t="str">
        <f t="shared" si="30"/>
        <v/>
      </c>
      <c r="F88" s="67" t="str">
        <f t="shared" si="31"/>
        <v/>
      </c>
      <c r="G88" s="29"/>
      <c r="H88" s="74" t="str">
        <f t="shared" si="22"/>
        <v/>
      </c>
      <c r="I88" s="74" t="str">
        <f>IF(ISNUMBER(H88),COUNTIF(H88:$H$97,H88),"")</f>
        <v/>
      </c>
      <c r="J88" s="74" t="str">
        <f t="shared" si="7"/>
        <v/>
      </c>
      <c r="K88" s="74" t="str">
        <f t="shared" si="24"/>
        <v/>
      </c>
      <c r="L88" s="74" t="str">
        <f t="shared" si="8"/>
        <v/>
      </c>
      <c r="M88" s="70" t="str">
        <f t="shared" si="26"/>
        <v/>
      </c>
      <c r="N88" s="70" t="str">
        <f>IF(ISNUMBER(M88),COUNTIF(M88:$M$97,M88),"")</f>
        <v/>
      </c>
      <c r="O88" s="70" t="str">
        <f t="shared" si="9"/>
        <v/>
      </c>
      <c r="P88" s="70" t="str">
        <f t="shared" si="28"/>
        <v/>
      </c>
      <c r="Q88" s="70" t="str">
        <f t="shared" si="4"/>
        <v/>
      </c>
    </row>
    <row r="89" spans="1:17" x14ac:dyDescent="0.25">
      <c r="A89" s="82" t="str">
        <f>IF('All Title I'!A89="","",'All Title I'!A89)</f>
        <v/>
      </c>
      <c r="B89" s="83" t="str">
        <f>IF('All Title I'!B89="","",'All Title I'!B89)</f>
        <v/>
      </c>
      <c r="C89" s="82" t="str">
        <f>IF('All Title I'!C89="","",'All Title I'!C89)</f>
        <v/>
      </c>
      <c r="D89" s="107"/>
      <c r="E89" s="108" t="str">
        <f t="shared" si="30"/>
        <v/>
      </c>
      <c r="F89" s="67" t="str">
        <f t="shared" si="31"/>
        <v/>
      </c>
      <c r="G89" s="29"/>
      <c r="H89" s="74" t="str">
        <f t="shared" si="22"/>
        <v/>
      </c>
      <c r="I89" s="74" t="str">
        <f>IF(ISNUMBER(H89),COUNTIF(H89:$H$97,H89),"")</f>
        <v/>
      </c>
      <c r="J89" s="74" t="str">
        <f t="shared" si="7"/>
        <v/>
      </c>
      <c r="K89" s="74" t="str">
        <f t="shared" si="24"/>
        <v/>
      </c>
      <c r="L89" s="74" t="str">
        <f t="shared" si="8"/>
        <v/>
      </c>
      <c r="M89" s="70" t="str">
        <f t="shared" si="26"/>
        <v/>
      </c>
      <c r="N89" s="70" t="str">
        <f>IF(ISNUMBER(M89),COUNTIF(M89:$M$97,M89),"")</f>
        <v/>
      </c>
      <c r="O89" s="70" t="str">
        <f t="shared" si="9"/>
        <v/>
      </c>
      <c r="P89" s="70" t="str">
        <f t="shared" si="28"/>
        <v/>
      </c>
      <c r="Q89" s="70" t="str">
        <f t="shared" si="4"/>
        <v/>
      </c>
    </row>
    <row r="90" spans="1:17" x14ac:dyDescent="0.25">
      <c r="A90" s="82" t="str">
        <f>IF('All Title I'!A90="","",'All Title I'!A90)</f>
        <v/>
      </c>
      <c r="B90" s="83" t="str">
        <f>IF('All Title I'!B90="","",'All Title I'!B90)</f>
        <v/>
      </c>
      <c r="C90" s="82" t="str">
        <f>IF('All Title I'!C90="","",'All Title I'!C90)</f>
        <v/>
      </c>
      <c r="D90" s="107"/>
      <c r="E90" s="108" t="str">
        <f t="shared" si="30"/>
        <v/>
      </c>
      <c r="F90" s="67" t="str">
        <f t="shared" si="31"/>
        <v/>
      </c>
      <c r="G90" s="29"/>
      <c r="H90" s="74" t="str">
        <f t="shared" si="22"/>
        <v/>
      </c>
      <c r="I90" s="74" t="str">
        <f>IF(ISNUMBER(H90),COUNTIF(H90:$H$97,H90),"")</f>
        <v/>
      </c>
      <c r="J90" s="74" t="str">
        <f t="shared" si="7"/>
        <v/>
      </c>
      <c r="K90" s="74" t="str">
        <f t="shared" si="24"/>
        <v/>
      </c>
      <c r="L90" s="74" t="str">
        <f t="shared" si="8"/>
        <v/>
      </c>
      <c r="M90" s="70" t="str">
        <f t="shared" si="26"/>
        <v/>
      </c>
      <c r="N90" s="70" t="str">
        <f>IF(ISNUMBER(M90),COUNTIF(M90:$M$97,M90),"")</f>
        <v/>
      </c>
      <c r="O90" s="70" t="str">
        <f t="shared" si="9"/>
        <v/>
      </c>
      <c r="P90" s="70" t="str">
        <f t="shared" si="28"/>
        <v/>
      </c>
      <c r="Q90" s="70" t="str">
        <f t="shared" si="4"/>
        <v/>
      </c>
    </row>
    <row r="91" spans="1:17" x14ac:dyDescent="0.25">
      <c r="A91" s="82" t="str">
        <f>IF('All Title I'!A91="","",'All Title I'!A91)</f>
        <v/>
      </c>
      <c r="B91" s="83" t="str">
        <f>IF('All Title I'!B91="","",'All Title I'!B91)</f>
        <v/>
      </c>
      <c r="C91" s="82" t="str">
        <f>IF('All Title I'!C91="","",'All Title I'!C91)</f>
        <v/>
      </c>
      <c r="D91" s="107"/>
      <c r="E91" s="108" t="str">
        <f t="shared" si="30"/>
        <v/>
      </c>
      <c r="F91" s="67" t="str">
        <f t="shared" si="31"/>
        <v/>
      </c>
      <c r="G91" s="29"/>
      <c r="H91" s="74" t="str">
        <f t="shared" si="22"/>
        <v/>
      </c>
      <c r="I91" s="74" t="str">
        <f>IF(ISNUMBER(H91),COUNTIF(H91:$H$97,H91),"")</f>
        <v/>
      </c>
      <c r="J91" s="74" t="str">
        <f t="shared" si="7"/>
        <v/>
      </c>
      <c r="K91" s="74" t="str">
        <f t="shared" si="24"/>
        <v/>
      </c>
      <c r="L91" s="74" t="str">
        <f t="shared" si="8"/>
        <v/>
      </c>
      <c r="M91" s="70" t="str">
        <f t="shared" si="26"/>
        <v/>
      </c>
      <c r="N91" s="70" t="str">
        <f>IF(ISNUMBER(M91),COUNTIF(M91:$M$97,M91),"")</f>
        <v/>
      </c>
      <c r="O91" s="70" t="str">
        <f t="shared" si="9"/>
        <v/>
      </c>
      <c r="P91" s="70" t="str">
        <f t="shared" si="28"/>
        <v/>
      </c>
      <c r="Q91" s="70" t="str">
        <f t="shared" si="4"/>
        <v/>
      </c>
    </row>
    <row r="92" spans="1:17" x14ac:dyDescent="0.25">
      <c r="A92" s="82" t="str">
        <f>IF('All Title I'!A92="","",'All Title I'!A92)</f>
        <v/>
      </c>
      <c r="B92" s="83" t="str">
        <f>IF('All Title I'!B92="","",'All Title I'!B92)</f>
        <v/>
      </c>
      <c r="C92" s="82" t="str">
        <f>IF('All Title I'!C92="","",'All Title I'!C92)</f>
        <v/>
      </c>
      <c r="D92" s="107"/>
      <c r="E92" s="108" t="str">
        <f t="shared" si="30"/>
        <v/>
      </c>
      <c r="F92" s="67" t="str">
        <f t="shared" si="31"/>
        <v/>
      </c>
      <c r="G92" s="29"/>
      <c r="H92" s="74" t="str">
        <f t="shared" si="22"/>
        <v/>
      </c>
      <c r="I92" s="74" t="str">
        <f>IF(ISNUMBER(H92),COUNTIF(H92:$H$97,H92),"")</f>
        <v/>
      </c>
      <c r="J92" s="74" t="str">
        <f t="shared" si="7"/>
        <v/>
      </c>
      <c r="K92" s="74" t="str">
        <f t="shared" si="24"/>
        <v/>
      </c>
      <c r="L92" s="74" t="str">
        <f t="shared" si="8"/>
        <v/>
      </c>
      <c r="M92" s="70" t="str">
        <f t="shared" si="26"/>
        <v/>
      </c>
      <c r="N92" s="70" t="str">
        <f>IF(ISNUMBER(M92),COUNTIF(M92:$M$97,M92),"")</f>
        <v/>
      </c>
      <c r="O92" s="70" t="str">
        <f t="shared" si="9"/>
        <v/>
      </c>
      <c r="P92" s="70" t="str">
        <f t="shared" si="28"/>
        <v/>
      </c>
      <c r="Q92" s="70" t="str">
        <f t="shared" si="4"/>
        <v/>
      </c>
    </row>
    <row r="93" spans="1:17" x14ac:dyDescent="0.25">
      <c r="A93" s="82" t="str">
        <f>IF('All Title I'!A93="","",'All Title I'!A93)</f>
        <v/>
      </c>
      <c r="B93" s="83" t="str">
        <f>IF('All Title I'!B93="","",'All Title I'!B93)</f>
        <v/>
      </c>
      <c r="C93" s="82" t="str">
        <f>IF('All Title I'!C93="","",'All Title I'!C93)</f>
        <v/>
      </c>
      <c r="D93" s="107"/>
      <c r="E93" s="108" t="str">
        <f t="shared" si="30"/>
        <v/>
      </c>
      <c r="F93" s="67" t="str">
        <f t="shared" si="31"/>
        <v/>
      </c>
      <c r="G93" s="29"/>
      <c r="H93" s="74" t="str">
        <f t="shared" si="22"/>
        <v/>
      </c>
      <c r="I93" s="74" t="str">
        <f>IF(ISNUMBER(H93),COUNTIF(H93:$H$97,H93),"")</f>
        <v/>
      </c>
      <c r="J93" s="74" t="str">
        <f t="shared" si="7"/>
        <v/>
      </c>
      <c r="K93" s="74" t="str">
        <f t="shared" si="24"/>
        <v/>
      </c>
      <c r="L93" s="74" t="str">
        <f t="shared" si="8"/>
        <v/>
      </c>
      <c r="M93" s="70" t="str">
        <f t="shared" si="26"/>
        <v/>
      </c>
      <c r="N93" s="70" t="str">
        <f>IF(ISNUMBER(M93),COUNTIF(M93:$M$97,M93),"")</f>
        <v/>
      </c>
      <c r="O93" s="70" t="str">
        <f t="shared" si="9"/>
        <v/>
      </c>
      <c r="P93" s="70" t="str">
        <f t="shared" si="28"/>
        <v/>
      </c>
      <c r="Q93" s="70" t="str">
        <f t="shared" si="4"/>
        <v/>
      </c>
    </row>
    <row r="94" spans="1:17" x14ac:dyDescent="0.25">
      <c r="A94" s="82" t="str">
        <f>IF('All Title I'!A94="","",'All Title I'!A94)</f>
        <v/>
      </c>
      <c r="B94" s="83" t="str">
        <f>IF('All Title I'!B94="","",'All Title I'!B94)</f>
        <v/>
      </c>
      <c r="C94" s="82" t="str">
        <f>IF('All Title I'!C94="","",'All Title I'!C94)</f>
        <v/>
      </c>
      <c r="D94" s="107"/>
      <c r="E94" s="108" t="str">
        <f t="shared" si="30"/>
        <v/>
      </c>
      <c r="F94" s="67" t="str">
        <f t="shared" si="31"/>
        <v/>
      </c>
      <c r="G94" s="29"/>
      <c r="H94" s="74" t="str">
        <f t="shared" si="22"/>
        <v/>
      </c>
      <c r="I94" s="74" t="str">
        <f>IF(ISNUMBER(H94),COUNTIF(H94:$H$97,H94),"")</f>
        <v/>
      </c>
      <c r="J94" s="74" t="str">
        <f t="shared" si="7"/>
        <v/>
      </c>
      <c r="K94" s="74" t="str">
        <f t="shared" si="24"/>
        <v/>
      </c>
      <c r="L94" s="74" t="str">
        <f t="shared" si="8"/>
        <v/>
      </c>
      <c r="M94" s="70" t="str">
        <f t="shared" si="26"/>
        <v/>
      </c>
      <c r="N94" s="70" t="str">
        <f>IF(ISNUMBER(M94),COUNTIF(M94:$M$97,M94),"")</f>
        <v/>
      </c>
      <c r="O94" s="70" t="str">
        <f t="shared" si="9"/>
        <v/>
      </c>
      <c r="P94" s="70" t="str">
        <f t="shared" si="28"/>
        <v/>
      </c>
      <c r="Q94" s="70" t="str">
        <f t="shared" si="4"/>
        <v/>
      </c>
    </row>
    <row r="95" spans="1:17" x14ac:dyDescent="0.25">
      <c r="A95" s="82" t="str">
        <f>IF('All Title I'!A95="","",'All Title I'!A95)</f>
        <v/>
      </c>
      <c r="B95" s="83" t="str">
        <f>IF('All Title I'!B95="","",'All Title I'!B95)</f>
        <v/>
      </c>
      <c r="C95" s="82" t="str">
        <f>IF('All Title I'!C95="","",'All Title I'!C95)</f>
        <v/>
      </c>
      <c r="D95" s="107"/>
      <c r="E95" s="108" t="str">
        <f t="shared" si="30"/>
        <v/>
      </c>
      <c r="F95" s="67" t="str">
        <f t="shared" si="31"/>
        <v/>
      </c>
      <c r="G95" s="29"/>
      <c r="H95" s="74" t="str">
        <f t="shared" si="22"/>
        <v/>
      </c>
      <c r="I95" s="74" t="str">
        <f>IF(ISNUMBER(H95),COUNTIF(H95:$H$97,H95),"")</f>
        <v/>
      </c>
      <c r="J95" s="74" t="str">
        <f t="shared" si="7"/>
        <v/>
      </c>
      <c r="K95" s="74" t="str">
        <f t="shared" si="24"/>
        <v/>
      </c>
      <c r="L95" s="74" t="str">
        <f t="shared" si="8"/>
        <v/>
      </c>
      <c r="M95" s="70" t="str">
        <f t="shared" si="26"/>
        <v/>
      </c>
      <c r="N95" s="70" t="str">
        <f>IF(ISNUMBER(M95),COUNTIF(M95:$M$97,M95),"")</f>
        <v/>
      </c>
      <c r="O95" s="70" t="str">
        <f t="shared" si="9"/>
        <v/>
      </c>
      <c r="P95" s="70" t="str">
        <f t="shared" si="28"/>
        <v/>
      </c>
      <c r="Q95" s="70" t="str">
        <f t="shared" si="4"/>
        <v/>
      </c>
    </row>
    <row r="96" spans="1:17" x14ac:dyDescent="0.25">
      <c r="A96" s="82" t="str">
        <f>IF('All Title I'!A96="","",'All Title I'!A96)</f>
        <v/>
      </c>
      <c r="B96" s="83" t="str">
        <f>IF('All Title I'!B96="","",'All Title I'!B96)</f>
        <v/>
      </c>
      <c r="C96" s="82" t="str">
        <f>IF('All Title I'!C96="","",'All Title I'!C96)</f>
        <v/>
      </c>
      <c r="D96" s="107"/>
      <c r="E96" s="108" t="str">
        <f t="shared" si="30"/>
        <v/>
      </c>
      <c r="F96" s="67" t="str">
        <f t="shared" si="31"/>
        <v/>
      </c>
      <c r="G96" s="29"/>
      <c r="H96" s="74" t="str">
        <f t="shared" si="22"/>
        <v/>
      </c>
      <c r="I96" s="74" t="str">
        <f>IF(ISNUMBER(H96),COUNTIF(H96:$H$97,H96),"")</f>
        <v/>
      </c>
      <c r="J96" s="74" t="str">
        <f t="shared" si="7"/>
        <v/>
      </c>
      <c r="K96" s="74" t="str">
        <f t="shared" si="24"/>
        <v/>
      </c>
      <c r="L96" s="74" t="str">
        <f t="shared" si="8"/>
        <v/>
      </c>
      <c r="M96" s="70" t="str">
        <f t="shared" si="26"/>
        <v/>
      </c>
      <c r="N96" s="70" t="str">
        <f>IF(ISNUMBER(M96),COUNTIF(M96:$M$97,M96),"")</f>
        <v/>
      </c>
      <c r="O96" s="70" t="str">
        <f t="shared" si="9"/>
        <v/>
      </c>
      <c r="P96" s="70" t="str">
        <f t="shared" si="28"/>
        <v/>
      </c>
      <c r="Q96" s="70" t="str">
        <f t="shared" si="4"/>
        <v/>
      </c>
    </row>
    <row r="97" spans="1:17" ht="15.75" thickBot="1" x14ac:dyDescent="0.3">
      <c r="A97" s="85" t="str">
        <f>IF('All Title I'!A97="","",'All Title I'!A97)</f>
        <v/>
      </c>
      <c r="B97" s="86" t="str">
        <f>IF('All Title I'!B97="","",'All Title I'!B97)</f>
        <v/>
      </c>
      <c r="C97" s="85" t="str">
        <f>IF('All Title I'!C97="","",'All Title I'!C97)</f>
        <v/>
      </c>
      <c r="D97" s="109"/>
      <c r="E97" s="110" t="str">
        <f t="shared" si="30"/>
        <v/>
      </c>
      <c r="F97" s="69" t="str">
        <f t="shared" si="31"/>
        <v/>
      </c>
      <c r="G97" s="29"/>
      <c r="H97" s="74" t="str">
        <f t="shared" si="22"/>
        <v/>
      </c>
      <c r="I97" s="74" t="str">
        <f>IF(ISNUMBER(H97),COUNTIF(H97:$H$97,H97),"")</f>
        <v/>
      </c>
      <c r="J97" s="74" t="str">
        <f t="shared" si="7"/>
        <v/>
      </c>
      <c r="K97" s="74" t="str">
        <f t="shared" si="24"/>
        <v/>
      </c>
      <c r="L97" s="74" t="str">
        <f t="shared" si="8"/>
        <v/>
      </c>
      <c r="M97" s="70" t="str">
        <f t="shared" si="26"/>
        <v/>
      </c>
      <c r="N97" s="70" t="str">
        <f>IF(ISNUMBER(M97),COUNTIF(M97:$M$97,M97),"")</f>
        <v/>
      </c>
      <c r="O97" s="70" t="str">
        <f t="shared" si="9"/>
        <v/>
      </c>
      <c r="P97" s="70" t="str">
        <f t="shared" si="28"/>
        <v/>
      </c>
      <c r="Q97" s="70" t="str">
        <f t="shared" si="4"/>
        <v/>
      </c>
    </row>
    <row r="98" spans="1:17" ht="15.75" thickBot="1" x14ac:dyDescent="0.3">
      <c r="A98" s="14"/>
      <c r="B98" s="15"/>
      <c r="C98" s="14" t="str">
        <f>IF(SUM(C8:C97)&gt;0,SUM(C8:C97),"")</f>
        <v/>
      </c>
      <c r="D98" s="111" t="str">
        <f>IF(SUM(D8:D97)&gt;0,SUM(D8:D97),"")</f>
        <v/>
      </c>
      <c r="E98" s="112" t="str">
        <f t="shared" ref="E98" si="32">IF(ISNUMBER(C98),D98/C98,"")</f>
        <v/>
      </c>
      <c r="F98" s="17"/>
      <c r="G98" s="29"/>
    </row>
    <row r="99" spans="1:17" ht="15.75" thickBot="1" x14ac:dyDescent="0.3">
      <c r="A99" s="30"/>
      <c r="B99" s="28"/>
      <c r="C99" s="28"/>
      <c r="D99" s="28"/>
      <c r="E99" s="28"/>
      <c r="F99" s="26"/>
      <c r="G99" s="29"/>
    </row>
    <row r="100" spans="1:17" ht="30" x14ac:dyDescent="0.25">
      <c r="A100" s="30"/>
      <c r="B100" s="18" t="s">
        <v>42</v>
      </c>
      <c r="C100" s="114" t="str">
        <f>IF(ISNUMBER($E$98),(0.9*$E$98),"")</f>
        <v/>
      </c>
      <c r="D100" s="28"/>
      <c r="E100" s="28"/>
      <c r="F100" s="28"/>
      <c r="G100" s="29"/>
    </row>
    <row r="101" spans="1:17" ht="30.75" thickBot="1" x14ac:dyDescent="0.3">
      <c r="A101" s="30"/>
      <c r="B101" s="19" t="s">
        <v>43</v>
      </c>
      <c r="C101" s="115" t="str">
        <f>IF(ISNUMBER($E$98),(1.1*$E$98),"")</f>
        <v/>
      </c>
      <c r="D101" s="28"/>
      <c r="E101" s="28"/>
      <c r="F101" s="28"/>
      <c r="G101" s="29"/>
    </row>
    <row r="102" spans="1:17" ht="15.75" thickBot="1" x14ac:dyDescent="0.3">
      <c r="A102" s="31"/>
      <c r="B102" s="32"/>
      <c r="C102" s="32"/>
      <c r="D102" s="32"/>
      <c r="E102" s="32"/>
      <c r="F102" s="32"/>
      <c r="G102" s="33"/>
    </row>
  </sheetData>
  <sheetProtection algorithmName="SHA-512" hashValue="t6cq5JP0GhqtXvCQwlP+gl5ncVCnnDjvNOK95vCqvkFgPRvdVi4l/MAm+7MDGG2XAm1W3kUgBfPUhntfkWc/8A==" saltValue="SCIDQoVoBep1jbvqDpvF9A==" spinCount="100000" sheet="1" objects="1" scenarios="1" selectLockedCells="1"/>
  <conditionalFormatting sqref="F8:F97">
    <cfRule type="cellIs" dxfId="3" priority="1" operator="equal">
      <formula>"NO"</formula>
    </cfRule>
    <cfRule type="cellIs" dxfId="2" priority="2" operator="equal">
      <formula>"YES"</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Lists!$A$1:$A$3</xm:f>
          </x14:formula1>
          <xm:sqref>F3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5"/>
  <sheetViews>
    <sheetView workbookViewId="0">
      <selection activeCell="D8" sqref="D8"/>
    </sheetView>
  </sheetViews>
  <sheetFormatPr defaultColWidth="0" defaultRowHeight="15" customHeight="1" zeroHeight="1" x14ac:dyDescent="0.25"/>
  <cols>
    <col min="1" max="1" width="15.28515625" customWidth="1"/>
    <col min="2" max="2" width="50.42578125" customWidth="1"/>
    <col min="3" max="3" width="13.85546875" customWidth="1"/>
    <col min="4" max="5" width="23" customWidth="1"/>
    <col min="6" max="6" width="15.7109375" customWidth="1"/>
    <col min="7" max="7" width="16.42578125" customWidth="1"/>
    <col min="8" max="16" width="0" hidden="1" customWidth="1"/>
    <col min="17" max="16384" width="9.140625" hidden="1"/>
  </cols>
  <sheetData>
    <row r="1" spans="1:16" ht="15.75" thickBot="1" x14ac:dyDescent="0.3">
      <c r="A1" s="25"/>
      <c r="B1" s="26"/>
      <c r="C1" s="26"/>
      <c r="D1" s="26"/>
      <c r="E1" s="26"/>
      <c r="F1" s="56"/>
      <c r="G1" s="93"/>
    </row>
    <row r="2" spans="1:16" ht="60" customHeight="1" x14ac:dyDescent="0.25">
      <c r="A2" s="2"/>
      <c r="B2" s="3"/>
      <c r="C2" s="3"/>
      <c r="D2" s="3"/>
      <c r="E2" s="3"/>
      <c r="F2" s="3"/>
      <c r="G2" s="4"/>
    </row>
    <row r="3" spans="1:16" s="11" customFormat="1" ht="30" x14ac:dyDescent="0.25">
      <c r="A3" s="12" t="s">
        <v>3</v>
      </c>
      <c r="B3" s="76"/>
      <c r="C3" s="13" t="s">
        <v>4</v>
      </c>
      <c r="D3" s="77"/>
      <c r="E3" s="13" t="s">
        <v>5</v>
      </c>
      <c r="F3" s="76"/>
      <c r="G3" s="57"/>
    </row>
    <row r="4" spans="1:16" ht="15.75" thickBot="1" x14ac:dyDescent="0.3">
      <c r="A4" s="8"/>
      <c r="B4" s="9"/>
      <c r="C4" s="9"/>
      <c r="D4" s="9"/>
      <c r="E4" s="9"/>
      <c r="F4" s="9"/>
      <c r="G4" s="10"/>
    </row>
    <row r="5" spans="1:16" ht="15.75" thickBot="1" x14ac:dyDescent="0.3">
      <c r="A5" s="25"/>
      <c r="B5" s="26"/>
      <c r="C5" s="26"/>
      <c r="D5" s="26"/>
      <c r="E5" s="26"/>
      <c r="F5" s="26"/>
      <c r="G5" s="27"/>
    </row>
    <row r="6" spans="1:16" ht="21.75" thickBot="1" x14ac:dyDescent="0.4">
      <c r="A6" s="47" t="s">
        <v>9</v>
      </c>
      <c r="B6" s="58"/>
      <c r="C6" s="28"/>
      <c r="D6" s="28"/>
      <c r="E6" s="28"/>
      <c r="F6" s="32"/>
      <c r="G6" s="29"/>
      <c r="K6" s="74">
        <f>MIN(K8:K97)</f>
        <v>0</v>
      </c>
      <c r="P6" s="75">
        <f>MIN(P8:P97)</f>
        <v>0</v>
      </c>
    </row>
    <row r="7" spans="1:16" ht="39" thickBot="1" x14ac:dyDescent="0.3">
      <c r="A7" s="51" t="s">
        <v>10</v>
      </c>
      <c r="B7" s="52" t="s">
        <v>11</v>
      </c>
      <c r="C7" s="59" t="s">
        <v>12</v>
      </c>
      <c r="D7" s="60" t="s">
        <v>40</v>
      </c>
      <c r="E7" s="53" t="s">
        <v>41</v>
      </c>
      <c r="F7" s="54" t="s">
        <v>15</v>
      </c>
      <c r="G7" s="29"/>
      <c r="K7" s="74">
        <f>MAX(K8:K97)</f>
        <v>0</v>
      </c>
      <c r="P7" s="75">
        <f>MAX(P8:P97)</f>
        <v>0</v>
      </c>
    </row>
    <row r="8" spans="1:16" x14ac:dyDescent="0.25">
      <c r="A8" s="79" t="str">
        <f>IF('Not All Title I'!A8="","",'Not All Title I'!A8)</f>
        <v/>
      </c>
      <c r="B8" s="80" t="str">
        <f>IF('Not All Title I'!B8="","",'Not All Title I'!B8)</f>
        <v/>
      </c>
      <c r="C8" s="79" t="str">
        <f>IF('Not All Title I'!C8="","",'Not All Title I'!C8)</f>
        <v/>
      </c>
      <c r="D8" s="105"/>
      <c r="E8" s="106" t="str">
        <f>IF(ISNUMBER(C8),D8/C8,"")</f>
        <v/>
      </c>
      <c r="F8" s="65" t="str">
        <f>IF(ISNUMBER(C8),IF(C8&gt;100,IF(E8&gt;=$C$100,"YES","NO"),"N/A"),"")</f>
        <v/>
      </c>
      <c r="G8" s="29"/>
      <c r="H8" s="74" t="str">
        <f t="shared" ref="H8:H97" si="0">IF(ISNUMBER(C8),_xlfn.RANK.AVG(C8,$C$8:$C$97),"")</f>
        <v/>
      </c>
      <c r="I8" s="74" t="str">
        <f>IF(ISNUMBER(H8),COUNTIF(H8:$H$97,H8),"")</f>
        <v/>
      </c>
      <c r="J8" s="74" t="str">
        <f>IF(ISNUMBER(H8),IF(I8=1,H8,H8+(I8*0.01)),"")</f>
        <v/>
      </c>
      <c r="K8" s="74" t="str">
        <f t="shared" ref="K8:K97" si="1">IF(ISNUMBER(H8),_xlfn.RANK.AVG(J8,$J$8:$J$97),"")</f>
        <v/>
      </c>
      <c r="L8" s="74" t="str">
        <f>IF(ISNUMBER(H8),A8,"")</f>
        <v/>
      </c>
      <c r="M8" s="70" t="str">
        <f t="shared" ref="M8:M97" si="2">IF(ISNUMBER(G8),_xlfn.RANK.AVG(G8,$G$8:$G$97),"")</f>
        <v/>
      </c>
      <c r="N8" s="70" t="str">
        <f>IF(ISNUMBER(M8),COUNTIF(M8:$M$97,M8),"")</f>
        <v/>
      </c>
      <c r="O8" s="70" t="str">
        <f>IF(ISNUMBER(M8),IF(N8=1,M8,M8+(N8*0.01)),"")</f>
        <v/>
      </c>
      <c r="P8" s="70" t="str">
        <f t="shared" ref="P8:P97" si="3">IF(ISNUMBER(M8),_xlfn.RANK.AVG(O8,$O$8:$O$97),"")</f>
        <v/>
      </c>
    </row>
    <row r="9" spans="1:16" x14ac:dyDescent="0.25">
      <c r="A9" s="82" t="str">
        <f>IF('Not All Title I'!A9="","",'Not All Title I'!A9)</f>
        <v/>
      </c>
      <c r="B9" s="83" t="str">
        <f>IF('Not All Title I'!B9="","",'Not All Title I'!B9)</f>
        <v/>
      </c>
      <c r="C9" s="82" t="str">
        <f>IF('Not All Title I'!C9="","",'Not All Title I'!C9)</f>
        <v/>
      </c>
      <c r="D9" s="107"/>
      <c r="E9" s="108" t="str">
        <f t="shared" ref="E9:E72" si="4">IF(ISNUMBER(C9),D9/C9,"")</f>
        <v/>
      </c>
      <c r="F9" s="67" t="str">
        <f t="shared" ref="F9:F72" si="5">IF(ISNUMBER(C9),IF(C9&gt;100,IF(E9&gt;=$C$100,"YES","NO"),"N/A"),"")</f>
        <v/>
      </c>
      <c r="G9" s="29"/>
      <c r="H9" s="74" t="str">
        <f t="shared" si="0"/>
        <v/>
      </c>
      <c r="I9" s="74" t="str">
        <f>IF(ISNUMBER(H9),COUNTIF(H9:$H$97,H9),"")</f>
        <v/>
      </c>
      <c r="J9" s="74" t="str">
        <f t="shared" ref="J9:J97" si="6">IF(ISNUMBER(H9),IF(I9=1,H9,H9+(I9*0.01)),"")</f>
        <v/>
      </c>
      <c r="K9" s="74" t="str">
        <f t="shared" si="1"/>
        <v/>
      </c>
      <c r="L9" s="74" t="str">
        <f t="shared" ref="L9:L97" si="7">IF(ISNUMBER(H9),A9,"")</f>
        <v/>
      </c>
      <c r="M9" s="70" t="str">
        <f t="shared" si="2"/>
        <v/>
      </c>
      <c r="N9" s="70" t="str">
        <f>IF(ISNUMBER(M9),COUNTIF(M9:$M$97,M9),"")</f>
        <v/>
      </c>
      <c r="O9" s="70" t="str">
        <f t="shared" ref="O9:O97" si="8">IF(ISNUMBER(M9),IF(N9=1,M9,M9+(N9*0.01)),"")</f>
        <v/>
      </c>
      <c r="P9" s="70" t="str">
        <f t="shared" si="3"/>
        <v/>
      </c>
    </row>
    <row r="10" spans="1:16" x14ac:dyDescent="0.25">
      <c r="A10" s="82" t="str">
        <f>IF('Not All Title I'!A10="","",'Not All Title I'!A10)</f>
        <v/>
      </c>
      <c r="B10" s="83" t="str">
        <f>IF('Not All Title I'!B10="","",'Not All Title I'!B10)</f>
        <v/>
      </c>
      <c r="C10" s="82" t="str">
        <f>IF('Not All Title I'!C10="","",'Not All Title I'!C10)</f>
        <v/>
      </c>
      <c r="D10" s="107"/>
      <c r="E10" s="108" t="str">
        <f t="shared" si="4"/>
        <v/>
      </c>
      <c r="F10" s="67" t="str">
        <f t="shared" si="5"/>
        <v/>
      </c>
      <c r="G10" s="29"/>
      <c r="H10" s="74" t="str">
        <f t="shared" si="0"/>
        <v/>
      </c>
      <c r="I10" s="74" t="str">
        <f>IF(ISNUMBER(H10),COUNTIF(H10:$H$97,H10),"")</f>
        <v/>
      </c>
      <c r="J10" s="74" t="str">
        <f t="shared" si="6"/>
        <v/>
      </c>
      <c r="K10" s="74" t="str">
        <f t="shared" si="1"/>
        <v/>
      </c>
      <c r="L10" s="74" t="str">
        <f t="shared" si="7"/>
        <v/>
      </c>
      <c r="M10" s="70" t="str">
        <f t="shared" si="2"/>
        <v/>
      </c>
      <c r="N10" s="70" t="str">
        <f>IF(ISNUMBER(M10),COUNTIF(M10:$M$97,M10),"")</f>
        <v/>
      </c>
      <c r="O10" s="70" t="str">
        <f t="shared" si="8"/>
        <v/>
      </c>
      <c r="P10" s="70" t="str">
        <f t="shared" si="3"/>
        <v/>
      </c>
    </row>
    <row r="11" spans="1:16" x14ac:dyDescent="0.25">
      <c r="A11" s="82" t="str">
        <f>IF('Not All Title I'!A11="","",'Not All Title I'!A11)</f>
        <v/>
      </c>
      <c r="B11" s="83" t="str">
        <f>IF('Not All Title I'!B11="","",'Not All Title I'!B11)</f>
        <v/>
      </c>
      <c r="C11" s="82" t="str">
        <f>IF('Not All Title I'!C11="","",'Not All Title I'!C11)</f>
        <v/>
      </c>
      <c r="D11" s="107"/>
      <c r="E11" s="108" t="str">
        <f t="shared" si="4"/>
        <v/>
      </c>
      <c r="F11" s="67" t="str">
        <f t="shared" si="5"/>
        <v/>
      </c>
      <c r="G11" s="29"/>
      <c r="H11" s="74" t="str">
        <f t="shared" si="0"/>
        <v/>
      </c>
      <c r="I11" s="74" t="str">
        <f>IF(ISNUMBER(H11),COUNTIF(H11:$H$97,H11),"")</f>
        <v/>
      </c>
      <c r="J11" s="74" t="str">
        <f t="shared" si="6"/>
        <v/>
      </c>
      <c r="K11" s="74" t="str">
        <f t="shared" si="1"/>
        <v/>
      </c>
      <c r="L11" s="74" t="str">
        <f t="shared" si="7"/>
        <v/>
      </c>
      <c r="M11" s="70" t="str">
        <f t="shared" si="2"/>
        <v/>
      </c>
      <c r="N11" s="70" t="str">
        <f>IF(ISNUMBER(M11),COUNTIF(M11:$M$97,M11),"")</f>
        <v/>
      </c>
      <c r="O11" s="70" t="str">
        <f t="shared" si="8"/>
        <v/>
      </c>
      <c r="P11" s="70" t="str">
        <f t="shared" si="3"/>
        <v/>
      </c>
    </row>
    <row r="12" spans="1:16" x14ac:dyDescent="0.25">
      <c r="A12" s="82" t="str">
        <f>IF('Not All Title I'!A12="","",'Not All Title I'!A12)</f>
        <v/>
      </c>
      <c r="B12" s="83" t="str">
        <f>IF('Not All Title I'!B12="","",'Not All Title I'!B12)</f>
        <v/>
      </c>
      <c r="C12" s="82" t="str">
        <f>IF('Not All Title I'!C12="","",'Not All Title I'!C12)</f>
        <v/>
      </c>
      <c r="D12" s="107"/>
      <c r="E12" s="108" t="str">
        <f t="shared" si="4"/>
        <v/>
      </c>
      <c r="F12" s="67" t="str">
        <f t="shared" si="5"/>
        <v/>
      </c>
      <c r="G12" s="29"/>
      <c r="H12" s="74" t="str">
        <f t="shared" si="0"/>
        <v/>
      </c>
      <c r="I12" s="74" t="str">
        <f>IF(ISNUMBER(H12),COUNTIF(H12:$H$97,H12),"")</f>
        <v/>
      </c>
      <c r="J12" s="74" t="str">
        <f t="shared" si="6"/>
        <v/>
      </c>
      <c r="K12" s="74" t="str">
        <f t="shared" si="1"/>
        <v/>
      </c>
      <c r="L12" s="74" t="str">
        <f t="shared" si="7"/>
        <v/>
      </c>
      <c r="M12" s="70" t="str">
        <f t="shared" si="2"/>
        <v/>
      </c>
      <c r="N12" s="70" t="str">
        <f>IF(ISNUMBER(M12),COUNTIF(M12:$M$97,M12),"")</f>
        <v/>
      </c>
      <c r="O12" s="70" t="str">
        <f t="shared" si="8"/>
        <v/>
      </c>
      <c r="P12" s="70" t="str">
        <f t="shared" si="3"/>
        <v/>
      </c>
    </row>
    <row r="13" spans="1:16" x14ac:dyDescent="0.25">
      <c r="A13" s="82" t="str">
        <f>IF('Not All Title I'!A13="","",'Not All Title I'!A13)</f>
        <v/>
      </c>
      <c r="B13" s="83" t="str">
        <f>IF('Not All Title I'!B13="","",'Not All Title I'!B13)</f>
        <v/>
      </c>
      <c r="C13" s="82" t="str">
        <f>IF('Not All Title I'!C13="","",'Not All Title I'!C13)</f>
        <v/>
      </c>
      <c r="D13" s="107"/>
      <c r="E13" s="108" t="str">
        <f t="shared" si="4"/>
        <v/>
      </c>
      <c r="F13" s="67" t="str">
        <f t="shared" si="5"/>
        <v/>
      </c>
      <c r="G13" s="29"/>
      <c r="H13" s="74" t="str">
        <f t="shared" si="0"/>
        <v/>
      </c>
      <c r="I13" s="74" t="str">
        <f>IF(ISNUMBER(H13),COUNTIF(H13:$H$97,H13),"")</f>
        <v/>
      </c>
      <c r="J13" s="74" t="str">
        <f t="shared" si="6"/>
        <v/>
      </c>
      <c r="K13" s="74" t="str">
        <f t="shared" si="1"/>
        <v/>
      </c>
      <c r="L13" s="74" t="str">
        <f t="shared" si="7"/>
        <v/>
      </c>
      <c r="M13" s="70" t="str">
        <f t="shared" si="2"/>
        <v/>
      </c>
      <c r="N13" s="70" t="str">
        <f>IF(ISNUMBER(M13),COUNTIF(M13:$M$97,M13),"")</f>
        <v/>
      </c>
      <c r="O13" s="70" t="str">
        <f t="shared" si="8"/>
        <v/>
      </c>
      <c r="P13" s="70" t="str">
        <f t="shared" si="3"/>
        <v/>
      </c>
    </row>
    <row r="14" spans="1:16" x14ac:dyDescent="0.25">
      <c r="A14" s="82" t="str">
        <f>IF('Not All Title I'!A14="","",'Not All Title I'!A14)</f>
        <v/>
      </c>
      <c r="B14" s="83" t="str">
        <f>IF('Not All Title I'!B14="","",'Not All Title I'!B14)</f>
        <v/>
      </c>
      <c r="C14" s="82" t="str">
        <f>IF('Not All Title I'!C14="","",'Not All Title I'!C14)</f>
        <v/>
      </c>
      <c r="D14" s="107"/>
      <c r="E14" s="108" t="str">
        <f t="shared" si="4"/>
        <v/>
      </c>
      <c r="F14" s="67" t="str">
        <f t="shared" si="5"/>
        <v/>
      </c>
      <c r="G14" s="29"/>
      <c r="H14" s="74" t="str">
        <f t="shared" ref="H14:H33" si="9">IF(ISNUMBER(C14),_xlfn.RANK.AVG(C14,$C$8:$C$97),"")</f>
        <v/>
      </c>
      <c r="I14" s="74" t="str">
        <f>IF(ISNUMBER(H14),COUNTIF(H14:$H$97,H14),"")</f>
        <v/>
      </c>
      <c r="J14" s="74" t="str">
        <f t="shared" ref="J14:J33" si="10">IF(ISNUMBER(H14),IF(I14=1,H14,H14+(I14*0.01)),"")</f>
        <v/>
      </c>
      <c r="K14" s="74" t="str">
        <f t="shared" ref="K14:K33" si="11">IF(ISNUMBER(H14),_xlfn.RANK.AVG(J14,$J$8:$J$97),"")</f>
        <v/>
      </c>
      <c r="L14" s="74" t="str">
        <f t="shared" ref="L14:L33" si="12">IF(ISNUMBER(H14),A14,"")</f>
        <v/>
      </c>
      <c r="M14" s="70" t="str">
        <f t="shared" ref="M14:M33" si="13">IF(ISNUMBER(G14),_xlfn.RANK.AVG(G14,$G$8:$G$97),"")</f>
        <v/>
      </c>
      <c r="N14" s="70" t="str">
        <f>IF(ISNUMBER(M14),COUNTIF(M14:$M$97,M14),"")</f>
        <v/>
      </c>
      <c r="O14" s="70" t="str">
        <f t="shared" ref="O14:O33" si="14">IF(ISNUMBER(M14),IF(N14=1,M14,M14+(N14*0.01)),"")</f>
        <v/>
      </c>
      <c r="P14" s="70" t="str">
        <f t="shared" ref="P14:P33" si="15">IF(ISNUMBER(M14),_xlfn.RANK.AVG(O14,$O$8:$O$97),"")</f>
        <v/>
      </c>
    </row>
    <row r="15" spans="1:16" x14ac:dyDescent="0.25">
      <c r="A15" s="82" t="str">
        <f>IF('Not All Title I'!A15="","",'Not All Title I'!A15)</f>
        <v/>
      </c>
      <c r="B15" s="83" t="str">
        <f>IF('Not All Title I'!B15="","",'Not All Title I'!B15)</f>
        <v/>
      </c>
      <c r="C15" s="82" t="str">
        <f>IF('Not All Title I'!C15="","",'Not All Title I'!C15)</f>
        <v/>
      </c>
      <c r="D15" s="107"/>
      <c r="E15" s="108" t="str">
        <f t="shared" si="4"/>
        <v/>
      </c>
      <c r="F15" s="67" t="str">
        <f t="shared" si="5"/>
        <v/>
      </c>
      <c r="G15" s="29"/>
      <c r="H15" s="74" t="str">
        <f t="shared" si="9"/>
        <v/>
      </c>
      <c r="I15" s="74" t="str">
        <f>IF(ISNUMBER(H15),COUNTIF(H15:$H$97,H15),"")</f>
        <v/>
      </c>
      <c r="J15" s="74" t="str">
        <f t="shared" si="10"/>
        <v/>
      </c>
      <c r="K15" s="74" t="str">
        <f t="shared" si="11"/>
        <v/>
      </c>
      <c r="L15" s="74" t="str">
        <f t="shared" si="12"/>
        <v/>
      </c>
      <c r="M15" s="70" t="str">
        <f t="shared" si="13"/>
        <v/>
      </c>
      <c r="N15" s="70" t="str">
        <f>IF(ISNUMBER(M15),COUNTIF(M15:$M$97,M15),"")</f>
        <v/>
      </c>
      <c r="O15" s="70" t="str">
        <f t="shared" si="14"/>
        <v/>
      </c>
      <c r="P15" s="70" t="str">
        <f t="shared" si="15"/>
        <v/>
      </c>
    </row>
    <row r="16" spans="1:16" x14ac:dyDescent="0.25">
      <c r="A16" s="82" t="str">
        <f>IF('Not All Title I'!A16="","",'Not All Title I'!A16)</f>
        <v/>
      </c>
      <c r="B16" s="83" t="str">
        <f>IF('Not All Title I'!B16="","",'Not All Title I'!B16)</f>
        <v/>
      </c>
      <c r="C16" s="82" t="str">
        <f>IF('Not All Title I'!C16="","",'Not All Title I'!C16)</f>
        <v/>
      </c>
      <c r="D16" s="107"/>
      <c r="E16" s="108" t="str">
        <f t="shared" si="4"/>
        <v/>
      </c>
      <c r="F16" s="67" t="str">
        <f t="shared" si="5"/>
        <v/>
      </c>
      <c r="G16" s="29"/>
      <c r="H16" s="74" t="str">
        <f t="shared" si="9"/>
        <v/>
      </c>
      <c r="I16" s="74" t="str">
        <f>IF(ISNUMBER(H16),COUNTIF(H16:$H$97,H16),"")</f>
        <v/>
      </c>
      <c r="J16" s="74" t="str">
        <f t="shared" si="10"/>
        <v/>
      </c>
      <c r="K16" s="74" t="str">
        <f t="shared" si="11"/>
        <v/>
      </c>
      <c r="L16" s="74" t="str">
        <f t="shared" si="12"/>
        <v/>
      </c>
      <c r="M16" s="70" t="str">
        <f t="shared" si="13"/>
        <v/>
      </c>
      <c r="N16" s="70" t="str">
        <f>IF(ISNUMBER(M16),COUNTIF(M16:$M$97,M16),"")</f>
        <v/>
      </c>
      <c r="O16" s="70" t="str">
        <f t="shared" si="14"/>
        <v/>
      </c>
      <c r="P16" s="70" t="str">
        <f t="shared" si="15"/>
        <v/>
      </c>
    </row>
    <row r="17" spans="1:16" x14ac:dyDescent="0.25">
      <c r="A17" s="82" t="str">
        <f>IF('Not All Title I'!A17="","",'Not All Title I'!A17)</f>
        <v/>
      </c>
      <c r="B17" s="83" t="str">
        <f>IF('Not All Title I'!B17="","",'Not All Title I'!B17)</f>
        <v/>
      </c>
      <c r="C17" s="82" t="str">
        <f>IF('Not All Title I'!C17="","",'Not All Title I'!C17)</f>
        <v/>
      </c>
      <c r="D17" s="107"/>
      <c r="E17" s="108" t="str">
        <f t="shared" si="4"/>
        <v/>
      </c>
      <c r="F17" s="67" t="str">
        <f t="shared" si="5"/>
        <v/>
      </c>
      <c r="G17" s="29"/>
      <c r="H17" s="74" t="str">
        <f t="shared" si="9"/>
        <v/>
      </c>
      <c r="I17" s="74" t="str">
        <f>IF(ISNUMBER(H17),COUNTIF(H17:$H$97,H17),"")</f>
        <v/>
      </c>
      <c r="J17" s="74" t="str">
        <f t="shared" si="10"/>
        <v/>
      </c>
      <c r="K17" s="74" t="str">
        <f t="shared" si="11"/>
        <v/>
      </c>
      <c r="L17" s="74" t="str">
        <f t="shared" si="12"/>
        <v/>
      </c>
      <c r="M17" s="70" t="str">
        <f t="shared" si="13"/>
        <v/>
      </c>
      <c r="N17" s="70" t="str">
        <f>IF(ISNUMBER(M17),COUNTIF(M17:$M$97,M17),"")</f>
        <v/>
      </c>
      <c r="O17" s="70" t="str">
        <f t="shared" si="14"/>
        <v/>
      </c>
      <c r="P17" s="70" t="str">
        <f t="shared" si="15"/>
        <v/>
      </c>
    </row>
    <row r="18" spans="1:16" x14ac:dyDescent="0.25">
      <c r="A18" s="82" t="str">
        <f>IF('Not All Title I'!A18="","",'Not All Title I'!A18)</f>
        <v/>
      </c>
      <c r="B18" s="83" t="str">
        <f>IF('Not All Title I'!B18="","",'Not All Title I'!B18)</f>
        <v/>
      </c>
      <c r="C18" s="82" t="str">
        <f>IF('Not All Title I'!C18="","",'Not All Title I'!C18)</f>
        <v/>
      </c>
      <c r="D18" s="107"/>
      <c r="E18" s="108" t="str">
        <f t="shared" si="4"/>
        <v/>
      </c>
      <c r="F18" s="67" t="str">
        <f t="shared" si="5"/>
        <v/>
      </c>
      <c r="G18" s="29"/>
      <c r="H18" s="74" t="str">
        <f t="shared" si="9"/>
        <v/>
      </c>
      <c r="I18" s="74" t="str">
        <f>IF(ISNUMBER(H18),COUNTIF(H18:$H$97,H18),"")</f>
        <v/>
      </c>
      <c r="J18" s="74" t="str">
        <f t="shared" si="10"/>
        <v/>
      </c>
      <c r="K18" s="74" t="str">
        <f t="shared" si="11"/>
        <v/>
      </c>
      <c r="L18" s="74" t="str">
        <f t="shared" si="12"/>
        <v/>
      </c>
      <c r="M18" s="70" t="str">
        <f t="shared" si="13"/>
        <v/>
      </c>
      <c r="N18" s="70" t="str">
        <f>IF(ISNUMBER(M18),COUNTIF(M18:$M$97,M18),"")</f>
        <v/>
      </c>
      <c r="O18" s="70" t="str">
        <f t="shared" si="14"/>
        <v/>
      </c>
      <c r="P18" s="70" t="str">
        <f t="shared" si="15"/>
        <v/>
      </c>
    </row>
    <row r="19" spans="1:16" x14ac:dyDescent="0.25">
      <c r="A19" s="82" t="str">
        <f>IF('Not All Title I'!A19="","",'Not All Title I'!A19)</f>
        <v/>
      </c>
      <c r="B19" s="83" t="str">
        <f>IF('Not All Title I'!B19="","",'Not All Title I'!B19)</f>
        <v/>
      </c>
      <c r="C19" s="82" t="str">
        <f>IF('Not All Title I'!C19="","",'Not All Title I'!C19)</f>
        <v/>
      </c>
      <c r="D19" s="107"/>
      <c r="E19" s="108" t="str">
        <f t="shared" si="4"/>
        <v/>
      </c>
      <c r="F19" s="67" t="str">
        <f t="shared" si="5"/>
        <v/>
      </c>
      <c r="G19" s="29"/>
      <c r="H19" s="74" t="str">
        <f t="shared" si="9"/>
        <v/>
      </c>
      <c r="I19" s="74" t="str">
        <f>IF(ISNUMBER(H19),COUNTIF(H19:$H$97,H19),"")</f>
        <v/>
      </c>
      <c r="J19" s="74" t="str">
        <f t="shared" si="10"/>
        <v/>
      </c>
      <c r="K19" s="74" t="str">
        <f t="shared" si="11"/>
        <v/>
      </c>
      <c r="L19" s="74" t="str">
        <f t="shared" si="12"/>
        <v/>
      </c>
      <c r="M19" s="70" t="str">
        <f t="shared" si="13"/>
        <v/>
      </c>
      <c r="N19" s="70" t="str">
        <f>IF(ISNUMBER(M19),COUNTIF(M19:$M$97,M19),"")</f>
        <v/>
      </c>
      <c r="O19" s="70" t="str">
        <f t="shared" si="14"/>
        <v/>
      </c>
      <c r="P19" s="70" t="str">
        <f t="shared" si="15"/>
        <v/>
      </c>
    </row>
    <row r="20" spans="1:16" x14ac:dyDescent="0.25">
      <c r="A20" s="82" t="str">
        <f>IF('Not All Title I'!A20="","",'Not All Title I'!A20)</f>
        <v/>
      </c>
      <c r="B20" s="83" t="str">
        <f>IF('Not All Title I'!B20="","",'Not All Title I'!B20)</f>
        <v/>
      </c>
      <c r="C20" s="82" t="str">
        <f>IF('Not All Title I'!C20="","",'Not All Title I'!C20)</f>
        <v/>
      </c>
      <c r="D20" s="107"/>
      <c r="E20" s="108" t="str">
        <f t="shared" si="4"/>
        <v/>
      </c>
      <c r="F20" s="67" t="str">
        <f t="shared" si="5"/>
        <v/>
      </c>
      <c r="G20" s="29"/>
      <c r="H20" s="74" t="str">
        <f t="shared" si="9"/>
        <v/>
      </c>
      <c r="I20" s="74" t="str">
        <f>IF(ISNUMBER(H20),COUNTIF(H20:$H$97,H20),"")</f>
        <v/>
      </c>
      <c r="J20" s="74" t="str">
        <f t="shared" si="10"/>
        <v/>
      </c>
      <c r="K20" s="74" t="str">
        <f t="shared" si="11"/>
        <v/>
      </c>
      <c r="L20" s="74" t="str">
        <f t="shared" si="12"/>
        <v/>
      </c>
      <c r="M20" s="70" t="str">
        <f t="shared" si="13"/>
        <v/>
      </c>
      <c r="N20" s="70" t="str">
        <f>IF(ISNUMBER(M20),COUNTIF(M20:$M$97,M20),"")</f>
        <v/>
      </c>
      <c r="O20" s="70" t="str">
        <f t="shared" si="14"/>
        <v/>
      </c>
      <c r="P20" s="70" t="str">
        <f t="shared" si="15"/>
        <v/>
      </c>
    </row>
    <row r="21" spans="1:16" x14ac:dyDescent="0.25">
      <c r="A21" s="82" t="str">
        <f>IF('Not All Title I'!A21="","",'Not All Title I'!A21)</f>
        <v/>
      </c>
      <c r="B21" s="83" t="str">
        <f>IF('Not All Title I'!B21="","",'Not All Title I'!B21)</f>
        <v/>
      </c>
      <c r="C21" s="82" t="str">
        <f>IF('Not All Title I'!C21="","",'Not All Title I'!C21)</f>
        <v/>
      </c>
      <c r="D21" s="107"/>
      <c r="E21" s="108" t="str">
        <f t="shared" si="4"/>
        <v/>
      </c>
      <c r="F21" s="67" t="str">
        <f t="shared" si="5"/>
        <v/>
      </c>
      <c r="G21" s="29"/>
      <c r="H21" s="74" t="str">
        <f t="shared" si="9"/>
        <v/>
      </c>
      <c r="I21" s="74" t="str">
        <f>IF(ISNUMBER(H21),COUNTIF(H21:$H$97,H21),"")</f>
        <v/>
      </c>
      <c r="J21" s="74" t="str">
        <f t="shared" si="10"/>
        <v/>
      </c>
      <c r="K21" s="74" t="str">
        <f t="shared" si="11"/>
        <v/>
      </c>
      <c r="L21" s="74" t="str">
        <f t="shared" si="12"/>
        <v/>
      </c>
      <c r="M21" s="70" t="str">
        <f t="shared" si="13"/>
        <v/>
      </c>
      <c r="N21" s="70" t="str">
        <f>IF(ISNUMBER(M21),COUNTIF(M21:$M$97,M21),"")</f>
        <v/>
      </c>
      <c r="O21" s="70" t="str">
        <f t="shared" si="14"/>
        <v/>
      </c>
      <c r="P21" s="70" t="str">
        <f t="shared" si="15"/>
        <v/>
      </c>
    </row>
    <row r="22" spans="1:16" x14ac:dyDescent="0.25">
      <c r="A22" s="82" t="str">
        <f>IF('Not All Title I'!A22="","",'Not All Title I'!A22)</f>
        <v/>
      </c>
      <c r="B22" s="83" t="str">
        <f>IF('Not All Title I'!B22="","",'Not All Title I'!B22)</f>
        <v/>
      </c>
      <c r="C22" s="82" t="str">
        <f>IF('Not All Title I'!C22="","",'Not All Title I'!C22)</f>
        <v/>
      </c>
      <c r="D22" s="107"/>
      <c r="E22" s="108" t="str">
        <f t="shared" si="4"/>
        <v/>
      </c>
      <c r="F22" s="67" t="str">
        <f t="shared" si="5"/>
        <v/>
      </c>
      <c r="G22" s="29"/>
      <c r="H22" s="74" t="str">
        <f t="shared" si="9"/>
        <v/>
      </c>
      <c r="I22" s="74" t="str">
        <f>IF(ISNUMBER(H22),COUNTIF(H22:$H$97,H22),"")</f>
        <v/>
      </c>
      <c r="J22" s="74" t="str">
        <f t="shared" si="10"/>
        <v/>
      </c>
      <c r="K22" s="74" t="str">
        <f t="shared" si="11"/>
        <v/>
      </c>
      <c r="L22" s="74" t="str">
        <f t="shared" si="12"/>
        <v/>
      </c>
      <c r="M22" s="70" t="str">
        <f t="shared" si="13"/>
        <v/>
      </c>
      <c r="N22" s="70" t="str">
        <f>IF(ISNUMBER(M22),COUNTIF(M22:$M$97,M22),"")</f>
        <v/>
      </c>
      <c r="O22" s="70" t="str">
        <f t="shared" si="14"/>
        <v/>
      </c>
      <c r="P22" s="70" t="str">
        <f t="shared" si="15"/>
        <v/>
      </c>
    </row>
    <row r="23" spans="1:16" x14ac:dyDescent="0.25">
      <c r="A23" s="82" t="str">
        <f>IF('Not All Title I'!A23="","",'Not All Title I'!A23)</f>
        <v/>
      </c>
      <c r="B23" s="83" t="str">
        <f>IF('Not All Title I'!B23="","",'Not All Title I'!B23)</f>
        <v/>
      </c>
      <c r="C23" s="82" t="str">
        <f>IF('Not All Title I'!C23="","",'Not All Title I'!C23)</f>
        <v/>
      </c>
      <c r="D23" s="107"/>
      <c r="E23" s="108" t="str">
        <f t="shared" si="4"/>
        <v/>
      </c>
      <c r="F23" s="67" t="str">
        <f t="shared" si="5"/>
        <v/>
      </c>
      <c r="G23" s="29"/>
      <c r="H23" s="74" t="str">
        <f t="shared" si="9"/>
        <v/>
      </c>
      <c r="I23" s="74" t="str">
        <f>IF(ISNUMBER(H23),COUNTIF(H23:$H$97,H23),"")</f>
        <v/>
      </c>
      <c r="J23" s="74" t="str">
        <f t="shared" si="10"/>
        <v/>
      </c>
      <c r="K23" s="74" t="str">
        <f t="shared" si="11"/>
        <v/>
      </c>
      <c r="L23" s="74" t="str">
        <f t="shared" si="12"/>
        <v/>
      </c>
      <c r="M23" s="70" t="str">
        <f t="shared" si="13"/>
        <v/>
      </c>
      <c r="N23" s="70" t="str">
        <f>IF(ISNUMBER(M23),COUNTIF(M23:$M$97,M23),"")</f>
        <v/>
      </c>
      <c r="O23" s="70" t="str">
        <f t="shared" si="14"/>
        <v/>
      </c>
      <c r="P23" s="70" t="str">
        <f t="shared" si="15"/>
        <v/>
      </c>
    </row>
    <row r="24" spans="1:16" x14ac:dyDescent="0.25">
      <c r="A24" s="82" t="str">
        <f>IF('Not All Title I'!A24="","",'Not All Title I'!A24)</f>
        <v/>
      </c>
      <c r="B24" s="83" t="str">
        <f>IF('Not All Title I'!B24="","",'Not All Title I'!B24)</f>
        <v/>
      </c>
      <c r="C24" s="82" t="str">
        <f>IF('Not All Title I'!C24="","",'Not All Title I'!C24)</f>
        <v/>
      </c>
      <c r="D24" s="107"/>
      <c r="E24" s="108" t="str">
        <f t="shared" si="4"/>
        <v/>
      </c>
      <c r="F24" s="67" t="str">
        <f t="shared" si="5"/>
        <v/>
      </c>
      <c r="G24" s="29"/>
      <c r="H24" s="74" t="str">
        <f t="shared" si="9"/>
        <v/>
      </c>
      <c r="I24" s="74" t="str">
        <f>IF(ISNUMBER(H24),COUNTIF(H24:$H$97,H24),"")</f>
        <v/>
      </c>
      <c r="J24" s="74" t="str">
        <f t="shared" si="10"/>
        <v/>
      </c>
      <c r="K24" s="74" t="str">
        <f t="shared" si="11"/>
        <v/>
      </c>
      <c r="L24" s="74" t="str">
        <f t="shared" si="12"/>
        <v/>
      </c>
      <c r="M24" s="70" t="str">
        <f t="shared" si="13"/>
        <v/>
      </c>
      <c r="N24" s="70" t="str">
        <f>IF(ISNUMBER(M24),COUNTIF(M24:$M$97,M24),"")</f>
        <v/>
      </c>
      <c r="O24" s="70" t="str">
        <f t="shared" si="14"/>
        <v/>
      </c>
      <c r="P24" s="70" t="str">
        <f t="shared" si="15"/>
        <v/>
      </c>
    </row>
    <row r="25" spans="1:16" x14ac:dyDescent="0.25">
      <c r="A25" s="82" t="str">
        <f>IF('Not All Title I'!A25="","",'Not All Title I'!A25)</f>
        <v/>
      </c>
      <c r="B25" s="83" t="str">
        <f>IF('Not All Title I'!B25="","",'Not All Title I'!B25)</f>
        <v/>
      </c>
      <c r="C25" s="82" t="str">
        <f>IF('Not All Title I'!C25="","",'Not All Title I'!C25)</f>
        <v/>
      </c>
      <c r="D25" s="107"/>
      <c r="E25" s="108" t="str">
        <f t="shared" si="4"/>
        <v/>
      </c>
      <c r="F25" s="67" t="str">
        <f t="shared" si="5"/>
        <v/>
      </c>
      <c r="G25" s="29"/>
      <c r="H25" s="74" t="str">
        <f t="shared" si="9"/>
        <v/>
      </c>
      <c r="I25" s="74" t="str">
        <f>IF(ISNUMBER(H25),COUNTIF(H25:$H$97,H25),"")</f>
        <v/>
      </c>
      <c r="J25" s="74" t="str">
        <f t="shared" si="10"/>
        <v/>
      </c>
      <c r="K25" s="74" t="str">
        <f t="shared" si="11"/>
        <v/>
      </c>
      <c r="L25" s="74" t="str">
        <f t="shared" si="12"/>
        <v/>
      </c>
      <c r="M25" s="70" t="str">
        <f t="shared" si="13"/>
        <v/>
      </c>
      <c r="N25" s="70" t="str">
        <f>IF(ISNUMBER(M25),COUNTIF(M25:$M$97,M25),"")</f>
        <v/>
      </c>
      <c r="O25" s="70" t="str">
        <f t="shared" si="14"/>
        <v/>
      </c>
      <c r="P25" s="70" t="str">
        <f t="shared" si="15"/>
        <v/>
      </c>
    </row>
    <row r="26" spans="1:16" x14ac:dyDescent="0.25">
      <c r="A26" s="82" t="str">
        <f>IF('Not All Title I'!A26="","",'Not All Title I'!A26)</f>
        <v/>
      </c>
      <c r="B26" s="83" t="str">
        <f>IF('Not All Title I'!B26="","",'Not All Title I'!B26)</f>
        <v/>
      </c>
      <c r="C26" s="82" t="str">
        <f>IF('Not All Title I'!C26="","",'Not All Title I'!C26)</f>
        <v/>
      </c>
      <c r="D26" s="107"/>
      <c r="E26" s="108" t="str">
        <f t="shared" si="4"/>
        <v/>
      </c>
      <c r="F26" s="67" t="str">
        <f t="shared" si="5"/>
        <v/>
      </c>
      <c r="G26" s="29"/>
      <c r="H26" s="74" t="str">
        <f t="shared" si="9"/>
        <v/>
      </c>
      <c r="I26" s="74" t="str">
        <f>IF(ISNUMBER(H26),COUNTIF(H26:$H$97,H26),"")</f>
        <v/>
      </c>
      <c r="J26" s="74" t="str">
        <f t="shared" si="10"/>
        <v/>
      </c>
      <c r="K26" s="74" t="str">
        <f t="shared" si="11"/>
        <v/>
      </c>
      <c r="L26" s="74" t="str">
        <f t="shared" si="12"/>
        <v/>
      </c>
      <c r="M26" s="70" t="str">
        <f t="shared" si="13"/>
        <v/>
      </c>
      <c r="N26" s="70" t="str">
        <f>IF(ISNUMBER(M26),COUNTIF(M26:$M$97,M26),"")</f>
        <v/>
      </c>
      <c r="O26" s="70" t="str">
        <f t="shared" si="14"/>
        <v/>
      </c>
      <c r="P26" s="70" t="str">
        <f t="shared" si="15"/>
        <v/>
      </c>
    </row>
    <row r="27" spans="1:16" x14ac:dyDescent="0.25">
      <c r="A27" s="82" t="str">
        <f>IF('Not All Title I'!A27="","",'Not All Title I'!A27)</f>
        <v/>
      </c>
      <c r="B27" s="83" t="str">
        <f>IF('Not All Title I'!B27="","",'Not All Title I'!B27)</f>
        <v/>
      </c>
      <c r="C27" s="82" t="str">
        <f>IF('Not All Title I'!C27="","",'Not All Title I'!C27)</f>
        <v/>
      </c>
      <c r="D27" s="107"/>
      <c r="E27" s="108" t="str">
        <f t="shared" si="4"/>
        <v/>
      </c>
      <c r="F27" s="67" t="str">
        <f t="shared" si="5"/>
        <v/>
      </c>
      <c r="G27" s="29"/>
      <c r="H27" s="74" t="str">
        <f t="shared" si="9"/>
        <v/>
      </c>
      <c r="I27" s="74" t="str">
        <f>IF(ISNUMBER(H27),COUNTIF(H27:$H$97,H27),"")</f>
        <v/>
      </c>
      <c r="J27" s="74" t="str">
        <f t="shared" si="10"/>
        <v/>
      </c>
      <c r="K27" s="74" t="str">
        <f t="shared" si="11"/>
        <v/>
      </c>
      <c r="L27" s="74" t="str">
        <f t="shared" si="12"/>
        <v/>
      </c>
      <c r="M27" s="70" t="str">
        <f t="shared" si="13"/>
        <v/>
      </c>
      <c r="N27" s="70" t="str">
        <f>IF(ISNUMBER(M27),COUNTIF(M27:$M$97,M27),"")</f>
        <v/>
      </c>
      <c r="O27" s="70" t="str">
        <f t="shared" si="14"/>
        <v/>
      </c>
      <c r="P27" s="70" t="str">
        <f t="shared" si="15"/>
        <v/>
      </c>
    </row>
    <row r="28" spans="1:16" x14ac:dyDescent="0.25">
      <c r="A28" s="82" t="str">
        <f>IF('Not All Title I'!A28="","",'Not All Title I'!A28)</f>
        <v/>
      </c>
      <c r="B28" s="83" t="str">
        <f>IF('Not All Title I'!B28="","",'Not All Title I'!B28)</f>
        <v/>
      </c>
      <c r="C28" s="82" t="str">
        <f>IF('Not All Title I'!C28="","",'Not All Title I'!C28)</f>
        <v/>
      </c>
      <c r="D28" s="107"/>
      <c r="E28" s="108" t="str">
        <f t="shared" si="4"/>
        <v/>
      </c>
      <c r="F28" s="67" t="str">
        <f t="shared" si="5"/>
        <v/>
      </c>
      <c r="G28" s="29"/>
      <c r="H28" s="74" t="str">
        <f t="shared" si="9"/>
        <v/>
      </c>
      <c r="I28" s="74" t="str">
        <f>IF(ISNUMBER(H28),COUNTIF(H28:$H$97,H28),"")</f>
        <v/>
      </c>
      <c r="J28" s="74" t="str">
        <f t="shared" si="10"/>
        <v/>
      </c>
      <c r="K28" s="74" t="str">
        <f t="shared" si="11"/>
        <v/>
      </c>
      <c r="L28" s="74" t="str">
        <f t="shared" si="12"/>
        <v/>
      </c>
      <c r="M28" s="70" t="str">
        <f t="shared" si="13"/>
        <v/>
      </c>
      <c r="N28" s="70" t="str">
        <f>IF(ISNUMBER(M28),COUNTIF(M28:$M$97,M28),"")</f>
        <v/>
      </c>
      <c r="O28" s="70" t="str">
        <f t="shared" si="14"/>
        <v/>
      </c>
      <c r="P28" s="70" t="str">
        <f t="shared" si="15"/>
        <v/>
      </c>
    </row>
    <row r="29" spans="1:16" x14ac:dyDescent="0.25">
      <c r="A29" s="82" t="str">
        <f>IF('Not All Title I'!A29="","",'Not All Title I'!A29)</f>
        <v/>
      </c>
      <c r="B29" s="83" t="str">
        <f>IF('Not All Title I'!B29="","",'Not All Title I'!B29)</f>
        <v/>
      </c>
      <c r="C29" s="82" t="str">
        <f>IF('Not All Title I'!C29="","",'Not All Title I'!C29)</f>
        <v/>
      </c>
      <c r="D29" s="107"/>
      <c r="E29" s="108" t="str">
        <f t="shared" si="4"/>
        <v/>
      </c>
      <c r="F29" s="67" t="str">
        <f t="shared" si="5"/>
        <v/>
      </c>
      <c r="G29" s="29"/>
      <c r="H29" s="74" t="str">
        <f t="shared" si="9"/>
        <v/>
      </c>
      <c r="I29" s="74" t="str">
        <f>IF(ISNUMBER(H29),COUNTIF(H29:$H$97,H29),"")</f>
        <v/>
      </c>
      <c r="J29" s="74" t="str">
        <f t="shared" si="10"/>
        <v/>
      </c>
      <c r="K29" s="74" t="str">
        <f t="shared" si="11"/>
        <v/>
      </c>
      <c r="L29" s="74" t="str">
        <f t="shared" si="12"/>
        <v/>
      </c>
      <c r="M29" s="70" t="str">
        <f t="shared" si="13"/>
        <v/>
      </c>
      <c r="N29" s="70" t="str">
        <f>IF(ISNUMBER(M29),COUNTIF(M29:$M$97,M29),"")</f>
        <v/>
      </c>
      <c r="O29" s="70" t="str">
        <f t="shared" si="14"/>
        <v/>
      </c>
      <c r="P29" s="70" t="str">
        <f t="shared" si="15"/>
        <v/>
      </c>
    </row>
    <row r="30" spans="1:16" x14ac:dyDescent="0.25">
      <c r="A30" s="82" t="str">
        <f>IF('Not All Title I'!A30="","",'Not All Title I'!A30)</f>
        <v/>
      </c>
      <c r="B30" s="83" t="str">
        <f>IF('Not All Title I'!B30="","",'Not All Title I'!B30)</f>
        <v/>
      </c>
      <c r="C30" s="82" t="str">
        <f>IF('Not All Title I'!C30="","",'Not All Title I'!C30)</f>
        <v/>
      </c>
      <c r="D30" s="107"/>
      <c r="E30" s="108" t="str">
        <f t="shared" si="4"/>
        <v/>
      </c>
      <c r="F30" s="67" t="str">
        <f t="shared" si="5"/>
        <v/>
      </c>
      <c r="G30" s="29"/>
      <c r="H30" s="74" t="str">
        <f t="shared" si="9"/>
        <v/>
      </c>
      <c r="I30" s="74" t="str">
        <f>IF(ISNUMBER(H30),COUNTIF(H30:$H$97,H30),"")</f>
        <v/>
      </c>
      <c r="J30" s="74" t="str">
        <f t="shared" si="10"/>
        <v/>
      </c>
      <c r="K30" s="74" t="str">
        <f t="shared" si="11"/>
        <v/>
      </c>
      <c r="L30" s="74" t="str">
        <f t="shared" si="12"/>
        <v/>
      </c>
      <c r="M30" s="70" t="str">
        <f t="shared" si="13"/>
        <v/>
      </c>
      <c r="N30" s="70" t="str">
        <f>IF(ISNUMBER(M30),COUNTIF(M30:$M$97,M30),"")</f>
        <v/>
      </c>
      <c r="O30" s="70" t="str">
        <f t="shared" si="14"/>
        <v/>
      </c>
      <c r="P30" s="70" t="str">
        <f t="shared" si="15"/>
        <v/>
      </c>
    </row>
    <row r="31" spans="1:16" x14ac:dyDescent="0.25">
      <c r="A31" s="82" t="str">
        <f>IF('Not All Title I'!A31="","",'Not All Title I'!A31)</f>
        <v/>
      </c>
      <c r="B31" s="83" t="str">
        <f>IF('Not All Title I'!B31="","",'Not All Title I'!B31)</f>
        <v/>
      </c>
      <c r="C31" s="82" t="str">
        <f>IF('Not All Title I'!C31="","",'Not All Title I'!C31)</f>
        <v/>
      </c>
      <c r="D31" s="107"/>
      <c r="E31" s="108" t="str">
        <f t="shared" si="4"/>
        <v/>
      </c>
      <c r="F31" s="67" t="str">
        <f t="shared" si="5"/>
        <v/>
      </c>
      <c r="G31" s="29"/>
      <c r="H31" s="74" t="str">
        <f t="shared" si="9"/>
        <v/>
      </c>
      <c r="I31" s="74" t="str">
        <f>IF(ISNUMBER(H31),COUNTIF(H31:$H$97,H31),"")</f>
        <v/>
      </c>
      <c r="J31" s="74" t="str">
        <f t="shared" si="10"/>
        <v/>
      </c>
      <c r="K31" s="74" t="str">
        <f t="shared" si="11"/>
        <v/>
      </c>
      <c r="L31" s="74" t="str">
        <f t="shared" si="12"/>
        <v/>
      </c>
      <c r="M31" s="70" t="str">
        <f t="shared" si="13"/>
        <v/>
      </c>
      <c r="N31" s="70" t="str">
        <f>IF(ISNUMBER(M31),COUNTIF(M31:$M$97,M31),"")</f>
        <v/>
      </c>
      <c r="O31" s="70" t="str">
        <f t="shared" si="14"/>
        <v/>
      </c>
      <c r="P31" s="70" t="str">
        <f t="shared" si="15"/>
        <v/>
      </c>
    </row>
    <row r="32" spans="1:16" x14ac:dyDescent="0.25">
      <c r="A32" s="82" t="str">
        <f>IF('Not All Title I'!A32="","",'Not All Title I'!A32)</f>
        <v/>
      </c>
      <c r="B32" s="83" t="str">
        <f>IF('Not All Title I'!B32="","",'Not All Title I'!B32)</f>
        <v/>
      </c>
      <c r="C32" s="82" t="str">
        <f>IF('Not All Title I'!C32="","",'Not All Title I'!C32)</f>
        <v/>
      </c>
      <c r="D32" s="107"/>
      <c r="E32" s="108" t="str">
        <f t="shared" si="4"/>
        <v/>
      </c>
      <c r="F32" s="67" t="str">
        <f t="shared" si="5"/>
        <v/>
      </c>
      <c r="G32" s="29"/>
      <c r="H32" s="74" t="str">
        <f t="shared" si="9"/>
        <v/>
      </c>
      <c r="I32" s="74" t="str">
        <f>IF(ISNUMBER(H32),COUNTIF(H32:$H$97,H32),"")</f>
        <v/>
      </c>
      <c r="J32" s="74" t="str">
        <f t="shared" si="10"/>
        <v/>
      </c>
      <c r="K32" s="74" t="str">
        <f t="shared" si="11"/>
        <v/>
      </c>
      <c r="L32" s="74" t="str">
        <f t="shared" si="12"/>
        <v/>
      </c>
      <c r="M32" s="70" t="str">
        <f t="shared" si="13"/>
        <v/>
      </c>
      <c r="N32" s="70" t="str">
        <f>IF(ISNUMBER(M32),COUNTIF(M32:$M$97,M32),"")</f>
        <v/>
      </c>
      <c r="O32" s="70" t="str">
        <f t="shared" si="14"/>
        <v/>
      </c>
      <c r="P32" s="70" t="str">
        <f t="shared" si="15"/>
        <v/>
      </c>
    </row>
    <row r="33" spans="1:16" x14ac:dyDescent="0.25">
      <c r="A33" s="82" t="str">
        <f>IF('Not All Title I'!A33="","",'Not All Title I'!A33)</f>
        <v/>
      </c>
      <c r="B33" s="83" t="str">
        <f>IF('Not All Title I'!B33="","",'Not All Title I'!B33)</f>
        <v/>
      </c>
      <c r="C33" s="82" t="str">
        <f>IF('Not All Title I'!C33="","",'Not All Title I'!C33)</f>
        <v/>
      </c>
      <c r="D33" s="107"/>
      <c r="E33" s="108" t="str">
        <f t="shared" si="4"/>
        <v/>
      </c>
      <c r="F33" s="67" t="str">
        <f t="shared" si="5"/>
        <v/>
      </c>
      <c r="G33" s="29"/>
      <c r="H33" s="74" t="str">
        <f t="shared" si="9"/>
        <v/>
      </c>
      <c r="I33" s="74" t="str">
        <f>IF(ISNUMBER(H33),COUNTIF(H33:$H$97,H33),"")</f>
        <v/>
      </c>
      <c r="J33" s="74" t="str">
        <f t="shared" si="10"/>
        <v/>
      </c>
      <c r="K33" s="74" t="str">
        <f t="shared" si="11"/>
        <v/>
      </c>
      <c r="L33" s="74" t="str">
        <f t="shared" si="12"/>
        <v/>
      </c>
      <c r="M33" s="70" t="str">
        <f t="shared" si="13"/>
        <v/>
      </c>
      <c r="N33" s="70" t="str">
        <f>IF(ISNUMBER(M33),COUNTIF(M33:$M$97,M33),"")</f>
        <v/>
      </c>
      <c r="O33" s="70" t="str">
        <f t="shared" si="14"/>
        <v/>
      </c>
      <c r="P33" s="70" t="str">
        <f t="shared" si="15"/>
        <v/>
      </c>
    </row>
    <row r="34" spans="1:16" x14ac:dyDescent="0.25">
      <c r="A34" s="82" t="str">
        <f>IF('Not All Title I'!A34="","",'Not All Title I'!A34)</f>
        <v/>
      </c>
      <c r="B34" s="83" t="str">
        <f>IF('Not All Title I'!B34="","",'Not All Title I'!B34)</f>
        <v/>
      </c>
      <c r="C34" s="82" t="str">
        <f>IF('Not All Title I'!C34="","",'Not All Title I'!C34)</f>
        <v/>
      </c>
      <c r="D34" s="107"/>
      <c r="E34" s="108" t="str">
        <f t="shared" si="4"/>
        <v/>
      </c>
      <c r="F34" s="67" t="str">
        <f t="shared" si="5"/>
        <v/>
      </c>
      <c r="G34" s="29"/>
      <c r="H34" s="74" t="str">
        <f t="shared" si="0"/>
        <v/>
      </c>
      <c r="I34" s="74" t="str">
        <f>IF(ISNUMBER(H34),COUNTIF(H34:$H$97,H34),"")</f>
        <v/>
      </c>
      <c r="J34" s="74" t="str">
        <f t="shared" si="6"/>
        <v/>
      </c>
      <c r="K34" s="74" t="str">
        <f t="shared" si="1"/>
        <v/>
      </c>
      <c r="L34" s="74" t="str">
        <f t="shared" si="7"/>
        <v/>
      </c>
      <c r="M34" s="70" t="str">
        <f t="shared" si="2"/>
        <v/>
      </c>
      <c r="N34" s="70" t="str">
        <f>IF(ISNUMBER(M34),COUNTIF(M34:$M$97,M34),"")</f>
        <v/>
      </c>
      <c r="O34" s="70" t="str">
        <f t="shared" si="8"/>
        <v/>
      </c>
      <c r="P34" s="70" t="str">
        <f t="shared" si="3"/>
        <v/>
      </c>
    </row>
    <row r="35" spans="1:16" x14ac:dyDescent="0.25">
      <c r="A35" s="82" t="str">
        <f>IF('Not All Title I'!A35="","",'Not All Title I'!A35)</f>
        <v/>
      </c>
      <c r="B35" s="83" t="str">
        <f>IF('Not All Title I'!B35="","",'Not All Title I'!B35)</f>
        <v/>
      </c>
      <c r="C35" s="82" t="str">
        <f>IF('Not All Title I'!C35="","",'Not All Title I'!C35)</f>
        <v/>
      </c>
      <c r="D35" s="107"/>
      <c r="E35" s="108" t="str">
        <f t="shared" si="4"/>
        <v/>
      </c>
      <c r="F35" s="67" t="str">
        <f t="shared" si="5"/>
        <v/>
      </c>
      <c r="G35" s="29"/>
      <c r="H35" s="74" t="str">
        <f t="shared" si="0"/>
        <v/>
      </c>
      <c r="I35" s="74" t="str">
        <f>IF(ISNUMBER(H35),COUNTIF(H35:$H$97,H35),"")</f>
        <v/>
      </c>
      <c r="J35" s="74" t="str">
        <f t="shared" si="6"/>
        <v/>
      </c>
      <c r="K35" s="74" t="str">
        <f t="shared" si="1"/>
        <v/>
      </c>
      <c r="L35" s="74" t="str">
        <f t="shared" si="7"/>
        <v/>
      </c>
      <c r="M35" s="70" t="str">
        <f t="shared" si="2"/>
        <v/>
      </c>
      <c r="N35" s="70" t="str">
        <f>IF(ISNUMBER(M35),COUNTIF(M35:$M$97,M35),"")</f>
        <v/>
      </c>
      <c r="O35" s="70" t="str">
        <f t="shared" si="8"/>
        <v/>
      </c>
      <c r="P35" s="70" t="str">
        <f t="shared" si="3"/>
        <v/>
      </c>
    </row>
    <row r="36" spans="1:16" x14ac:dyDescent="0.25">
      <c r="A36" s="82" t="str">
        <f>IF('Not All Title I'!A36="","",'Not All Title I'!A36)</f>
        <v/>
      </c>
      <c r="B36" s="83" t="str">
        <f>IF('Not All Title I'!B36="","",'Not All Title I'!B36)</f>
        <v/>
      </c>
      <c r="C36" s="82" t="str">
        <f>IF('Not All Title I'!C36="","",'Not All Title I'!C36)</f>
        <v/>
      </c>
      <c r="D36" s="107"/>
      <c r="E36" s="108" t="str">
        <f t="shared" si="4"/>
        <v/>
      </c>
      <c r="F36" s="67" t="str">
        <f t="shared" si="5"/>
        <v/>
      </c>
      <c r="G36" s="29"/>
      <c r="H36" s="74" t="str">
        <f t="shared" si="0"/>
        <v/>
      </c>
      <c r="I36" s="74" t="str">
        <f>IF(ISNUMBER(H36),COUNTIF(H36:$H$97,H36),"")</f>
        <v/>
      </c>
      <c r="J36" s="74" t="str">
        <f t="shared" si="6"/>
        <v/>
      </c>
      <c r="K36" s="74" t="str">
        <f t="shared" si="1"/>
        <v/>
      </c>
      <c r="L36" s="74" t="str">
        <f t="shared" si="7"/>
        <v/>
      </c>
      <c r="M36" s="70" t="str">
        <f t="shared" si="2"/>
        <v/>
      </c>
      <c r="N36" s="70" t="str">
        <f>IF(ISNUMBER(M36),COUNTIF(M36:$M$97,M36),"")</f>
        <v/>
      </c>
      <c r="O36" s="70" t="str">
        <f t="shared" si="8"/>
        <v/>
      </c>
      <c r="P36" s="70" t="str">
        <f t="shared" si="3"/>
        <v/>
      </c>
    </row>
    <row r="37" spans="1:16" x14ac:dyDescent="0.25">
      <c r="A37" s="82" t="str">
        <f>IF('Not All Title I'!A37="","",'Not All Title I'!A37)</f>
        <v/>
      </c>
      <c r="B37" s="83" t="str">
        <f>IF('Not All Title I'!B37="","",'Not All Title I'!B37)</f>
        <v/>
      </c>
      <c r="C37" s="82" t="str">
        <f>IF('Not All Title I'!C37="","",'Not All Title I'!C37)</f>
        <v/>
      </c>
      <c r="D37" s="107"/>
      <c r="E37" s="108" t="str">
        <f t="shared" si="4"/>
        <v/>
      </c>
      <c r="F37" s="67" t="str">
        <f t="shared" si="5"/>
        <v/>
      </c>
      <c r="G37" s="29"/>
      <c r="H37" s="74" t="str">
        <f t="shared" si="0"/>
        <v/>
      </c>
      <c r="I37" s="74" t="str">
        <f>IF(ISNUMBER(H37),COUNTIF(H37:$H$97,H37),"")</f>
        <v/>
      </c>
      <c r="J37" s="74" t="str">
        <f t="shared" si="6"/>
        <v/>
      </c>
      <c r="K37" s="74" t="str">
        <f t="shared" si="1"/>
        <v/>
      </c>
      <c r="L37" s="74" t="str">
        <f t="shared" si="7"/>
        <v/>
      </c>
      <c r="M37" s="70" t="str">
        <f t="shared" si="2"/>
        <v/>
      </c>
      <c r="N37" s="70" t="str">
        <f>IF(ISNUMBER(M37),COUNTIF(M37:$M$97,M37),"")</f>
        <v/>
      </c>
      <c r="O37" s="70" t="str">
        <f t="shared" si="8"/>
        <v/>
      </c>
      <c r="P37" s="70" t="str">
        <f t="shared" si="3"/>
        <v/>
      </c>
    </row>
    <row r="38" spans="1:16" x14ac:dyDescent="0.25">
      <c r="A38" s="82" t="str">
        <f>IF('Not All Title I'!A38="","",'Not All Title I'!A38)</f>
        <v/>
      </c>
      <c r="B38" s="83" t="str">
        <f>IF('Not All Title I'!B38="","",'Not All Title I'!B38)</f>
        <v/>
      </c>
      <c r="C38" s="82" t="str">
        <f>IF('Not All Title I'!C38="","",'Not All Title I'!C38)</f>
        <v/>
      </c>
      <c r="D38" s="107"/>
      <c r="E38" s="108" t="str">
        <f t="shared" si="4"/>
        <v/>
      </c>
      <c r="F38" s="67" t="str">
        <f t="shared" si="5"/>
        <v/>
      </c>
      <c r="G38" s="29"/>
      <c r="H38" s="74" t="str">
        <f t="shared" si="0"/>
        <v/>
      </c>
      <c r="I38" s="74" t="str">
        <f>IF(ISNUMBER(H38),COUNTIF(H38:$H$97,H38),"")</f>
        <v/>
      </c>
      <c r="J38" s="74" t="str">
        <f t="shared" si="6"/>
        <v/>
      </c>
      <c r="K38" s="74" t="str">
        <f t="shared" si="1"/>
        <v/>
      </c>
      <c r="L38" s="74" t="str">
        <f t="shared" si="7"/>
        <v/>
      </c>
      <c r="M38" s="70" t="str">
        <f t="shared" si="2"/>
        <v/>
      </c>
      <c r="N38" s="70" t="str">
        <f>IF(ISNUMBER(M38),COUNTIF(M38:$M$97,M38),"")</f>
        <v/>
      </c>
      <c r="O38" s="70" t="str">
        <f t="shared" si="8"/>
        <v/>
      </c>
      <c r="P38" s="70" t="str">
        <f t="shared" si="3"/>
        <v/>
      </c>
    </row>
    <row r="39" spans="1:16" x14ac:dyDescent="0.25">
      <c r="A39" s="82" t="str">
        <f>IF('Not All Title I'!A39="","",'Not All Title I'!A39)</f>
        <v/>
      </c>
      <c r="B39" s="83" t="str">
        <f>IF('Not All Title I'!B39="","",'Not All Title I'!B39)</f>
        <v/>
      </c>
      <c r="C39" s="82" t="str">
        <f>IF('Not All Title I'!C39="","",'Not All Title I'!C39)</f>
        <v/>
      </c>
      <c r="D39" s="107"/>
      <c r="E39" s="108" t="str">
        <f t="shared" si="4"/>
        <v/>
      </c>
      <c r="F39" s="67" t="str">
        <f t="shared" si="5"/>
        <v/>
      </c>
      <c r="G39" s="29"/>
      <c r="H39" s="74" t="str">
        <f t="shared" si="0"/>
        <v/>
      </c>
      <c r="I39" s="74" t="str">
        <f>IF(ISNUMBER(H39),COUNTIF(H39:$H$97,H39),"")</f>
        <v/>
      </c>
      <c r="J39" s="74" t="str">
        <f t="shared" si="6"/>
        <v/>
      </c>
      <c r="K39" s="74" t="str">
        <f t="shared" si="1"/>
        <v/>
      </c>
      <c r="L39" s="74" t="str">
        <f t="shared" si="7"/>
        <v/>
      </c>
      <c r="M39" s="70" t="str">
        <f t="shared" si="2"/>
        <v/>
      </c>
      <c r="N39" s="70" t="str">
        <f>IF(ISNUMBER(M39),COUNTIF(M39:$M$97,M39),"")</f>
        <v/>
      </c>
      <c r="O39" s="70" t="str">
        <f t="shared" si="8"/>
        <v/>
      </c>
      <c r="P39" s="70" t="str">
        <f t="shared" si="3"/>
        <v/>
      </c>
    </row>
    <row r="40" spans="1:16" x14ac:dyDescent="0.25">
      <c r="A40" s="82" t="str">
        <f>IF('Not All Title I'!A40="","",'Not All Title I'!A40)</f>
        <v/>
      </c>
      <c r="B40" s="83" t="str">
        <f>IF('Not All Title I'!B40="","",'Not All Title I'!B40)</f>
        <v/>
      </c>
      <c r="C40" s="82" t="str">
        <f>IF('Not All Title I'!C40="","",'Not All Title I'!C40)</f>
        <v/>
      </c>
      <c r="D40" s="107"/>
      <c r="E40" s="108" t="str">
        <f t="shared" si="4"/>
        <v/>
      </c>
      <c r="F40" s="67" t="str">
        <f t="shared" si="5"/>
        <v/>
      </c>
      <c r="G40" s="29"/>
      <c r="H40" s="74" t="str">
        <f t="shared" si="0"/>
        <v/>
      </c>
      <c r="I40" s="74" t="str">
        <f>IF(ISNUMBER(H40),COUNTIF(H40:$H$97,H40),"")</f>
        <v/>
      </c>
      <c r="J40" s="74" t="str">
        <f t="shared" si="6"/>
        <v/>
      </c>
      <c r="K40" s="74" t="str">
        <f t="shared" si="1"/>
        <v/>
      </c>
      <c r="L40" s="74" t="str">
        <f t="shared" si="7"/>
        <v/>
      </c>
      <c r="M40" s="70" t="str">
        <f t="shared" si="2"/>
        <v/>
      </c>
      <c r="N40" s="70" t="str">
        <f>IF(ISNUMBER(M40),COUNTIF(M40:$M$97,M40),"")</f>
        <v/>
      </c>
      <c r="O40" s="70" t="str">
        <f t="shared" si="8"/>
        <v/>
      </c>
      <c r="P40" s="70" t="str">
        <f t="shared" si="3"/>
        <v/>
      </c>
    </row>
    <row r="41" spans="1:16" x14ac:dyDescent="0.25">
      <c r="A41" s="82" t="str">
        <f>IF('Not All Title I'!A41="","",'Not All Title I'!A41)</f>
        <v/>
      </c>
      <c r="B41" s="83" t="str">
        <f>IF('Not All Title I'!B41="","",'Not All Title I'!B41)</f>
        <v/>
      </c>
      <c r="C41" s="82" t="str">
        <f>IF('Not All Title I'!C41="","",'Not All Title I'!C41)</f>
        <v/>
      </c>
      <c r="D41" s="107"/>
      <c r="E41" s="108" t="str">
        <f t="shared" si="4"/>
        <v/>
      </c>
      <c r="F41" s="67" t="str">
        <f t="shared" si="5"/>
        <v/>
      </c>
      <c r="G41" s="29"/>
      <c r="H41" s="74" t="str">
        <f t="shared" si="0"/>
        <v/>
      </c>
      <c r="I41" s="74" t="str">
        <f>IF(ISNUMBER(H41),COUNTIF(H41:$H$97,H41),"")</f>
        <v/>
      </c>
      <c r="J41" s="74" t="str">
        <f t="shared" si="6"/>
        <v/>
      </c>
      <c r="K41" s="74" t="str">
        <f t="shared" si="1"/>
        <v/>
      </c>
      <c r="L41" s="74" t="str">
        <f t="shared" si="7"/>
        <v/>
      </c>
      <c r="M41" s="70" t="str">
        <f t="shared" si="2"/>
        <v/>
      </c>
      <c r="N41" s="70" t="str">
        <f>IF(ISNUMBER(M41),COUNTIF(M41:$M$97,M41),"")</f>
        <v/>
      </c>
      <c r="O41" s="70" t="str">
        <f t="shared" si="8"/>
        <v/>
      </c>
      <c r="P41" s="70" t="str">
        <f t="shared" si="3"/>
        <v/>
      </c>
    </row>
    <row r="42" spans="1:16" x14ac:dyDescent="0.25">
      <c r="A42" s="82" t="str">
        <f>IF('Not All Title I'!A42="","",'Not All Title I'!A42)</f>
        <v/>
      </c>
      <c r="B42" s="83" t="str">
        <f>IF('Not All Title I'!B42="","",'Not All Title I'!B42)</f>
        <v/>
      </c>
      <c r="C42" s="82" t="str">
        <f>IF('Not All Title I'!C42="","",'Not All Title I'!C42)</f>
        <v/>
      </c>
      <c r="D42" s="107"/>
      <c r="E42" s="108" t="str">
        <f t="shared" si="4"/>
        <v/>
      </c>
      <c r="F42" s="67" t="str">
        <f t="shared" si="5"/>
        <v/>
      </c>
      <c r="G42" s="29"/>
      <c r="H42" s="74" t="str">
        <f t="shared" si="0"/>
        <v/>
      </c>
      <c r="I42" s="74" t="str">
        <f>IF(ISNUMBER(H42),COUNTIF(H42:$H$97,H42),"")</f>
        <v/>
      </c>
      <c r="J42" s="74" t="str">
        <f t="shared" si="6"/>
        <v/>
      </c>
      <c r="K42" s="74" t="str">
        <f t="shared" si="1"/>
        <v/>
      </c>
      <c r="L42" s="74" t="str">
        <f t="shared" si="7"/>
        <v/>
      </c>
      <c r="M42" s="70" t="str">
        <f t="shared" si="2"/>
        <v/>
      </c>
      <c r="N42" s="70" t="str">
        <f>IF(ISNUMBER(M42),COUNTIF(M42:$M$97,M42),"")</f>
        <v/>
      </c>
      <c r="O42" s="70" t="str">
        <f t="shared" si="8"/>
        <v/>
      </c>
      <c r="P42" s="70" t="str">
        <f t="shared" si="3"/>
        <v/>
      </c>
    </row>
    <row r="43" spans="1:16" x14ac:dyDescent="0.25">
      <c r="A43" s="82" t="str">
        <f>IF('Not All Title I'!A43="","",'Not All Title I'!A43)</f>
        <v/>
      </c>
      <c r="B43" s="83" t="str">
        <f>IF('Not All Title I'!B43="","",'Not All Title I'!B43)</f>
        <v/>
      </c>
      <c r="C43" s="82" t="str">
        <f>IF('Not All Title I'!C43="","",'Not All Title I'!C43)</f>
        <v/>
      </c>
      <c r="D43" s="107"/>
      <c r="E43" s="108" t="str">
        <f t="shared" si="4"/>
        <v/>
      </c>
      <c r="F43" s="67" t="str">
        <f t="shared" si="5"/>
        <v/>
      </c>
      <c r="G43" s="29"/>
      <c r="H43" s="74" t="str">
        <f t="shared" si="0"/>
        <v/>
      </c>
      <c r="I43" s="74" t="str">
        <f>IF(ISNUMBER(H43),COUNTIF(H43:$H$97,H43),"")</f>
        <v/>
      </c>
      <c r="J43" s="74" t="str">
        <f t="shared" si="6"/>
        <v/>
      </c>
      <c r="K43" s="74" t="str">
        <f t="shared" si="1"/>
        <v/>
      </c>
      <c r="L43" s="74" t="str">
        <f t="shared" si="7"/>
        <v/>
      </c>
      <c r="M43" s="70" t="str">
        <f t="shared" si="2"/>
        <v/>
      </c>
      <c r="N43" s="70" t="str">
        <f>IF(ISNUMBER(M43),COUNTIF(M43:$M$97,M43),"")</f>
        <v/>
      </c>
      <c r="O43" s="70" t="str">
        <f t="shared" si="8"/>
        <v/>
      </c>
      <c r="P43" s="70" t="str">
        <f t="shared" si="3"/>
        <v/>
      </c>
    </row>
    <row r="44" spans="1:16" x14ac:dyDescent="0.25">
      <c r="A44" s="82" t="str">
        <f>IF('Not All Title I'!A44="","",'Not All Title I'!A44)</f>
        <v/>
      </c>
      <c r="B44" s="83" t="str">
        <f>IF('Not All Title I'!B44="","",'Not All Title I'!B44)</f>
        <v/>
      </c>
      <c r="C44" s="82" t="str">
        <f>IF('Not All Title I'!C44="","",'Not All Title I'!C44)</f>
        <v/>
      </c>
      <c r="D44" s="107"/>
      <c r="E44" s="108" t="str">
        <f t="shared" si="4"/>
        <v/>
      </c>
      <c r="F44" s="67" t="str">
        <f t="shared" si="5"/>
        <v/>
      </c>
      <c r="G44" s="29"/>
      <c r="H44" s="74" t="str">
        <f t="shared" si="0"/>
        <v/>
      </c>
      <c r="I44" s="74" t="str">
        <f>IF(ISNUMBER(H44),COUNTIF(H44:$H$97,H44),"")</f>
        <v/>
      </c>
      <c r="J44" s="74" t="str">
        <f t="shared" si="6"/>
        <v/>
      </c>
      <c r="K44" s="74" t="str">
        <f t="shared" si="1"/>
        <v/>
      </c>
      <c r="L44" s="74" t="str">
        <f t="shared" si="7"/>
        <v/>
      </c>
      <c r="M44" s="70" t="str">
        <f t="shared" si="2"/>
        <v/>
      </c>
      <c r="N44" s="70" t="str">
        <f>IF(ISNUMBER(M44),COUNTIF(M44:$M$97,M44),"")</f>
        <v/>
      </c>
      <c r="O44" s="70" t="str">
        <f t="shared" si="8"/>
        <v/>
      </c>
      <c r="P44" s="70" t="str">
        <f t="shared" si="3"/>
        <v/>
      </c>
    </row>
    <row r="45" spans="1:16" x14ac:dyDescent="0.25">
      <c r="A45" s="82" t="str">
        <f>IF('Not All Title I'!A45="","",'Not All Title I'!A45)</f>
        <v/>
      </c>
      <c r="B45" s="83" t="str">
        <f>IF('Not All Title I'!B45="","",'Not All Title I'!B45)</f>
        <v/>
      </c>
      <c r="C45" s="82" t="str">
        <f>IF('Not All Title I'!C45="","",'Not All Title I'!C45)</f>
        <v/>
      </c>
      <c r="D45" s="107"/>
      <c r="E45" s="108" t="str">
        <f t="shared" si="4"/>
        <v/>
      </c>
      <c r="F45" s="67" t="str">
        <f t="shared" si="5"/>
        <v/>
      </c>
      <c r="G45" s="29"/>
      <c r="H45" s="74" t="str">
        <f t="shared" si="0"/>
        <v/>
      </c>
      <c r="I45" s="74" t="str">
        <f>IF(ISNUMBER(H45),COUNTIF(H45:$H$97,H45),"")</f>
        <v/>
      </c>
      <c r="J45" s="74" t="str">
        <f t="shared" si="6"/>
        <v/>
      </c>
      <c r="K45" s="74" t="str">
        <f t="shared" si="1"/>
        <v/>
      </c>
      <c r="L45" s="74" t="str">
        <f t="shared" si="7"/>
        <v/>
      </c>
      <c r="M45" s="70" t="str">
        <f t="shared" si="2"/>
        <v/>
      </c>
      <c r="N45" s="70" t="str">
        <f>IF(ISNUMBER(M45),COUNTIF(M45:$M$97,M45),"")</f>
        <v/>
      </c>
      <c r="O45" s="70" t="str">
        <f t="shared" si="8"/>
        <v/>
      </c>
      <c r="P45" s="70" t="str">
        <f t="shared" si="3"/>
        <v/>
      </c>
    </row>
    <row r="46" spans="1:16" x14ac:dyDescent="0.25">
      <c r="A46" s="82" t="str">
        <f>IF('Not All Title I'!A46="","",'Not All Title I'!A46)</f>
        <v/>
      </c>
      <c r="B46" s="83" t="str">
        <f>IF('Not All Title I'!B46="","",'Not All Title I'!B46)</f>
        <v/>
      </c>
      <c r="C46" s="82" t="str">
        <f>IF('Not All Title I'!C46="","",'Not All Title I'!C46)</f>
        <v/>
      </c>
      <c r="D46" s="107"/>
      <c r="E46" s="108" t="str">
        <f t="shared" si="4"/>
        <v/>
      </c>
      <c r="F46" s="67" t="str">
        <f t="shared" si="5"/>
        <v/>
      </c>
      <c r="G46" s="29"/>
      <c r="H46" s="74" t="str">
        <f t="shared" si="0"/>
        <v/>
      </c>
      <c r="I46" s="74" t="str">
        <f>IF(ISNUMBER(H46),COUNTIF(H46:$H$97,H46),"")</f>
        <v/>
      </c>
      <c r="J46" s="74" t="str">
        <f t="shared" si="6"/>
        <v/>
      </c>
      <c r="K46" s="74" t="str">
        <f t="shared" si="1"/>
        <v/>
      </c>
      <c r="L46" s="74" t="str">
        <f t="shared" si="7"/>
        <v/>
      </c>
      <c r="M46" s="70" t="str">
        <f t="shared" si="2"/>
        <v/>
      </c>
      <c r="N46" s="70" t="str">
        <f>IF(ISNUMBER(M46),COUNTIF(M46:$M$97,M46),"")</f>
        <v/>
      </c>
      <c r="O46" s="70" t="str">
        <f t="shared" si="8"/>
        <v/>
      </c>
      <c r="P46" s="70" t="str">
        <f t="shared" si="3"/>
        <v/>
      </c>
    </row>
    <row r="47" spans="1:16" x14ac:dyDescent="0.25">
      <c r="A47" s="82" t="str">
        <f>IF('Not All Title I'!A47="","",'Not All Title I'!A47)</f>
        <v/>
      </c>
      <c r="B47" s="83" t="str">
        <f>IF('Not All Title I'!B47="","",'Not All Title I'!B47)</f>
        <v/>
      </c>
      <c r="C47" s="82" t="str">
        <f>IF('Not All Title I'!C47="","",'Not All Title I'!C47)</f>
        <v/>
      </c>
      <c r="D47" s="107"/>
      <c r="E47" s="108" t="str">
        <f t="shared" si="4"/>
        <v/>
      </c>
      <c r="F47" s="67" t="str">
        <f t="shared" si="5"/>
        <v/>
      </c>
      <c r="G47" s="29"/>
      <c r="H47" s="74" t="str">
        <f t="shared" si="0"/>
        <v/>
      </c>
      <c r="I47" s="74" t="str">
        <f>IF(ISNUMBER(H47),COUNTIF(H47:$H$97,H47),"")</f>
        <v/>
      </c>
      <c r="J47" s="74" t="str">
        <f t="shared" si="6"/>
        <v/>
      </c>
      <c r="K47" s="74" t="str">
        <f t="shared" si="1"/>
        <v/>
      </c>
      <c r="L47" s="74" t="str">
        <f t="shared" si="7"/>
        <v/>
      </c>
      <c r="M47" s="70" t="str">
        <f t="shared" si="2"/>
        <v/>
      </c>
      <c r="N47" s="70" t="str">
        <f>IF(ISNUMBER(M47),COUNTIF(M47:$M$97,M47),"")</f>
        <v/>
      </c>
      <c r="O47" s="70" t="str">
        <f t="shared" si="8"/>
        <v/>
      </c>
      <c r="P47" s="70" t="str">
        <f t="shared" si="3"/>
        <v/>
      </c>
    </row>
    <row r="48" spans="1:16" x14ac:dyDescent="0.25">
      <c r="A48" s="82" t="str">
        <f>IF('Not All Title I'!A48="","",'Not All Title I'!A48)</f>
        <v/>
      </c>
      <c r="B48" s="83" t="str">
        <f>IF('Not All Title I'!B48="","",'Not All Title I'!B48)</f>
        <v/>
      </c>
      <c r="C48" s="82" t="str">
        <f>IF('Not All Title I'!C48="","",'Not All Title I'!C48)</f>
        <v/>
      </c>
      <c r="D48" s="107"/>
      <c r="E48" s="108" t="str">
        <f t="shared" si="4"/>
        <v/>
      </c>
      <c r="F48" s="67" t="str">
        <f t="shared" si="5"/>
        <v/>
      </c>
      <c r="G48" s="29"/>
      <c r="H48" s="74" t="str">
        <f t="shared" si="0"/>
        <v/>
      </c>
      <c r="I48" s="74" t="str">
        <f>IF(ISNUMBER(H48),COUNTIF(H48:$H$97,H48),"")</f>
        <v/>
      </c>
      <c r="J48" s="74" t="str">
        <f t="shared" si="6"/>
        <v/>
      </c>
      <c r="K48" s="74" t="str">
        <f t="shared" si="1"/>
        <v/>
      </c>
      <c r="L48" s="74" t="str">
        <f t="shared" si="7"/>
        <v/>
      </c>
      <c r="M48" s="70" t="str">
        <f t="shared" si="2"/>
        <v/>
      </c>
      <c r="N48" s="70" t="str">
        <f>IF(ISNUMBER(M48),COUNTIF(M48:$M$97,M48),"")</f>
        <v/>
      </c>
      <c r="O48" s="70" t="str">
        <f t="shared" si="8"/>
        <v/>
      </c>
      <c r="P48" s="70" t="str">
        <f t="shared" si="3"/>
        <v/>
      </c>
    </row>
    <row r="49" spans="1:16" x14ac:dyDescent="0.25">
      <c r="A49" s="82" t="str">
        <f>IF('Not All Title I'!A49="","",'Not All Title I'!A49)</f>
        <v/>
      </c>
      <c r="B49" s="83" t="str">
        <f>IF('Not All Title I'!B49="","",'Not All Title I'!B49)</f>
        <v/>
      </c>
      <c r="C49" s="82" t="str">
        <f>IF('Not All Title I'!C49="","",'Not All Title I'!C49)</f>
        <v/>
      </c>
      <c r="D49" s="107"/>
      <c r="E49" s="108" t="str">
        <f t="shared" si="4"/>
        <v/>
      </c>
      <c r="F49" s="67" t="str">
        <f t="shared" si="5"/>
        <v/>
      </c>
      <c r="G49" s="29"/>
      <c r="H49" s="74" t="str">
        <f t="shared" si="0"/>
        <v/>
      </c>
      <c r="I49" s="74" t="str">
        <f>IF(ISNUMBER(H49),COUNTIF(H49:$H$97,H49),"")</f>
        <v/>
      </c>
      <c r="J49" s="74" t="str">
        <f t="shared" si="6"/>
        <v/>
      </c>
      <c r="K49" s="74" t="str">
        <f t="shared" si="1"/>
        <v/>
      </c>
      <c r="L49" s="74" t="str">
        <f t="shared" si="7"/>
        <v/>
      </c>
      <c r="M49" s="70" t="str">
        <f t="shared" si="2"/>
        <v/>
      </c>
      <c r="N49" s="70" t="str">
        <f>IF(ISNUMBER(M49),COUNTIF(M49:$M$97,M49),"")</f>
        <v/>
      </c>
      <c r="O49" s="70" t="str">
        <f t="shared" si="8"/>
        <v/>
      </c>
      <c r="P49" s="70" t="str">
        <f t="shared" si="3"/>
        <v/>
      </c>
    </row>
    <row r="50" spans="1:16" x14ac:dyDescent="0.25">
      <c r="A50" s="82" t="str">
        <f>IF('Not All Title I'!A50="","",'Not All Title I'!A50)</f>
        <v/>
      </c>
      <c r="B50" s="83" t="str">
        <f>IF('Not All Title I'!B50="","",'Not All Title I'!B50)</f>
        <v/>
      </c>
      <c r="C50" s="82" t="str">
        <f>IF('Not All Title I'!C50="","",'Not All Title I'!C50)</f>
        <v/>
      </c>
      <c r="D50" s="107"/>
      <c r="E50" s="108" t="str">
        <f t="shared" si="4"/>
        <v/>
      </c>
      <c r="F50" s="67" t="str">
        <f t="shared" si="5"/>
        <v/>
      </c>
      <c r="G50" s="29"/>
      <c r="H50" s="74" t="str">
        <f t="shared" si="0"/>
        <v/>
      </c>
      <c r="I50" s="74" t="str">
        <f>IF(ISNUMBER(H50),COUNTIF(H50:$H$97,H50),"")</f>
        <v/>
      </c>
      <c r="J50" s="74" t="str">
        <f t="shared" si="6"/>
        <v/>
      </c>
      <c r="K50" s="74" t="str">
        <f t="shared" si="1"/>
        <v/>
      </c>
      <c r="L50" s="74" t="str">
        <f t="shared" si="7"/>
        <v/>
      </c>
      <c r="M50" s="70" t="str">
        <f t="shared" si="2"/>
        <v/>
      </c>
      <c r="N50" s="70" t="str">
        <f>IF(ISNUMBER(M50),COUNTIF(M50:$M$97,M50),"")</f>
        <v/>
      </c>
      <c r="O50" s="70" t="str">
        <f t="shared" si="8"/>
        <v/>
      </c>
      <c r="P50" s="70" t="str">
        <f t="shared" si="3"/>
        <v/>
      </c>
    </row>
    <row r="51" spans="1:16" x14ac:dyDescent="0.25">
      <c r="A51" s="82" t="str">
        <f>IF('Not All Title I'!A51="","",'Not All Title I'!A51)</f>
        <v/>
      </c>
      <c r="B51" s="83" t="str">
        <f>IF('Not All Title I'!B51="","",'Not All Title I'!B51)</f>
        <v/>
      </c>
      <c r="C51" s="82" t="str">
        <f>IF('Not All Title I'!C51="","",'Not All Title I'!C51)</f>
        <v/>
      </c>
      <c r="D51" s="107"/>
      <c r="E51" s="108" t="str">
        <f t="shared" si="4"/>
        <v/>
      </c>
      <c r="F51" s="67" t="str">
        <f t="shared" si="5"/>
        <v/>
      </c>
      <c r="G51" s="29"/>
      <c r="H51" s="74" t="str">
        <f t="shared" si="0"/>
        <v/>
      </c>
      <c r="I51" s="74" t="str">
        <f>IF(ISNUMBER(H51),COUNTIF(H51:$H$97,H51),"")</f>
        <v/>
      </c>
      <c r="J51" s="74" t="str">
        <f t="shared" si="6"/>
        <v/>
      </c>
      <c r="K51" s="74" t="str">
        <f t="shared" si="1"/>
        <v/>
      </c>
      <c r="L51" s="74" t="str">
        <f t="shared" si="7"/>
        <v/>
      </c>
      <c r="M51" s="70" t="str">
        <f t="shared" si="2"/>
        <v/>
      </c>
      <c r="N51" s="70" t="str">
        <f>IF(ISNUMBER(M51),COUNTIF(M51:$M$97,M51),"")</f>
        <v/>
      </c>
      <c r="O51" s="70" t="str">
        <f t="shared" si="8"/>
        <v/>
      </c>
      <c r="P51" s="70" t="str">
        <f t="shared" si="3"/>
        <v/>
      </c>
    </row>
    <row r="52" spans="1:16" x14ac:dyDescent="0.25">
      <c r="A52" s="82" t="str">
        <f>IF('Not All Title I'!A52="","",'Not All Title I'!A52)</f>
        <v/>
      </c>
      <c r="B52" s="83" t="str">
        <f>IF('Not All Title I'!B52="","",'Not All Title I'!B52)</f>
        <v/>
      </c>
      <c r="C52" s="82" t="str">
        <f>IF('Not All Title I'!C52="","",'Not All Title I'!C52)</f>
        <v/>
      </c>
      <c r="D52" s="107"/>
      <c r="E52" s="108" t="str">
        <f t="shared" si="4"/>
        <v/>
      </c>
      <c r="F52" s="67" t="str">
        <f t="shared" si="5"/>
        <v/>
      </c>
      <c r="G52" s="29"/>
      <c r="H52" s="74" t="str">
        <f t="shared" si="0"/>
        <v/>
      </c>
      <c r="I52" s="74" t="str">
        <f>IF(ISNUMBER(H52),COUNTIF(H52:$H$97,H52),"")</f>
        <v/>
      </c>
      <c r="J52" s="74" t="str">
        <f t="shared" si="6"/>
        <v/>
      </c>
      <c r="K52" s="74" t="str">
        <f t="shared" si="1"/>
        <v/>
      </c>
      <c r="L52" s="74" t="str">
        <f t="shared" si="7"/>
        <v/>
      </c>
      <c r="M52" s="70" t="str">
        <f t="shared" si="2"/>
        <v/>
      </c>
      <c r="N52" s="70" t="str">
        <f>IF(ISNUMBER(M52),COUNTIF(M52:$M$97,M52),"")</f>
        <v/>
      </c>
      <c r="O52" s="70" t="str">
        <f t="shared" si="8"/>
        <v/>
      </c>
      <c r="P52" s="70" t="str">
        <f t="shared" si="3"/>
        <v/>
      </c>
    </row>
    <row r="53" spans="1:16" x14ac:dyDescent="0.25">
      <c r="A53" s="82" t="str">
        <f>IF('Not All Title I'!A53="","",'Not All Title I'!A53)</f>
        <v/>
      </c>
      <c r="B53" s="83" t="str">
        <f>IF('Not All Title I'!B53="","",'Not All Title I'!B53)</f>
        <v/>
      </c>
      <c r="C53" s="82" t="str">
        <f>IF('Not All Title I'!C53="","",'Not All Title I'!C53)</f>
        <v/>
      </c>
      <c r="D53" s="107"/>
      <c r="E53" s="108" t="str">
        <f t="shared" si="4"/>
        <v/>
      </c>
      <c r="F53" s="67" t="str">
        <f t="shared" si="5"/>
        <v/>
      </c>
      <c r="G53" s="29"/>
      <c r="H53" s="74" t="str">
        <f t="shared" si="0"/>
        <v/>
      </c>
      <c r="I53" s="74" t="str">
        <f>IF(ISNUMBER(H53),COUNTIF(H53:$H$97,H53),"")</f>
        <v/>
      </c>
      <c r="J53" s="74" t="str">
        <f t="shared" si="6"/>
        <v/>
      </c>
      <c r="K53" s="74" t="str">
        <f t="shared" si="1"/>
        <v/>
      </c>
      <c r="L53" s="74" t="str">
        <f t="shared" si="7"/>
        <v/>
      </c>
      <c r="M53" s="70" t="str">
        <f t="shared" si="2"/>
        <v/>
      </c>
      <c r="N53" s="70" t="str">
        <f>IF(ISNUMBER(M53),COUNTIF(M53:$M$97,M53),"")</f>
        <v/>
      </c>
      <c r="O53" s="70" t="str">
        <f t="shared" si="8"/>
        <v/>
      </c>
      <c r="P53" s="70" t="str">
        <f t="shared" si="3"/>
        <v/>
      </c>
    </row>
    <row r="54" spans="1:16" x14ac:dyDescent="0.25">
      <c r="A54" s="82" t="str">
        <f>IF('Not All Title I'!A54="","",'Not All Title I'!A54)</f>
        <v/>
      </c>
      <c r="B54" s="83" t="str">
        <f>IF('Not All Title I'!B54="","",'Not All Title I'!B54)</f>
        <v/>
      </c>
      <c r="C54" s="82" t="str">
        <f>IF('Not All Title I'!C54="","",'Not All Title I'!C54)</f>
        <v/>
      </c>
      <c r="D54" s="107"/>
      <c r="E54" s="108" t="str">
        <f t="shared" si="4"/>
        <v/>
      </c>
      <c r="F54" s="67" t="str">
        <f t="shared" si="5"/>
        <v/>
      </c>
      <c r="G54" s="29"/>
      <c r="H54" s="74" t="str">
        <f t="shared" ref="H54:H73" si="16">IF(ISNUMBER(C54),_xlfn.RANK.AVG(C54,$C$8:$C$97),"")</f>
        <v/>
      </c>
      <c r="I54" s="74" t="str">
        <f>IF(ISNUMBER(H54),COUNTIF(H54:$H$97,H54),"")</f>
        <v/>
      </c>
      <c r="J54" s="74" t="str">
        <f t="shared" ref="J54:J73" si="17">IF(ISNUMBER(H54),IF(I54=1,H54,H54+(I54*0.01)),"")</f>
        <v/>
      </c>
      <c r="K54" s="74" t="str">
        <f t="shared" ref="K54:K73" si="18">IF(ISNUMBER(H54),_xlfn.RANK.AVG(J54,$J$8:$J$97),"")</f>
        <v/>
      </c>
      <c r="L54" s="74" t="str">
        <f t="shared" ref="L54:L73" si="19">IF(ISNUMBER(H54),A54,"")</f>
        <v/>
      </c>
      <c r="M54" s="70" t="str">
        <f t="shared" ref="M54:M73" si="20">IF(ISNUMBER(G54),_xlfn.RANK.AVG(G54,$G$8:$G$97),"")</f>
        <v/>
      </c>
      <c r="N54" s="70" t="str">
        <f>IF(ISNUMBER(M54),COUNTIF(M54:$M$97,M54),"")</f>
        <v/>
      </c>
      <c r="O54" s="70" t="str">
        <f t="shared" ref="O54:O73" si="21">IF(ISNUMBER(M54),IF(N54=1,M54,M54+(N54*0.01)),"")</f>
        <v/>
      </c>
      <c r="P54" s="70" t="str">
        <f t="shared" ref="P54:P73" si="22">IF(ISNUMBER(M54),_xlfn.RANK.AVG(O54,$O$8:$O$97),"")</f>
        <v/>
      </c>
    </row>
    <row r="55" spans="1:16" x14ac:dyDescent="0.25">
      <c r="A55" s="82" t="str">
        <f>IF('Not All Title I'!A55="","",'Not All Title I'!A55)</f>
        <v/>
      </c>
      <c r="B55" s="83" t="str">
        <f>IF('Not All Title I'!B55="","",'Not All Title I'!B55)</f>
        <v/>
      </c>
      <c r="C55" s="82" t="str">
        <f>IF('Not All Title I'!C55="","",'Not All Title I'!C55)</f>
        <v/>
      </c>
      <c r="D55" s="107"/>
      <c r="E55" s="108" t="str">
        <f t="shared" si="4"/>
        <v/>
      </c>
      <c r="F55" s="67" t="str">
        <f t="shared" si="5"/>
        <v/>
      </c>
      <c r="G55" s="29"/>
      <c r="H55" s="74" t="str">
        <f t="shared" si="16"/>
        <v/>
      </c>
      <c r="I55" s="74" t="str">
        <f>IF(ISNUMBER(H55),COUNTIF(H55:$H$97,H55),"")</f>
        <v/>
      </c>
      <c r="J55" s="74" t="str">
        <f t="shared" si="17"/>
        <v/>
      </c>
      <c r="K55" s="74" t="str">
        <f t="shared" si="18"/>
        <v/>
      </c>
      <c r="L55" s="74" t="str">
        <f t="shared" si="19"/>
        <v/>
      </c>
      <c r="M55" s="70" t="str">
        <f t="shared" si="20"/>
        <v/>
      </c>
      <c r="N55" s="70" t="str">
        <f>IF(ISNUMBER(M55),COUNTIF(M55:$M$97,M55),"")</f>
        <v/>
      </c>
      <c r="O55" s="70" t="str">
        <f t="shared" si="21"/>
        <v/>
      </c>
      <c r="P55" s="70" t="str">
        <f t="shared" si="22"/>
        <v/>
      </c>
    </row>
    <row r="56" spans="1:16" x14ac:dyDescent="0.25">
      <c r="A56" s="82" t="str">
        <f>IF('Not All Title I'!A56="","",'Not All Title I'!A56)</f>
        <v/>
      </c>
      <c r="B56" s="83" t="str">
        <f>IF('Not All Title I'!B56="","",'Not All Title I'!B56)</f>
        <v/>
      </c>
      <c r="C56" s="82" t="str">
        <f>IF('Not All Title I'!C56="","",'Not All Title I'!C56)</f>
        <v/>
      </c>
      <c r="D56" s="107"/>
      <c r="E56" s="108" t="str">
        <f t="shared" si="4"/>
        <v/>
      </c>
      <c r="F56" s="67" t="str">
        <f t="shared" si="5"/>
        <v/>
      </c>
      <c r="G56" s="29"/>
      <c r="H56" s="74" t="str">
        <f t="shared" si="16"/>
        <v/>
      </c>
      <c r="I56" s="74" t="str">
        <f>IF(ISNUMBER(H56),COUNTIF(H56:$H$97,H56),"")</f>
        <v/>
      </c>
      <c r="J56" s="74" t="str">
        <f t="shared" si="17"/>
        <v/>
      </c>
      <c r="K56" s="74" t="str">
        <f t="shared" si="18"/>
        <v/>
      </c>
      <c r="L56" s="74" t="str">
        <f t="shared" si="19"/>
        <v/>
      </c>
      <c r="M56" s="70" t="str">
        <f t="shared" si="20"/>
        <v/>
      </c>
      <c r="N56" s="70" t="str">
        <f>IF(ISNUMBER(M56),COUNTIF(M56:$M$97,M56),"")</f>
        <v/>
      </c>
      <c r="O56" s="70" t="str">
        <f t="shared" si="21"/>
        <v/>
      </c>
      <c r="P56" s="70" t="str">
        <f t="shared" si="22"/>
        <v/>
      </c>
    </row>
    <row r="57" spans="1:16" x14ac:dyDescent="0.25">
      <c r="A57" s="82" t="str">
        <f>IF('Not All Title I'!A57="","",'Not All Title I'!A57)</f>
        <v/>
      </c>
      <c r="B57" s="83" t="str">
        <f>IF('Not All Title I'!B57="","",'Not All Title I'!B57)</f>
        <v/>
      </c>
      <c r="C57" s="82" t="str">
        <f>IF('Not All Title I'!C57="","",'Not All Title I'!C57)</f>
        <v/>
      </c>
      <c r="D57" s="107"/>
      <c r="E57" s="108" t="str">
        <f t="shared" si="4"/>
        <v/>
      </c>
      <c r="F57" s="67" t="str">
        <f t="shared" si="5"/>
        <v/>
      </c>
      <c r="G57" s="29"/>
      <c r="H57" s="74" t="str">
        <f t="shared" si="16"/>
        <v/>
      </c>
      <c r="I57" s="74" t="str">
        <f>IF(ISNUMBER(H57),COUNTIF(H57:$H$97,H57),"")</f>
        <v/>
      </c>
      <c r="J57" s="74" t="str">
        <f t="shared" si="17"/>
        <v/>
      </c>
      <c r="K57" s="74" t="str">
        <f t="shared" si="18"/>
        <v/>
      </c>
      <c r="L57" s="74" t="str">
        <f t="shared" si="19"/>
        <v/>
      </c>
      <c r="M57" s="70" t="str">
        <f t="shared" si="20"/>
        <v/>
      </c>
      <c r="N57" s="70" t="str">
        <f>IF(ISNUMBER(M57),COUNTIF(M57:$M$97,M57),"")</f>
        <v/>
      </c>
      <c r="O57" s="70" t="str">
        <f t="shared" si="21"/>
        <v/>
      </c>
      <c r="P57" s="70" t="str">
        <f t="shared" si="22"/>
        <v/>
      </c>
    </row>
    <row r="58" spans="1:16" x14ac:dyDescent="0.25">
      <c r="A58" s="82" t="str">
        <f>IF('Not All Title I'!A58="","",'Not All Title I'!A58)</f>
        <v/>
      </c>
      <c r="B58" s="83" t="str">
        <f>IF('Not All Title I'!B58="","",'Not All Title I'!B58)</f>
        <v/>
      </c>
      <c r="C58" s="82" t="str">
        <f>IF('Not All Title I'!C58="","",'Not All Title I'!C58)</f>
        <v/>
      </c>
      <c r="D58" s="107"/>
      <c r="E58" s="108" t="str">
        <f t="shared" si="4"/>
        <v/>
      </c>
      <c r="F58" s="67" t="str">
        <f t="shared" si="5"/>
        <v/>
      </c>
      <c r="G58" s="29"/>
      <c r="H58" s="74" t="str">
        <f t="shared" si="16"/>
        <v/>
      </c>
      <c r="I58" s="74" t="str">
        <f>IF(ISNUMBER(H58),COUNTIF(H58:$H$97,H58),"")</f>
        <v/>
      </c>
      <c r="J58" s="74" t="str">
        <f t="shared" si="17"/>
        <v/>
      </c>
      <c r="K58" s="74" t="str">
        <f t="shared" si="18"/>
        <v/>
      </c>
      <c r="L58" s="74" t="str">
        <f t="shared" si="19"/>
        <v/>
      </c>
      <c r="M58" s="70" t="str">
        <f t="shared" si="20"/>
        <v/>
      </c>
      <c r="N58" s="70" t="str">
        <f>IF(ISNUMBER(M58),COUNTIF(M58:$M$97,M58),"")</f>
        <v/>
      </c>
      <c r="O58" s="70" t="str">
        <f t="shared" si="21"/>
        <v/>
      </c>
      <c r="P58" s="70" t="str">
        <f t="shared" si="22"/>
        <v/>
      </c>
    </row>
    <row r="59" spans="1:16" x14ac:dyDescent="0.25">
      <c r="A59" s="82" t="str">
        <f>IF('Not All Title I'!A59="","",'Not All Title I'!A59)</f>
        <v/>
      </c>
      <c r="B59" s="83" t="str">
        <f>IF('Not All Title I'!B59="","",'Not All Title I'!B59)</f>
        <v/>
      </c>
      <c r="C59" s="82" t="str">
        <f>IF('Not All Title I'!C59="","",'Not All Title I'!C59)</f>
        <v/>
      </c>
      <c r="D59" s="107"/>
      <c r="E59" s="108" t="str">
        <f t="shared" si="4"/>
        <v/>
      </c>
      <c r="F59" s="67" t="str">
        <f t="shared" si="5"/>
        <v/>
      </c>
      <c r="G59" s="29"/>
      <c r="H59" s="74" t="str">
        <f t="shared" si="16"/>
        <v/>
      </c>
      <c r="I59" s="74" t="str">
        <f>IF(ISNUMBER(H59),COUNTIF(H59:$H$97,H59),"")</f>
        <v/>
      </c>
      <c r="J59" s="74" t="str">
        <f t="shared" si="17"/>
        <v/>
      </c>
      <c r="K59" s="74" t="str">
        <f t="shared" si="18"/>
        <v/>
      </c>
      <c r="L59" s="74" t="str">
        <f t="shared" si="19"/>
        <v/>
      </c>
      <c r="M59" s="70" t="str">
        <f t="shared" si="20"/>
        <v/>
      </c>
      <c r="N59" s="70" t="str">
        <f>IF(ISNUMBER(M59),COUNTIF(M59:$M$97,M59),"")</f>
        <v/>
      </c>
      <c r="O59" s="70" t="str">
        <f t="shared" si="21"/>
        <v/>
      </c>
      <c r="P59" s="70" t="str">
        <f t="shared" si="22"/>
        <v/>
      </c>
    </row>
    <row r="60" spans="1:16" x14ac:dyDescent="0.25">
      <c r="A60" s="82" t="str">
        <f>IF('Not All Title I'!A60="","",'Not All Title I'!A60)</f>
        <v/>
      </c>
      <c r="B60" s="83" t="str">
        <f>IF('Not All Title I'!B60="","",'Not All Title I'!B60)</f>
        <v/>
      </c>
      <c r="C60" s="82" t="str">
        <f>IF('Not All Title I'!C60="","",'Not All Title I'!C60)</f>
        <v/>
      </c>
      <c r="D60" s="107"/>
      <c r="E60" s="108" t="str">
        <f t="shared" si="4"/>
        <v/>
      </c>
      <c r="F60" s="67" t="str">
        <f t="shared" si="5"/>
        <v/>
      </c>
      <c r="G60" s="29"/>
      <c r="H60" s="74" t="str">
        <f t="shared" si="16"/>
        <v/>
      </c>
      <c r="I60" s="74" t="str">
        <f>IF(ISNUMBER(H60),COUNTIF(H60:$H$97,H60),"")</f>
        <v/>
      </c>
      <c r="J60" s="74" t="str">
        <f t="shared" si="17"/>
        <v/>
      </c>
      <c r="K60" s="74" t="str">
        <f t="shared" si="18"/>
        <v/>
      </c>
      <c r="L60" s="74" t="str">
        <f t="shared" si="19"/>
        <v/>
      </c>
      <c r="M60" s="70" t="str">
        <f t="shared" si="20"/>
        <v/>
      </c>
      <c r="N60" s="70" t="str">
        <f>IF(ISNUMBER(M60),COUNTIF(M60:$M$97,M60),"")</f>
        <v/>
      </c>
      <c r="O60" s="70" t="str">
        <f t="shared" si="21"/>
        <v/>
      </c>
      <c r="P60" s="70" t="str">
        <f t="shared" si="22"/>
        <v/>
      </c>
    </row>
    <row r="61" spans="1:16" x14ac:dyDescent="0.25">
      <c r="A61" s="82" t="str">
        <f>IF('Not All Title I'!A61="","",'Not All Title I'!A61)</f>
        <v/>
      </c>
      <c r="B61" s="83" t="str">
        <f>IF('Not All Title I'!B61="","",'Not All Title I'!B61)</f>
        <v/>
      </c>
      <c r="C61" s="82" t="str">
        <f>IF('Not All Title I'!C61="","",'Not All Title I'!C61)</f>
        <v/>
      </c>
      <c r="D61" s="107"/>
      <c r="E61" s="108" t="str">
        <f t="shared" si="4"/>
        <v/>
      </c>
      <c r="F61" s="67" t="str">
        <f t="shared" si="5"/>
        <v/>
      </c>
      <c r="G61" s="29"/>
      <c r="H61" s="74" t="str">
        <f t="shared" si="16"/>
        <v/>
      </c>
      <c r="I61" s="74" t="str">
        <f>IF(ISNUMBER(H61),COUNTIF(H61:$H$97,H61),"")</f>
        <v/>
      </c>
      <c r="J61" s="74" t="str">
        <f t="shared" si="17"/>
        <v/>
      </c>
      <c r="K61" s="74" t="str">
        <f t="shared" si="18"/>
        <v/>
      </c>
      <c r="L61" s="74" t="str">
        <f t="shared" si="19"/>
        <v/>
      </c>
      <c r="M61" s="70" t="str">
        <f t="shared" si="20"/>
        <v/>
      </c>
      <c r="N61" s="70" t="str">
        <f>IF(ISNUMBER(M61),COUNTIF(M61:$M$97,M61),"")</f>
        <v/>
      </c>
      <c r="O61" s="70" t="str">
        <f t="shared" si="21"/>
        <v/>
      </c>
      <c r="P61" s="70" t="str">
        <f t="shared" si="22"/>
        <v/>
      </c>
    </row>
    <row r="62" spans="1:16" x14ac:dyDescent="0.25">
      <c r="A62" s="82" t="str">
        <f>IF('Not All Title I'!A62="","",'Not All Title I'!A62)</f>
        <v/>
      </c>
      <c r="B62" s="83" t="str">
        <f>IF('Not All Title I'!B62="","",'Not All Title I'!B62)</f>
        <v/>
      </c>
      <c r="C62" s="82" t="str">
        <f>IF('Not All Title I'!C62="","",'Not All Title I'!C62)</f>
        <v/>
      </c>
      <c r="D62" s="107"/>
      <c r="E62" s="108" t="str">
        <f t="shared" si="4"/>
        <v/>
      </c>
      <c r="F62" s="67" t="str">
        <f t="shared" si="5"/>
        <v/>
      </c>
      <c r="G62" s="29"/>
      <c r="H62" s="74" t="str">
        <f t="shared" si="16"/>
        <v/>
      </c>
      <c r="I62" s="74" t="str">
        <f>IF(ISNUMBER(H62),COUNTIF(H62:$H$97,H62),"")</f>
        <v/>
      </c>
      <c r="J62" s="74" t="str">
        <f t="shared" si="17"/>
        <v/>
      </c>
      <c r="K62" s="74" t="str">
        <f t="shared" si="18"/>
        <v/>
      </c>
      <c r="L62" s="74" t="str">
        <f t="shared" si="19"/>
        <v/>
      </c>
      <c r="M62" s="70" t="str">
        <f t="shared" si="20"/>
        <v/>
      </c>
      <c r="N62" s="70" t="str">
        <f>IF(ISNUMBER(M62),COUNTIF(M62:$M$97,M62),"")</f>
        <v/>
      </c>
      <c r="O62" s="70" t="str">
        <f t="shared" si="21"/>
        <v/>
      </c>
      <c r="P62" s="70" t="str">
        <f t="shared" si="22"/>
        <v/>
      </c>
    </row>
    <row r="63" spans="1:16" x14ac:dyDescent="0.25">
      <c r="A63" s="82" t="str">
        <f>IF('Not All Title I'!A63="","",'Not All Title I'!A63)</f>
        <v/>
      </c>
      <c r="B63" s="83" t="str">
        <f>IF('Not All Title I'!B63="","",'Not All Title I'!B63)</f>
        <v/>
      </c>
      <c r="C63" s="82" t="str">
        <f>IF('Not All Title I'!C63="","",'Not All Title I'!C63)</f>
        <v/>
      </c>
      <c r="D63" s="107"/>
      <c r="E63" s="108" t="str">
        <f t="shared" si="4"/>
        <v/>
      </c>
      <c r="F63" s="67" t="str">
        <f t="shared" si="5"/>
        <v/>
      </c>
      <c r="G63" s="29"/>
      <c r="H63" s="74" t="str">
        <f t="shared" si="16"/>
        <v/>
      </c>
      <c r="I63" s="74" t="str">
        <f>IF(ISNUMBER(H63),COUNTIF(H63:$H$97,H63),"")</f>
        <v/>
      </c>
      <c r="J63" s="74" t="str">
        <f t="shared" si="17"/>
        <v/>
      </c>
      <c r="K63" s="74" t="str">
        <f t="shared" si="18"/>
        <v/>
      </c>
      <c r="L63" s="74" t="str">
        <f t="shared" si="19"/>
        <v/>
      </c>
      <c r="M63" s="70" t="str">
        <f t="shared" si="20"/>
        <v/>
      </c>
      <c r="N63" s="70" t="str">
        <f>IF(ISNUMBER(M63),COUNTIF(M63:$M$97,M63),"")</f>
        <v/>
      </c>
      <c r="O63" s="70" t="str">
        <f t="shared" si="21"/>
        <v/>
      </c>
      <c r="P63" s="70" t="str">
        <f t="shared" si="22"/>
        <v/>
      </c>
    </row>
    <row r="64" spans="1:16" x14ac:dyDescent="0.25">
      <c r="A64" s="82" t="str">
        <f>IF('Not All Title I'!A64="","",'Not All Title I'!A64)</f>
        <v/>
      </c>
      <c r="B64" s="83" t="str">
        <f>IF('Not All Title I'!B64="","",'Not All Title I'!B64)</f>
        <v/>
      </c>
      <c r="C64" s="82" t="str">
        <f>IF('Not All Title I'!C64="","",'Not All Title I'!C64)</f>
        <v/>
      </c>
      <c r="D64" s="107"/>
      <c r="E64" s="108" t="str">
        <f t="shared" si="4"/>
        <v/>
      </c>
      <c r="F64" s="67" t="str">
        <f t="shared" si="5"/>
        <v/>
      </c>
      <c r="G64" s="29"/>
      <c r="H64" s="74" t="str">
        <f t="shared" si="16"/>
        <v/>
      </c>
      <c r="I64" s="74" t="str">
        <f>IF(ISNUMBER(H64),COUNTIF(H64:$H$97,H64),"")</f>
        <v/>
      </c>
      <c r="J64" s="74" t="str">
        <f t="shared" si="17"/>
        <v/>
      </c>
      <c r="K64" s="74" t="str">
        <f t="shared" si="18"/>
        <v/>
      </c>
      <c r="L64" s="74" t="str">
        <f t="shared" si="19"/>
        <v/>
      </c>
      <c r="M64" s="70" t="str">
        <f t="shared" si="20"/>
        <v/>
      </c>
      <c r="N64" s="70" t="str">
        <f>IF(ISNUMBER(M64),COUNTIF(M64:$M$97,M64),"")</f>
        <v/>
      </c>
      <c r="O64" s="70" t="str">
        <f t="shared" si="21"/>
        <v/>
      </c>
      <c r="P64" s="70" t="str">
        <f t="shared" si="22"/>
        <v/>
      </c>
    </row>
    <row r="65" spans="1:16" x14ac:dyDescent="0.25">
      <c r="A65" s="82" t="str">
        <f>IF('Not All Title I'!A65="","",'Not All Title I'!A65)</f>
        <v/>
      </c>
      <c r="B65" s="83" t="str">
        <f>IF('Not All Title I'!B65="","",'Not All Title I'!B65)</f>
        <v/>
      </c>
      <c r="C65" s="82" t="str">
        <f>IF('Not All Title I'!C65="","",'Not All Title I'!C65)</f>
        <v/>
      </c>
      <c r="D65" s="107"/>
      <c r="E65" s="108" t="str">
        <f t="shared" si="4"/>
        <v/>
      </c>
      <c r="F65" s="67" t="str">
        <f t="shared" si="5"/>
        <v/>
      </c>
      <c r="G65" s="29"/>
      <c r="H65" s="74" t="str">
        <f t="shared" si="16"/>
        <v/>
      </c>
      <c r="I65" s="74" t="str">
        <f>IF(ISNUMBER(H65),COUNTIF(H65:$H$97,H65),"")</f>
        <v/>
      </c>
      <c r="J65" s="74" t="str">
        <f t="shared" si="17"/>
        <v/>
      </c>
      <c r="K65" s="74" t="str">
        <f t="shared" si="18"/>
        <v/>
      </c>
      <c r="L65" s="74" t="str">
        <f t="shared" si="19"/>
        <v/>
      </c>
      <c r="M65" s="70" t="str">
        <f t="shared" si="20"/>
        <v/>
      </c>
      <c r="N65" s="70" t="str">
        <f>IF(ISNUMBER(M65),COUNTIF(M65:$M$97,M65),"")</f>
        <v/>
      </c>
      <c r="O65" s="70" t="str">
        <f t="shared" si="21"/>
        <v/>
      </c>
      <c r="P65" s="70" t="str">
        <f t="shared" si="22"/>
        <v/>
      </c>
    </row>
    <row r="66" spans="1:16" x14ac:dyDescent="0.25">
      <c r="A66" s="82" t="str">
        <f>IF('Not All Title I'!A66="","",'Not All Title I'!A66)</f>
        <v/>
      </c>
      <c r="B66" s="83" t="str">
        <f>IF('Not All Title I'!B66="","",'Not All Title I'!B66)</f>
        <v/>
      </c>
      <c r="C66" s="82" t="str">
        <f>IF('Not All Title I'!C66="","",'Not All Title I'!C66)</f>
        <v/>
      </c>
      <c r="D66" s="107"/>
      <c r="E66" s="108" t="str">
        <f t="shared" si="4"/>
        <v/>
      </c>
      <c r="F66" s="67" t="str">
        <f t="shared" si="5"/>
        <v/>
      </c>
      <c r="G66" s="29"/>
      <c r="H66" s="74" t="str">
        <f t="shared" si="16"/>
        <v/>
      </c>
      <c r="I66" s="74" t="str">
        <f>IF(ISNUMBER(H66),COUNTIF(H66:$H$97,H66),"")</f>
        <v/>
      </c>
      <c r="J66" s="74" t="str">
        <f t="shared" si="17"/>
        <v/>
      </c>
      <c r="K66" s="74" t="str">
        <f t="shared" si="18"/>
        <v/>
      </c>
      <c r="L66" s="74" t="str">
        <f t="shared" si="19"/>
        <v/>
      </c>
      <c r="M66" s="70" t="str">
        <f t="shared" si="20"/>
        <v/>
      </c>
      <c r="N66" s="70" t="str">
        <f>IF(ISNUMBER(M66),COUNTIF(M66:$M$97,M66),"")</f>
        <v/>
      </c>
      <c r="O66" s="70" t="str">
        <f t="shared" si="21"/>
        <v/>
      </c>
      <c r="P66" s="70" t="str">
        <f t="shared" si="22"/>
        <v/>
      </c>
    </row>
    <row r="67" spans="1:16" x14ac:dyDescent="0.25">
      <c r="A67" s="82" t="str">
        <f>IF('Not All Title I'!A67="","",'Not All Title I'!A67)</f>
        <v/>
      </c>
      <c r="B67" s="83" t="str">
        <f>IF('Not All Title I'!B67="","",'Not All Title I'!B67)</f>
        <v/>
      </c>
      <c r="C67" s="82" t="str">
        <f>IF('Not All Title I'!C67="","",'Not All Title I'!C67)</f>
        <v/>
      </c>
      <c r="D67" s="107"/>
      <c r="E67" s="108" t="str">
        <f t="shared" si="4"/>
        <v/>
      </c>
      <c r="F67" s="67" t="str">
        <f t="shared" si="5"/>
        <v/>
      </c>
      <c r="G67" s="29"/>
      <c r="H67" s="74" t="str">
        <f t="shared" si="16"/>
        <v/>
      </c>
      <c r="I67" s="74" t="str">
        <f>IF(ISNUMBER(H67),COUNTIF(H67:$H$97,H67),"")</f>
        <v/>
      </c>
      <c r="J67" s="74" t="str">
        <f t="shared" si="17"/>
        <v/>
      </c>
      <c r="K67" s="74" t="str">
        <f t="shared" si="18"/>
        <v/>
      </c>
      <c r="L67" s="74" t="str">
        <f t="shared" si="19"/>
        <v/>
      </c>
      <c r="M67" s="70" t="str">
        <f t="shared" si="20"/>
        <v/>
      </c>
      <c r="N67" s="70" t="str">
        <f>IF(ISNUMBER(M67),COUNTIF(M67:$M$97,M67),"")</f>
        <v/>
      </c>
      <c r="O67" s="70" t="str">
        <f t="shared" si="21"/>
        <v/>
      </c>
      <c r="P67" s="70" t="str">
        <f t="shared" si="22"/>
        <v/>
      </c>
    </row>
    <row r="68" spans="1:16" x14ac:dyDescent="0.25">
      <c r="A68" s="82" t="str">
        <f>IF('Not All Title I'!A68="","",'Not All Title I'!A68)</f>
        <v/>
      </c>
      <c r="B68" s="83" t="str">
        <f>IF('Not All Title I'!B68="","",'Not All Title I'!B68)</f>
        <v/>
      </c>
      <c r="C68" s="82" t="str">
        <f>IF('Not All Title I'!C68="","",'Not All Title I'!C68)</f>
        <v/>
      </c>
      <c r="D68" s="107"/>
      <c r="E68" s="108" t="str">
        <f t="shared" si="4"/>
        <v/>
      </c>
      <c r="F68" s="67" t="str">
        <f t="shared" si="5"/>
        <v/>
      </c>
      <c r="G68" s="29"/>
      <c r="H68" s="74" t="str">
        <f t="shared" si="16"/>
        <v/>
      </c>
      <c r="I68" s="74" t="str">
        <f>IF(ISNUMBER(H68),COUNTIF(H68:$H$97,H68),"")</f>
        <v/>
      </c>
      <c r="J68" s="74" t="str">
        <f t="shared" si="17"/>
        <v/>
      </c>
      <c r="K68" s="74" t="str">
        <f t="shared" si="18"/>
        <v/>
      </c>
      <c r="L68" s="74" t="str">
        <f t="shared" si="19"/>
        <v/>
      </c>
      <c r="M68" s="70" t="str">
        <f t="shared" si="20"/>
        <v/>
      </c>
      <c r="N68" s="70" t="str">
        <f>IF(ISNUMBER(M68),COUNTIF(M68:$M$97,M68),"")</f>
        <v/>
      </c>
      <c r="O68" s="70" t="str">
        <f t="shared" si="21"/>
        <v/>
      </c>
      <c r="P68" s="70" t="str">
        <f t="shared" si="22"/>
        <v/>
      </c>
    </row>
    <row r="69" spans="1:16" x14ac:dyDescent="0.25">
      <c r="A69" s="82" t="str">
        <f>IF('Not All Title I'!A69="","",'Not All Title I'!A69)</f>
        <v/>
      </c>
      <c r="B69" s="83" t="str">
        <f>IF('Not All Title I'!B69="","",'Not All Title I'!B69)</f>
        <v/>
      </c>
      <c r="C69" s="82" t="str">
        <f>IF('Not All Title I'!C69="","",'Not All Title I'!C69)</f>
        <v/>
      </c>
      <c r="D69" s="107"/>
      <c r="E69" s="108" t="str">
        <f t="shared" si="4"/>
        <v/>
      </c>
      <c r="F69" s="67" t="str">
        <f t="shared" si="5"/>
        <v/>
      </c>
      <c r="G69" s="29"/>
      <c r="H69" s="74" t="str">
        <f t="shared" si="16"/>
        <v/>
      </c>
      <c r="I69" s="74" t="str">
        <f>IF(ISNUMBER(H69),COUNTIF(H69:$H$97,H69),"")</f>
        <v/>
      </c>
      <c r="J69" s="74" t="str">
        <f t="shared" si="17"/>
        <v/>
      </c>
      <c r="K69" s="74" t="str">
        <f t="shared" si="18"/>
        <v/>
      </c>
      <c r="L69" s="74" t="str">
        <f t="shared" si="19"/>
        <v/>
      </c>
      <c r="M69" s="70" t="str">
        <f t="shared" si="20"/>
        <v/>
      </c>
      <c r="N69" s="70" t="str">
        <f>IF(ISNUMBER(M69),COUNTIF(M69:$M$97,M69),"")</f>
        <v/>
      </c>
      <c r="O69" s="70" t="str">
        <f t="shared" si="21"/>
        <v/>
      </c>
      <c r="P69" s="70" t="str">
        <f t="shared" si="22"/>
        <v/>
      </c>
    </row>
    <row r="70" spans="1:16" x14ac:dyDescent="0.25">
      <c r="A70" s="82" t="str">
        <f>IF('Not All Title I'!A70="","",'Not All Title I'!A70)</f>
        <v/>
      </c>
      <c r="B70" s="83" t="str">
        <f>IF('Not All Title I'!B70="","",'Not All Title I'!B70)</f>
        <v/>
      </c>
      <c r="C70" s="82" t="str">
        <f>IF('Not All Title I'!C70="","",'Not All Title I'!C70)</f>
        <v/>
      </c>
      <c r="D70" s="107"/>
      <c r="E70" s="108" t="str">
        <f t="shared" si="4"/>
        <v/>
      </c>
      <c r="F70" s="67" t="str">
        <f t="shared" si="5"/>
        <v/>
      </c>
      <c r="G70" s="29"/>
      <c r="H70" s="74" t="str">
        <f t="shared" si="16"/>
        <v/>
      </c>
      <c r="I70" s="74" t="str">
        <f>IF(ISNUMBER(H70),COUNTIF(H70:$H$97,H70),"")</f>
        <v/>
      </c>
      <c r="J70" s="74" t="str">
        <f t="shared" si="17"/>
        <v/>
      </c>
      <c r="K70" s="74" t="str">
        <f t="shared" si="18"/>
        <v/>
      </c>
      <c r="L70" s="74" t="str">
        <f t="shared" si="19"/>
        <v/>
      </c>
      <c r="M70" s="70" t="str">
        <f t="shared" si="20"/>
        <v/>
      </c>
      <c r="N70" s="70" t="str">
        <f>IF(ISNUMBER(M70),COUNTIF(M70:$M$97,M70),"")</f>
        <v/>
      </c>
      <c r="O70" s="70" t="str">
        <f t="shared" si="21"/>
        <v/>
      </c>
      <c r="P70" s="70" t="str">
        <f t="shared" si="22"/>
        <v/>
      </c>
    </row>
    <row r="71" spans="1:16" x14ac:dyDescent="0.25">
      <c r="A71" s="82" t="str">
        <f>IF('Not All Title I'!A71="","",'Not All Title I'!A71)</f>
        <v/>
      </c>
      <c r="B71" s="83" t="str">
        <f>IF('Not All Title I'!B71="","",'Not All Title I'!B71)</f>
        <v/>
      </c>
      <c r="C71" s="82" t="str">
        <f>IF('Not All Title I'!C71="","",'Not All Title I'!C71)</f>
        <v/>
      </c>
      <c r="D71" s="107"/>
      <c r="E71" s="108" t="str">
        <f t="shared" si="4"/>
        <v/>
      </c>
      <c r="F71" s="67" t="str">
        <f t="shared" si="5"/>
        <v/>
      </c>
      <c r="G71" s="29"/>
      <c r="H71" s="74" t="str">
        <f t="shared" si="16"/>
        <v/>
      </c>
      <c r="I71" s="74" t="str">
        <f>IF(ISNUMBER(H71),COUNTIF(H71:$H$97,H71),"")</f>
        <v/>
      </c>
      <c r="J71" s="74" t="str">
        <f t="shared" si="17"/>
        <v/>
      </c>
      <c r="K71" s="74" t="str">
        <f t="shared" si="18"/>
        <v/>
      </c>
      <c r="L71" s="74" t="str">
        <f t="shared" si="19"/>
        <v/>
      </c>
      <c r="M71" s="70" t="str">
        <f t="shared" si="20"/>
        <v/>
      </c>
      <c r="N71" s="70" t="str">
        <f>IF(ISNUMBER(M71),COUNTIF(M71:$M$97,M71),"")</f>
        <v/>
      </c>
      <c r="O71" s="70" t="str">
        <f t="shared" si="21"/>
        <v/>
      </c>
      <c r="P71" s="70" t="str">
        <f t="shared" si="22"/>
        <v/>
      </c>
    </row>
    <row r="72" spans="1:16" x14ac:dyDescent="0.25">
      <c r="A72" s="82" t="str">
        <f>IF('Not All Title I'!A72="","",'Not All Title I'!A72)</f>
        <v/>
      </c>
      <c r="B72" s="83" t="str">
        <f>IF('Not All Title I'!B72="","",'Not All Title I'!B72)</f>
        <v/>
      </c>
      <c r="C72" s="82" t="str">
        <f>IF('Not All Title I'!C72="","",'Not All Title I'!C72)</f>
        <v/>
      </c>
      <c r="D72" s="107"/>
      <c r="E72" s="108" t="str">
        <f t="shared" si="4"/>
        <v/>
      </c>
      <c r="F72" s="67" t="str">
        <f t="shared" si="5"/>
        <v/>
      </c>
      <c r="G72" s="29"/>
      <c r="H72" s="74" t="str">
        <f t="shared" si="16"/>
        <v/>
      </c>
      <c r="I72" s="74" t="str">
        <f>IF(ISNUMBER(H72),COUNTIF(H72:$H$97,H72),"")</f>
        <v/>
      </c>
      <c r="J72" s="74" t="str">
        <f t="shared" si="17"/>
        <v/>
      </c>
      <c r="K72" s="74" t="str">
        <f t="shared" si="18"/>
        <v/>
      </c>
      <c r="L72" s="74" t="str">
        <f t="shared" si="19"/>
        <v/>
      </c>
      <c r="M72" s="70" t="str">
        <f t="shared" si="20"/>
        <v/>
      </c>
      <c r="N72" s="70" t="str">
        <f>IF(ISNUMBER(M72),COUNTIF(M72:$M$97,M72),"")</f>
        <v/>
      </c>
      <c r="O72" s="70" t="str">
        <f t="shared" si="21"/>
        <v/>
      </c>
      <c r="P72" s="70" t="str">
        <f t="shared" si="22"/>
        <v/>
      </c>
    </row>
    <row r="73" spans="1:16" x14ac:dyDescent="0.25">
      <c r="A73" s="82" t="str">
        <f>IF('Not All Title I'!A73="","",'Not All Title I'!A73)</f>
        <v/>
      </c>
      <c r="B73" s="83" t="str">
        <f>IF('Not All Title I'!B73="","",'Not All Title I'!B73)</f>
        <v/>
      </c>
      <c r="C73" s="82" t="str">
        <f>IF('Not All Title I'!C73="","",'Not All Title I'!C73)</f>
        <v/>
      </c>
      <c r="D73" s="107"/>
      <c r="E73" s="108" t="str">
        <f t="shared" ref="E73:E97" si="23">IF(ISNUMBER(C73),D73/C73,"")</f>
        <v/>
      </c>
      <c r="F73" s="67" t="str">
        <f t="shared" ref="F73:F97" si="24">IF(ISNUMBER(C73),IF(C73&gt;100,IF(E73&gt;=$C$100,"YES","NO"),"N/A"),"")</f>
        <v/>
      </c>
      <c r="G73" s="29"/>
      <c r="H73" s="74" t="str">
        <f t="shared" si="16"/>
        <v/>
      </c>
      <c r="I73" s="74" t="str">
        <f>IF(ISNUMBER(H73),COUNTIF(H73:$H$97,H73),"")</f>
        <v/>
      </c>
      <c r="J73" s="74" t="str">
        <f t="shared" si="17"/>
        <v/>
      </c>
      <c r="K73" s="74" t="str">
        <f t="shared" si="18"/>
        <v/>
      </c>
      <c r="L73" s="74" t="str">
        <f t="shared" si="19"/>
        <v/>
      </c>
      <c r="M73" s="70" t="str">
        <f t="shared" si="20"/>
        <v/>
      </c>
      <c r="N73" s="70" t="str">
        <f>IF(ISNUMBER(M73),COUNTIF(M73:$M$97,M73),"")</f>
        <v/>
      </c>
      <c r="O73" s="70" t="str">
        <f t="shared" si="21"/>
        <v/>
      </c>
      <c r="P73" s="70" t="str">
        <f t="shared" si="22"/>
        <v/>
      </c>
    </row>
    <row r="74" spans="1:16" x14ac:dyDescent="0.25">
      <c r="A74" s="82" t="str">
        <f>IF('Not All Title I'!A74="","",'Not All Title I'!A74)</f>
        <v/>
      </c>
      <c r="B74" s="83" t="str">
        <f>IF('Not All Title I'!B74="","",'Not All Title I'!B74)</f>
        <v/>
      </c>
      <c r="C74" s="82" t="str">
        <f>IF('Not All Title I'!C74="","",'Not All Title I'!C74)</f>
        <v/>
      </c>
      <c r="D74" s="107"/>
      <c r="E74" s="108" t="str">
        <f t="shared" si="23"/>
        <v/>
      </c>
      <c r="F74" s="67" t="str">
        <f t="shared" si="24"/>
        <v/>
      </c>
      <c r="G74" s="29"/>
      <c r="H74" s="74" t="str">
        <f t="shared" si="0"/>
        <v/>
      </c>
      <c r="I74" s="74" t="str">
        <f>IF(ISNUMBER(H74),COUNTIF(H74:$H$97,H74),"")</f>
        <v/>
      </c>
      <c r="J74" s="74" t="str">
        <f t="shared" si="6"/>
        <v/>
      </c>
      <c r="K74" s="74" t="str">
        <f t="shared" si="1"/>
        <v/>
      </c>
      <c r="L74" s="74" t="str">
        <f t="shared" si="7"/>
        <v/>
      </c>
      <c r="M74" s="70" t="str">
        <f t="shared" si="2"/>
        <v/>
      </c>
      <c r="N74" s="70" t="str">
        <f>IF(ISNUMBER(M74),COUNTIF(M74:$M$97,M74),"")</f>
        <v/>
      </c>
      <c r="O74" s="70" t="str">
        <f t="shared" si="8"/>
        <v/>
      </c>
      <c r="P74" s="70" t="str">
        <f t="shared" si="3"/>
        <v/>
      </c>
    </row>
    <row r="75" spans="1:16" x14ac:dyDescent="0.25">
      <c r="A75" s="82" t="str">
        <f>IF('Not All Title I'!A75="","",'Not All Title I'!A75)</f>
        <v/>
      </c>
      <c r="B75" s="83" t="str">
        <f>IF('Not All Title I'!B75="","",'Not All Title I'!B75)</f>
        <v/>
      </c>
      <c r="C75" s="82" t="str">
        <f>IF('Not All Title I'!C75="","",'Not All Title I'!C75)</f>
        <v/>
      </c>
      <c r="D75" s="107"/>
      <c r="E75" s="108" t="str">
        <f t="shared" si="23"/>
        <v/>
      </c>
      <c r="F75" s="67" t="str">
        <f t="shared" si="24"/>
        <v/>
      </c>
      <c r="G75" s="29"/>
      <c r="H75" s="74" t="str">
        <f t="shared" si="0"/>
        <v/>
      </c>
      <c r="I75" s="74" t="str">
        <f>IF(ISNUMBER(H75),COUNTIF(H75:$H$97,H75),"")</f>
        <v/>
      </c>
      <c r="J75" s="74" t="str">
        <f t="shared" si="6"/>
        <v/>
      </c>
      <c r="K75" s="74" t="str">
        <f t="shared" si="1"/>
        <v/>
      </c>
      <c r="L75" s="74" t="str">
        <f t="shared" si="7"/>
        <v/>
      </c>
      <c r="M75" s="70" t="str">
        <f t="shared" si="2"/>
        <v/>
      </c>
      <c r="N75" s="70" t="str">
        <f>IF(ISNUMBER(M75),COUNTIF(M75:$M$97,M75),"")</f>
        <v/>
      </c>
      <c r="O75" s="70" t="str">
        <f t="shared" si="8"/>
        <v/>
      </c>
      <c r="P75" s="70" t="str">
        <f t="shared" si="3"/>
        <v/>
      </c>
    </row>
    <row r="76" spans="1:16" x14ac:dyDescent="0.25">
      <c r="A76" s="82" t="str">
        <f>IF('Not All Title I'!A76="","",'Not All Title I'!A76)</f>
        <v/>
      </c>
      <c r="B76" s="83" t="str">
        <f>IF('Not All Title I'!B76="","",'Not All Title I'!B76)</f>
        <v/>
      </c>
      <c r="C76" s="82" t="str">
        <f>IF('Not All Title I'!C76="","",'Not All Title I'!C76)</f>
        <v/>
      </c>
      <c r="D76" s="107"/>
      <c r="E76" s="108" t="str">
        <f t="shared" si="23"/>
        <v/>
      </c>
      <c r="F76" s="67" t="str">
        <f t="shared" si="24"/>
        <v/>
      </c>
      <c r="G76" s="29"/>
      <c r="H76" s="74" t="str">
        <f t="shared" si="0"/>
        <v/>
      </c>
      <c r="I76" s="74" t="str">
        <f>IF(ISNUMBER(H76),COUNTIF(H76:$H$97,H76),"")</f>
        <v/>
      </c>
      <c r="J76" s="74" t="str">
        <f t="shared" si="6"/>
        <v/>
      </c>
      <c r="K76" s="74" t="str">
        <f t="shared" si="1"/>
        <v/>
      </c>
      <c r="L76" s="74" t="str">
        <f t="shared" si="7"/>
        <v/>
      </c>
      <c r="M76" s="70" t="str">
        <f t="shared" si="2"/>
        <v/>
      </c>
      <c r="N76" s="70" t="str">
        <f>IF(ISNUMBER(M76),COUNTIF(M76:$M$97,M76),"")</f>
        <v/>
      </c>
      <c r="O76" s="70" t="str">
        <f t="shared" si="8"/>
        <v/>
      </c>
      <c r="P76" s="70" t="str">
        <f t="shared" si="3"/>
        <v/>
      </c>
    </row>
    <row r="77" spans="1:16" x14ac:dyDescent="0.25">
      <c r="A77" s="82" t="str">
        <f>IF('Not All Title I'!A77="","",'Not All Title I'!A77)</f>
        <v/>
      </c>
      <c r="B77" s="83" t="str">
        <f>IF('Not All Title I'!B77="","",'Not All Title I'!B77)</f>
        <v/>
      </c>
      <c r="C77" s="82" t="str">
        <f>IF('Not All Title I'!C77="","",'Not All Title I'!C77)</f>
        <v/>
      </c>
      <c r="D77" s="107"/>
      <c r="E77" s="108" t="str">
        <f t="shared" si="23"/>
        <v/>
      </c>
      <c r="F77" s="67" t="str">
        <f t="shared" si="24"/>
        <v/>
      </c>
      <c r="G77" s="29"/>
      <c r="H77" s="74" t="str">
        <f t="shared" si="0"/>
        <v/>
      </c>
      <c r="I77" s="74" t="str">
        <f>IF(ISNUMBER(H77),COUNTIF(H77:$H$97,H77),"")</f>
        <v/>
      </c>
      <c r="J77" s="74" t="str">
        <f t="shared" si="6"/>
        <v/>
      </c>
      <c r="K77" s="74" t="str">
        <f t="shared" si="1"/>
        <v/>
      </c>
      <c r="L77" s="74" t="str">
        <f t="shared" si="7"/>
        <v/>
      </c>
      <c r="M77" s="70" t="str">
        <f t="shared" si="2"/>
        <v/>
      </c>
      <c r="N77" s="70" t="str">
        <f>IF(ISNUMBER(M77),COUNTIF(M77:$M$97,M77),"")</f>
        <v/>
      </c>
      <c r="O77" s="70" t="str">
        <f t="shared" si="8"/>
        <v/>
      </c>
      <c r="P77" s="70" t="str">
        <f t="shared" si="3"/>
        <v/>
      </c>
    </row>
    <row r="78" spans="1:16" x14ac:dyDescent="0.25">
      <c r="A78" s="82" t="str">
        <f>IF('Not All Title I'!A78="","",'Not All Title I'!A78)</f>
        <v/>
      </c>
      <c r="B78" s="83" t="str">
        <f>IF('Not All Title I'!B78="","",'Not All Title I'!B78)</f>
        <v/>
      </c>
      <c r="C78" s="82" t="str">
        <f>IF('Not All Title I'!C78="","",'Not All Title I'!C78)</f>
        <v/>
      </c>
      <c r="D78" s="107"/>
      <c r="E78" s="108" t="str">
        <f t="shared" si="23"/>
        <v/>
      </c>
      <c r="F78" s="67" t="str">
        <f t="shared" si="24"/>
        <v/>
      </c>
      <c r="G78" s="29"/>
      <c r="H78" s="74" t="str">
        <f t="shared" si="0"/>
        <v/>
      </c>
      <c r="I78" s="74" t="str">
        <f>IF(ISNUMBER(H78),COUNTIF(H78:$H$97,H78),"")</f>
        <v/>
      </c>
      <c r="J78" s="74" t="str">
        <f t="shared" si="6"/>
        <v/>
      </c>
      <c r="K78" s="74" t="str">
        <f t="shared" si="1"/>
        <v/>
      </c>
      <c r="L78" s="74" t="str">
        <f t="shared" si="7"/>
        <v/>
      </c>
      <c r="M78" s="70" t="str">
        <f t="shared" si="2"/>
        <v/>
      </c>
      <c r="N78" s="70" t="str">
        <f>IF(ISNUMBER(M78),COUNTIF(M78:$M$97,M78),"")</f>
        <v/>
      </c>
      <c r="O78" s="70" t="str">
        <f t="shared" si="8"/>
        <v/>
      </c>
      <c r="P78" s="70" t="str">
        <f t="shared" si="3"/>
        <v/>
      </c>
    </row>
    <row r="79" spans="1:16" x14ac:dyDescent="0.25">
      <c r="A79" s="82" t="str">
        <f>IF('Not All Title I'!A79="","",'Not All Title I'!A79)</f>
        <v/>
      </c>
      <c r="B79" s="83" t="str">
        <f>IF('Not All Title I'!B79="","",'Not All Title I'!B79)</f>
        <v/>
      </c>
      <c r="C79" s="82" t="str">
        <f>IF('Not All Title I'!C79="","",'Not All Title I'!C79)</f>
        <v/>
      </c>
      <c r="D79" s="107"/>
      <c r="E79" s="108" t="str">
        <f t="shared" si="23"/>
        <v/>
      </c>
      <c r="F79" s="67" t="str">
        <f t="shared" si="24"/>
        <v/>
      </c>
      <c r="G79" s="29"/>
      <c r="H79" s="74" t="str">
        <f t="shared" si="0"/>
        <v/>
      </c>
      <c r="I79" s="74" t="str">
        <f>IF(ISNUMBER(H79),COUNTIF(H79:$H$97,H79),"")</f>
        <v/>
      </c>
      <c r="J79" s="74" t="str">
        <f t="shared" si="6"/>
        <v/>
      </c>
      <c r="K79" s="74" t="str">
        <f t="shared" si="1"/>
        <v/>
      </c>
      <c r="L79" s="74" t="str">
        <f t="shared" si="7"/>
        <v/>
      </c>
      <c r="M79" s="70" t="str">
        <f t="shared" si="2"/>
        <v/>
      </c>
      <c r="N79" s="70" t="str">
        <f>IF(ISNUMBER(M79),COUNTIF(M79:$M$97,M79),"")</f>
        <v/>
      </c>
      <c r="O79" s="70" t="str">
        <f t="shared" si="8"/>
        <v/>
      </c>
      <c r="P79" s="70" t="str">
        <f t="shared" si="3"/>
        <v/>
      </c>
    </row>
    <row r="80" spans="1:16" x14ac:dyDescent="0.25">
      <c r="A80" s="82" t="str">
        <f>IF('Not All Title I'!A80="","",'Not All Title I'!A80)</f>
        <v/>
      </c>
      <c r="B80" s="83" t="str">
        <f>IF('Not All Title I'!B80="","",'Not All Title I'!B80)</f>
        <v/>
      </c>
      <c r="C80" s="82" t="str">
        <f>IF('Not All Title I'!C80="","",'Not All Title I'!C80)</f>
        <v/>
      </c>
      <c r="D80" s="107"/>
      <c r="E80" s="108" t="str">
        <f t="shared" si="23"/>
        <v/>
      </c>
      <c r="F80" s="67" t="str">
        <f t="shared" si="24"/>
        <v/>
      </c>
      <c r="G80" s="29"/>
      <c r="H80" s="74" t="str">
        <f t="shared" si="0"/>
        <v/>
      </c>
      <c r="I80" s="74" t="str">
        <f>IF(ISNUMBER(H80),COUNTIF(H80:$H$97,H80),"")</f>
        <v/>
      </c>
      <c r="J80" s="74" t="str">
        <f t="shared" ref="J80:J83" si="25">IF(ISNUMBER(H80),IF(I80=1,H80,H80+(I80*0.01)),"")</f>
        <v/>
      </c>
      <c r="K80" s="74" t="str">
        <f t="shared" si="1"/>
        <v/>
      </c>
      <c r="L80" s="74" t="str">
        <f t="shared" ref="L80:L83" si="26">IF(ISNUMBER(H80),A80,"")</f>
        <v/>
      </c>
      <c r="M80" s="70" t="str">
        <f t="shared" si="2"/>
        <v/>
      </c>
      <c r="N80" s="70" t="str">
        <f>IF(ISNUMBER(M80),COUNTIF(M80:$M$97,M80),"")</f>
        <v/>
      </c>
      <c r="O80" s="70" t="str">
        <f t="shared" ref="O80:O83" si="27">IF(ISNUMBER(M80),IF(N80=1,M80,M80+(N80*0.01)),"")</f>
        <v/>
      </c>
      <c r="P80" s="70" t="str">
        <f t="shared" si="3"/>
        <v/>
      </c>
    </row>
    <row r="81" spans="1:16" x14ac:dyDescent="0.25">
      <c r="A81" s="82" t="str">
        <f>IF('Not All Title I'!A81="","",'Not All Title I'!A81)</f>
        <v/>
      </c>
      <c r="B81" s="83" t="str">
        <f>IF('Not All Title I'!B81="","",'Not All Title I'!B81)</f>
        <v/>
      </c>
      <c r="C81" s="82" t="str">
        <f>IF('Not All Title I'!C81="","",'Not All Title I'!C81)</f>
        <v/>
      </c>
      <c r="D81" s="107"/>
      <c r="E81" s="108" t="str">
        <f t="shared" si="23"/>
        <v/>
      </c>
      <c r="F81" s="67" t="str">
        <f t="shared" si="24"/>
        <v/>
      </c>
      <c r="G81" s="29"/>
      <c r="H81" s="74" t="str">
        <f t="shared" si="0"/>
        <v/>
      </c>
      <c r="I81" s="74" t="str">
        <f>IF(ISNUMBER(H81),COUNTIF(H81:$H$97,H81),"")</f>
        <v/>
      </c>
      <c r="J81" s="74" t="str">
        <f t="shared" si="25"/>
        <v/>
      </c>
      <c r="K81" s="74" t="str">
        <f t="shared" si="1"/>
        <v/>
      </c>
      <c r="L81" s="74" t="str">
        <f t="shared" si="26"/>
        <v/>
      </c>
      <c r="M81" s="70" t="str">
        <f t="shared" si="2"/>
        <v/>
      </c>
      <c r="N81" s="70" t="str">
        <f>IF(ISNUMBER(M81),COUNTIF(M81:$M$97,M81),"")</f>
        <v/>
      </c>
      <c r="O81" s="70" t="str">
        <f t="shared" si="27"/>
        <v/>
      </c>
      <c r="P81" s="70" t="str">
        <f t="shared" si="3"/>
        <v/>
      </c>
    </row>
    <row r="82" spans="1:16" x14ac:dyDescent="0.25">
      <c r="A82" s="82" t="str">
        <f>IF('Not All Title I'!A82="","",'Not All Title I'!A82)</f>
        <v/>
      </c>
      <c r="B82" s="83" t="str">
        <f>IF('Not All Title I'!B82="","",'Not All Title I'!B82)</f>
        <v/>
      </c>
      <c r="C82" s="82" t="str">
        <f>IF('Not All Title I'!C82="","",'Not All Title I'!C82)</f>
        <v/>
      </c>
      <c r="D82" s="107"/>
      <c r="E82" s="108" t="str">
        <f t="shared" si="23"/>
        <v/>
      </c>
      <c r="F82" s="67" t="str">
        <f t="shared" si="24"/>
        <v/>
      </c>
      <c r="G82" s="29"/>
      <c r="H82" s="74" t="str">
        <f t="shared" si="0"/>
        <v/>
      </c>
      <c r="I82" s="74" t="str">
        <f>IF(ISNUMBER(H82),COUNTIF(H82:$H$97,H82),"")</f>
        <v/>
      </c>
      <c r="J82" s="74" t="str">
        <f t="shared" si="25"/>
        <v/>
      </c>
      <c r="K82" s="74" t="str">
        <f t="shared" si="1"/>
        <v/>
      </c>
      <c r="L82" s="74" t="str">
        <f t="shared" si="26"/>
        <v/>
      </c>
      <c r="M82" s="70" t="str">
        <f t="shared" si="2"/>
        <v/>
      </c>
      <c r="N82" s="70" t="str">
        <f>IF(ISNUMBER(M82),COUNTIF(M82:$M$97,M82),"")</f>
        <v/>
      </c>
      <c r="O82" s="70" t="str">
        <f t="shared" si="27"/>
        <v/>
      </c>
      <c r="P82" s="70" t="str">
        <f t="shared" si="3"/>
        <v/>
      </c>
    </row>
    <row r="83" spans="1:16" x14ac:dyDescent="0.25">
      <c r="A83" s="82" t="str">
        <f>IF('Not All Title I'!A83="","",'Not All Title I'!A83)</f>
        <v/>
      </c>
      <c r="B83" s="83" t="str">
        <f>IF('Not All Title I'!B83="","",'Not All Title I'!B83)</f>
        <v/>
      </c>
      <c r="C83" s="82" t="str">
        <f>IF('Not All Title I'!C83="","",'Not All Title I'!C83)</f>
        <v/>
      </c>
      <c r="D83" s="107"/>
      <c r="E83" s="108" t="str">
        <f t="shared" si="23"/>
        <v/>
      </c>
      <c r="F83" s="67" t="str">
        <f t="shared" si="24"/>
        <v/>
      </c>
      <c r="G83" s="29"/>
      <c r="H83" s="74" t="str">
        <f t="shared" si="0"/>
        <v/>
      </c>
      <c r="I83" s="74" t="str">
        <f>IF(ISNUMBER(H83),COUNTIF(H83:$H$97,H83),"")</f>
        <v/>
      </c>
      <c r="J83" s="74" t="str">
        <f t="shared" si="25"/>
        <v/>
      </c>
      <c r="K83" s="74" t="str">
        <f t="shared" si="1"/>
        <v/>
      </c>
      <c r="L83" s="74" t="str">
        <f t="shared" si="26"/>
        <v/>
      </c>
      <c r="M83" s="70" t="str">
        <f t="shared" si="2"/>
        <v/>
      </c>
      <c r="N83" s="70" t="str">
        <f>IF(ISNUMBER(M83),COUNTIF(M83:$M$97,M83),"")</f>
        <v/>
      </c>
      <c r="O83" s="70" t="str">
        <f t="shared" si="27"/>
        <v/>
      </c>
      <c r="P83" s="70" t="str">
        <f t="shared" si="3"/>
        <v/>
      </c>
    </row>
    <row r="84" spans="1:16" x14ac:dyDescent="0.25">
      <c r="A84" s="82" t="str">
        <f>IF('Not All Title I'!A84="","",'Not All Title I'!A84)</f>
        <v/>
      </c>
      <c r="B84" s="83" t="str">
        <f>IF('Not All Title I'!B84="","",'Not All Title I'!B84)</f>
        <v/>
      </c>
      <c r="C84" s="82" t="str">
        <f>IF('Not All Title I'!C84="","",'Not All Title I'!C84)</f>
        <v/>
      </c>
      <c r="D84" s="107"/>
      <c r="E84" s="108" t="str">
        <f t="shared" si="23"/>
        <v/>
      </c>
      <c r="F84" s="67" t="str">
        <f t="shared" si="24"/>
        <v/>
      </c>
      <c r="G84" s="29"/>
      <c r="H84" s="74" t="str">
        <f t="shared" si="0"/>
        <v/>
      </c>
      <c r="I84" s="74" t="str">
        <f>IF(ISNUMBER(H84),COUNTIF(H84:$H$97,H84),"")</f>
        <v/>
      </c>
      <c r="J84" s="74" t="str">
        <f t="shared" si="6"/>
        <v/>
      </c>
      <c r="K84" s="74" t="str">
        <f t="shared" si="1"/>
        <v/>
      </c>
      <c r="L84" s="74" t="str">
        <f t="shared" si="7"/>
        <v/>
      </c>
      <c r="M84" s="70" t="str">
        <f t="shared" si="2"/>
        <v/>
      </c>
      <c r="N84" s="70" t="str">
        <f>IF(ISNUMBER(M84),COUNTIF(M84:$M$97,M84),"")</f>
        <v/>
      </c>
      <c r="O84" s="70" t="str">
        <f t="shared" si="8"/>
        <v/>
      </c>
      <c r="P84" s="70" t="str">
        <f t="shared" si="3"/>
        <v/>
      </c>
    </row>
    <row r="85" spans="1:16" x14ac:dyDescent="0.25">
      <c r="A85" s="82" t="str">
        <f>IF('Not All Title I'!A85="","",'Not All Title I'!A85)</f>
        <v/>
      </c>
      <c r="B85" s="83" t="str">
        <f>IF('Not All Title I'!B85="","",'Not All Title I'!B85)</f>
        <v/>
      </c>
      <c r="C85" s="82" t="str">
        <f>IF('Not All Title I'!C85="","",'Not All Title I'!C85)</f>
        <v/>
      </c>
      <c r="D85" s="107"/>
      <c r="E85" s="108" t="str">
        <f t="shared" si="23"/>
        <v/>
      </c>
      <c r="F85" s="67" t="str">
        <f t="shared" si="24"/>
        <v/>
      </c>
      <c r="G85" s="29"/>
      <c r="H85" s="74" t="str">
        <f t="shared" si="0"/>
        <v/>
      </c>
      <c r="I85" s="74" t="str">
        <f>IF(ISNUMBER(H85),COUNTIF(H85:$H$97,H85),"")</f>
        <v/>
      </c>
      <c r="J85" s="74" t="str">
        <f t="shared" si="6"/>
        <v/>
      </c>
      <c r="K85" s="74" t="str">
        <f t="shared" si="1"/>
        <v/>
      </c>
      <c r="L85" s="74" t="str">
        <f t="shared" si="7"/>
        <v/>
      </c>
      <c r="M85" s="70" t="str">
        <f t="shared" si="2"/>
        <v/>
      </c>
      <c r="N85" s="70" t="str">
        <f>IF(ISNUMBER(M85),COUNTIF(M85:$M$97,M85),"")</f>
        <v/>
      </c>
      <c r="O85" s="70" t="str">
        <f t="shared" si="8"/>
        <v/>
      </c>
      <c r="P85" s="70" t="str">
        <f t="shared" si="3"/>
        <v/>
      </c>
    </row>
    <row r="86" spans="1:16" x14ac:dyDescent="0.25">
      <c r="A86" s="82" t="str">
        <f>IF('Not All Title I'!A86="","",'Not All Title I'!A86)</f>
        <v/>
      </c>
      <c r="B86" s="83" t="str">
        <f>IF('Not All Title I'!B86="","",'Not All Title I'!B86)</f>
        <v/>
      </c>
      <c r="C86" s="82" t="str">
        <f>IF('Not All Title I'!C86="","",'Not All Title I'!C86)</f>
        <v/>
      </c>
      <c r="D86" s="107"/>
      <c r="E86" s="108" t="str">
        <f t="shared" si="23"/>
        <v/>
      </c>
      <c r="F86" s="67" t="str">
        <f t="shared" si="24"/>
        <v/>
      </c>
      <c r="G86" s="29"/>
      <c r="H86" s="74" t="str">
        <f t="shared" si="0"/>
        <v/>
      </c>
      <c r="I86" s="74" t="str">
        <f>IF(ISNUMBER(H86),COUNTIF(H86:$H$97,H86),"")</f>
        <v/>
      </c>
      <c r="J86" s="74" t="str">
        <f t="shared" si="6"/>
        <v/>
      </c>
      <c r="K86" s="74" t="str">
        <f t="shared" si="1"/>
        <v/>
      </c>
      <c r="L86" s="74" t="str">
        <f t="shared" si="7"/>
        <v/>
      </c>
      <c r="M86" s="70" t="str">
        <f t="shared" si="2"/>
        <v/>
      </c>
      <c r="N86" s="70" t="str">
        <f>IF(ISNUMBER(M86),COUNTIF(M86:$M$97,M86),"")</f>
        <v/>
      </c>
      <c r="O86" s="70" t="str">
        <f t="shared" si="8"/>
        <v/>
      </c>
      <c r="P86" s="70" t="str">
        <f t="shared" si="3"/>
        <v/>
      </c>
    </row>
    <row r="87" spans="1:16" x14ac:dyDescent="0.25">
      <c r="A87" s="82" t="str">
        <f>IF('Not All Title I'!A87="","",'Not All Title I'!A87)</f>
        <v/>
      </c>
      <c r="B87" s="83" t="str">
        <f>IF('Not All Title I'!B87="","",'Not All Title I'!B87)</f>
        <v/>
      </c>
      <c r="C87" s="82" t="str">
        <f>IF('Not All Title I'!C87="","",'Not All Title I'!C87)</f>
        <v/>
      </c>
      <c r="D87" s="107"/>
      <c r="E87" s="108" t="str">
        <f t="shared" si="23"/>
        <v/>
      </c>
      <c r="F87" s="67" t="str">
        <f t="shared" si="24"/>
        <v/>
      </c>
      <c r="G87" s="29"/>
      <c r="H87" s="74" t="str">
        <f t="shared" si="0"/>
        <v/>
      </c>
      <c r="I87" s="74" t="str">
        <f>IF(ISNUMBER(H87),COUNTIF(H87:$H$97,H87),"")</f>
        <v/>
      </c>
      <c r="J87" s="74" t="str">
        <f t="shared" si="6"/>
        <v/>
      </c>
      <c r="K87" s="74" t="str">
        <f t="shared" si="1"/>
        <v/>
      </c>
      <c r="L87" s="74" t="str">
        <f t="shared" si="7"/>
        <v/>
      </c>
      <c r="M87" s="70" t="str">
        <f t="shared" si="2"/>
        <v/>
      </c>
      <c r="N87" s="70" t="str">
        <f>IF(ISNUMBER(M87),COUNTIF(M87:$M$97,M87),"")</f>
        <v/>
      </c>
      <c r="O87" s="70" t="str">
        <f t="shared" si="8"/>
        <v/>
      </c>
      <c r="P87" s="70" t="str">
        <f t="shared" si="3"/>
        <v/>
      </c>
    </row>
    <row r="88" spans="1:16" x14ac:dyDescent="0.25">
      <c r="A88" s="82" t="str">
        <f>IF('Not All Title I'!A88="","",'Not All Title I'!A88)</f>
        <v/>
      </c>
      <c r="B88" s="83" t="str">
        <f>IF('Not All Title I'!B88="","",'Not All Title I'!B88)</f>
        <v/>
      </c>
      <c r="C88" s="82" t="str">
        <f>IF('Not All Title I'!C88="","",'Not All Title I'!C88)</f>
        <v/>
      </c>
      <c r="D88" s="107"/>
      <c r="E88" s="108" t="str">
        <f t="shared" si="23"/>
        <v/>
      </c>
      <c r="F88" s="67" t="str">
        <f t="shared" si="24"/>
        <v/>
      </c>
      <c r="G88" s="29"/>
      <c r="H88" s="74" t="str">
        <f t="shared" si="0"/>
        <v/>
      </c>
      <c r="I88" s="74" t="str">
        <f>IF(ISNUMBER(H88),COUNTIF(H88:$H$97,H88),"")</f>
        <v/>
      </c>
      <c r="J88" s="74" t="str">
        <f t="shared" si="6"/>
        <v/>
      </c>
      <c r="K88" s="74" t="str">
        <f t="shared" si="1"/>
        <v/>
      </c>
      <c r="L88" s="74" t="str">
        <f t="shared" si="7"/>
        <v/>
      </c>
      <c r="M88" s="70" t="str">
        <f t="shared" si="2"/>
        <v/>
      </c>
      <c r="N88" s="70" t="str">
        <f>IF(ISNUMBER(M88),COUNTIF(M88:$M$97,M88),"")</f>
        <v/>
      </c>
      <c r="O88" s="70" t="str">
        <f t="shared" si="8"/>
        <v/>
      </c>
      <c r="P88" s="70" t="str">
        <f t="shared" si="3"/>
        <v/>
      </c>
    </row>
    <row r="89" spans="1:16" x14ac:dyDescent="0.25">
      <c r="A89" s="82" t="str">
        <f>IF('Not All Title I'!A89="","",'Not All Title I'!A89)</f>
        <v/>
      </c>
      <c r="B89" s="83" t="str">
        <f>IF('Not All Title I'!B89="","",'Not All Title I'!B89)</f>
        <v/>
      </c>
      <c r="C89" s="82" t="str">
        <f>IF('Not All Title I'!C89="","",'Not All Title I'!C89)</f>
        <v/>
      </c>
      <c r="D89" s="107"/>
      <c r="E89" s="108" t="str">
        <f t="shared" si="23"/>
        <v/>
      </c>
      <c r="F89" s="67" t="str">
        <f t="shared" si="24"/>
        <v/>
      </c>
      <c r="G89" s="29"/>
      <c r="H89" s="74" t="str">
        <f t="shared" si="0"/>
        <v/>
      </c>
      <c r="I89" s="74" t="str">
        <f>IF(ISNUMBER(H89),COUNTIF(H89:$H$97,H89),"")</f>
        <v/>
      </c>
      <c r="J89" s="74" t="str">
        <f t="shared" si="6"/>
        <v/>
      </c>
      <c r="K89" s="74" t="str">
        <f t="shared" si="1"/>
        <v/>
      </c>
      <c r="L89" s="74" t="str">
        <f t="shared" si="7"/>
        <v/>
      </c>
      <c r="M89" s="70" t="str">
        <f t="shared" si="2"/>
        <v/>
      </c>
      <c r="N89" s="70" t="str">
        <f>IF(ISNUMBER(M89),COUNTIF(M89:$M$97,M89),"")</f>
        <v/>
      </c>
      <c r="O89" s="70" t="str">
        <f t="shared" si="8"/>
        <v/>
      </c>
      <c r="P89" s="70" t="str">
        <f t="shared" si="3"/>
        <v/>
      </c>
    </row>
    <row r="90" spans="1:16" x14ac:dyDescent="0.25">
      <c r="A90" s="82" t="str">
        <f>IF('Not All Title I'!A90="","",'Not All Title I'!A90)</f>
        <v/>
      </c>
      <c r="B90" s="83" t="str">
        <f>IF('Not All Title I'!B90="","",'Not All Title I'!B90)</f>
        <v/>
      </c>
      <c r="C90" s="82" t="str">
        <f>IF('Not All Title I'!C90="","",'Not All Title I'!C90)</f>
        <v/>
      </c>
      <c r="D90" s="107"/>
      <c r="E90" s="108" t="str">
        <f t="shared" si="23"/>
        <v/>
      </c>
      <c r="F90" s="67" t="str">
        <f t="shared" si="24"/>
        <v/>
      </c>
      <c r="G90" s="29"/>
      <c r="H90" s="74" t="str">
        <f t="shared" si="0"/>
        <v/>
      </c>
      <c r="I90" s="74" t="str">
        <f>IF(ISNUMBER(H90),COUNTIF(H90:$H$97,H90),"")</f>
        <v/>
      </c>
      <c r="J90" s="74" t="str">
        <f t="shared" si="6"/>
        <v/>
      </c>
      <c r="K90" s="74" t="str">
        <f t="shared" si="1"/>
        <v/>
      </c>
      <c r="L90" s="74" t="str">
        <f t="shared" si="7"/>
        <v/>
      </c>
      <c r="M90" s="70" t="str">
        <f t="shared" si="2"/>
        <v/>
      </c>
      <c r="N90" s="70" t="str">
        <f>IF(ISNUMBER(M90),COUNTIF(M90:$M$97,M90),"")</f>
        <v/>
      </c>
      <c r="O90" s="70" t="str">
        <f t="shared" si="8"/>
        <v/>
      </c>
      <c r="P90" s="70" t="str">
        <f t="shared" si="3"/>
        <v/>
      </c>
    </row>
    <row r="91" spans="1:16" x14ac:dyDescent="0.25">
      <c r="A91" s="82" t="str">
        <f>IF('Not All Title I'!A91="","",'Not All Title I'!A91)</f>
        <v/>
      </c>
      <c r="B91" s="83" t="str">
        <f>IF('Not All Title I'!B91="","",'Not All Title I'!B91)</f>
        <v/>
      </c>
      <c r="C91" s="82" t="str">
        <f>IF('Not All Title I'!C91="","",'Not All Title I'!C91)</f>
        <v/>
      </c>
      <c r="D91" s="107"/>
      <c r="E91" s="108" t="str">
        <f t="shared" si="23"/>
        <v/>
      </c>
      <c r="F91" s="67" t="str">
        <f t="shared" si="24"/>
        <v/>
      </c>
      <c r="G91" s="29"/>
      <c r="H91" s="74" t="str">
        <f t="shared" si="0"/>
        <v/>
      </c>
      <c r="I91" s="74" t="str">
        <f>IF(ISNUMBER(H91),COUNTIF(H91:$H$97,H91),"")</f>
        <v/>
      </c>
      <c r="J91" s="74" t="str">
        <f t="shared" si="6"/>
        <v/>
      </c>
      <c r="K91" s="74" t="str">
        <f t="shared" si="1"/>
        <v/>
      </c>
      <c r="L91" s="74" t="str">
        <f t="shared" si="7"/>
        <v/>
      </c>
      <c r="M91" s="70" t="str">
        <f t="shared" si="2"/>
        <v/>
      </c>
      <c r="N91" s="70" t="str">
        <f>IF(ISNUMBER(M91),COUNTIF(M91:$M$97,M91),"")</f>
        <v/>
      </c>
      <c r="O91" s="70" t="str">
        <f t="shared" si="8"/>
        <v/>
      </c>
      <c r="P91" s="70" t="str">
        <f t="shared" si="3"/>
        <v/>
      </c>
    </row>
    <row r="92" spans="1:16" x14ac:dyDescent="0.25">
      <c r="A92" s="82" t="str">
        <f>IF('Not All Title I'!A92="","",'Not All Title I'!A92)</f>
        <v/>
      </c>
      <c r="B92" s="83" t="str">
        <f>IF('Not All Title I'!B92="","",'Not All Title I'!B92)</f>
        <v/>
      </c>
      <c r="C92" s="82" t="str">
        <f>IF('Not All Title I'!C92="","",'Not All Title I'!C92)</f>
        <v/>
      </c>
      <c r="D92" s="107"/>
      <c r="E92" s="108" t="str">
        <f t="shared" si="23"/>
        <v/>
      </c>
      <c r="F92" s="67" t="str">
        <f t="shared" si="24"/>
        <v/>
      </c>
      <c r="G92" s="29"/>
      <c r="H92" s="74" t="str">
        <f t="shared" si="0"/>
        <v/>
      </c>
      <c r="I92" s="74" t="str">
        <f>IF(ISNUMBER(H92),COUNTIF(H92:$H$97,H92),"")</f>
        <v/>
      </c>
      <c r="J92" s="74" t="str">
        <f t="shared" si="6"/>
        <v/>
      </c>
      <c r="K92" s="74" t="str">
        <f t="shared" si="1"/>
        <v/>
      </c>
      <c r="L92" s="74" t="str">
        <f t="shared" si="7"/>
        <v/>
      </c>
      <c r="M92" s="70" t="str">
        <f t="shared" si="2"/>
        <v/>
      </c>
      <c r="N92" s="70" t="str">
        <f>IF(ISNUMBER(M92),COUNTIF(M92:$M$97,M92),"")</f>
        <v/>
      </c>
      <c r="O92" s="70" t="str">
        <f t="shared" si="8"/>
        <v/>
      </c>
      <c r="P92" s="70" t="str">
        <f t="shared" si="3"/>
        <v/>
      </c>
    </row>
    <row r="93" spans="1:16" x14ac:dyDescent="0.25">
      <c r="A93" s="82" t="str">
        <f>IF('Not All Title I'!A93="","",'Not All Title I'!A93)</f>
        <v/>
      </c>
      <c r="B93" s="83" t="str">
        <f>IF('Not All Title I'!B93="","",'Not All Title I'!B93)</f>
        <v/>
      </c>
      <c r="C93" s="82" t="str">
        <f>IF('Not All Title I'!C93="","",'Not All Title I'!C93)</f>
        <v/>
      </c>
      <c r="D93" s="107"/>
      <c r="E93" s="108" t="str">
        <f t="shared" si="23"/>
        <v/>
      </c>
      <c r="F93" s="67" t="str">
        <f t="shared" si="24"/>
        <v/>
      </c>
      <c r="G93" s="29"/>
      <c r="H93" s="74" t="str">
        <f t="shared" si="0"/>
        <v/>
      </c>
      <c r="I93" s="74" t="str">
        <f>IF(ISNUMBER(H93),COUNTIF(H93:$H$97,H93),"")</f>
        <v/>
      </c>
      <c r="J93" s="74" t="str">
        <f t="shared" si="6"/>
        <v/>
      </c>
      <c r="K93" s="74" t="str">
        <f t="shared" si="1"/>
        <v/>
      </c>
      <c r="L93" s="74" t="str">
        <f t="shared" si="7"/>
        <v/>
      </c>
      <c r="M93" s="70" t="str">
        <f t="shared" si="2"/>
        <v/>
      </c>
      <c r="N93" s="70" t="str">
        <f>IF(ISNUMBER(M93),COUNTIF(M93:$M$97,M93),"")</f>
        <v/>
      </c>
      <c r="O93" s="70" t="str">
        <f t="shared" si="8"/>
        <v/>
      </c>
      <c r="P93" s="70" t="str">
        <f t="shared" si="3"/>
        <v/>
      </c>
    </row>
    <row r="94" spans="1:16" x14ac:dyDescent="0.25">
      <c r="A94" s="82" t="str">
        <f>IF('Not All Title I'!A94="","",'Not All Title I'!A94)</f>
        <v/>
      </c>
      <c r="B94" s="83" t="str">
        <f>IF('Not All Title I'!B94="","",'Not All Title I'!B94)</f>
        <v/>
      </c>
      <c r="C94" s="82" t="str">
        <f>IF('Not All Title I'!C94="","",'Not All Title I'!C94)</f>
        <v/>
      </c>
      <c r="D94" s="107"/>
      <c r="E94" s="108" t="str">
        <f t="shared" si="23"/>
        <v/>
      </c>
      <c r="F94" s="67" t="str">
        <f t="shared" si="24"/>
        <v/>
      </c>
      <c r="G94" s="29"/>
      <c r="H94" s="74" t="str">
        <f t="shared" si="0"/>
        <v/>
      </c>
      <c r="I94" s="74" t="str">
        <f>IF(ISNUMBER(H94),COUNTIF(H94:$H$97,H94),"")</f>
        <v/>
      </c>
      <c r="J94" s="74" t="str">
        <f t="shared" si="6"/>
        <v/>
      </c>
      <c r="K94" s="74" t="str">
        <f t="shared" si="1"/>
        <v/>
      </c>
      <c r="L94" s="74" t="str">
        <f t="shared" si="7"/>
        <v/>
      </c>
      <c r="M94" s="70" t="str">
        <f t="shared" si="2"/>
        <v/>
      </c>
      <c r="N94" s="70" t="str">
        <f>IF(ISNUMBER(M94),COUNTIF(M94:$M$97,M94),"")</f>
        <v/>
      </c>
      <c r="O94" s="70" t="str">
        <f t="shared" si="8"/>
        <v/>
      </c>
      <c r="P94" s="70" t="str">
        <f t="shared" si="3"/>
        <v/>
      </c>
    </row>
    <row r="95" spans="1:16" x14ac:dyDescent="0.25">
      <c r="A95" s="82" t="str">
        <f>IF('Not All Title I'!A95="","",'Not All Title I'!A95)</f>
        <v/>
      </c>
      <c r="B95" s="83" t="str">
        <f>IF('Not All Title I'!B95="","",'Not All Title I'!B95)</f>
        <v/>
      </c>
      <c r="C95" s="82" t="str">
        <f>IF('Not All Title I'!C95="","",'Not All Title I'!C95)</f>
        <v/>
      </c>
      <c r="D95" s="107"/>
      <c r="E95" s="108" t="str">
        <f t="shared" si="23"/>
        <v/>
      </c>
      <c r="F95" s="67" t="str">
        <f t="shared" si="24"/>
        <v/>
      </c>
      <c r="G95" s="29"/>
      <c r="H95" s="74" t="str">
        <f t="shared" si="0"/>
        <v/>
      </c>
      <c r="I95" s="74" t="str">
        <f>IF(ISNUMBER(H95),COUNTIF(H95:$H$97,H95),"")</f>
        <v/>
      </c>
      <c r="J95" s="74" t="str">
        <f t="shared" si="6"/>
        <v/>
      </c>
      <c r="K95" s="74" t="str">
        <f t="shared" si="1"/>
        <v/>
      </c>
      <c r="L95" s="74" t="str">
        <f t="shared" si="7"/>
        <v/>
      </c>
      <c r="M95" s="70" t="str">
        <f t="shared" si="2"/>
        <v/>
      </c>
      <c r="N95" s="70" t="str">
        <f>IF(ISNUMBER(M95),COUNTIF(M95:$M$97,M95),"")</f>
        <v/>
      </c>
      <c r="O95" s="70" t="str">
        <f t="shared" si="8"/>
        <v/>
      </c>
      <c r="P95" s="70" t="str">
        <f t="shared" si="3"/>
        <v/>
      </c>
    </row>
    <row r="96" spans="1:16" x14ac:dyDescent="0.25">
      <c r="A96" s="82" t="str">
        <f>IF('Not All Title I'!A96="","",'Not All Title I'!A96)</f>
        <v/>
      </c>
      <c r="B96" s="83" t="str">
        <f>IF('Not All Title I'!B96="","",'Not All Title I'!B96)</f>
        <v/>
      </c>
      <c r="C96" s="82" t="str">
        <f>IF('Not All Title I'!C96="","",'Not All Title I'!C96)</f>
        <v/>
      </c>
      <c r="D96" s="107"/>
      <c r="E96" s="108" t="str">
        <f t="shared" si="23"/>
        <v/>
      </c>
      <c r="F96" s="67" t="str">
        <f t="shared" si="24"/>
        <v/>
      </c>
      <c r="G96" s="29"/>
      <c r="H96" s="74" t="str">
        <f t="shared" si="0"/>
        <v/>
      </c>
      <c r="I96" s="74" t="str">
        <f>IF(ISNUMBER(H96),COUNTIF(H96:$H$97,H96),"")</f>
        <v/>
      </c>
      <c r="J96" s="74" t="str">
        <f t="shared" si="6"/>
        <v/>
      </c>
      <c r="K96" s="74" t="str">
        <f t="shared" si="1"/>
        <v/>
      </c>
      <c r="L96" s="74" t="str">
        <f t="shared" si="7"/>
        <v/>
      </c>
      <c r="M96" s="70" t="str">
        <f t="shared" si="2"/>
        <v/>
      </c>
      <c r="N96" s="70" t="str">
        <f>IF(ISNUMBER(M96),COUNTIF(M96:$M$97,M96),"")</f>
        <v/>
      </c>
      <c r="O96" s="70" t="str">
        <f t="shared" si="8"/>
        <v/>
      </c>
      <c r="P96" s="70" t="str">
        <f t="shared" si="3"/>
        <v/>
      </c>
    </row>
    <row r="97" spans="1:16" ht="15.75" thickBot="1" x14ac:dyDescent="0.3">
      <c r="A97" s="85" t="str">
        <f>IF('Not All Title I'!A97="","",'Not All Title I'!A97)</f>
        <v/>
      </c>
      <c r="B97" s="86" t="str">
        <f>IF('Not All Title I'!B97="","",'Not All Title I'!B97)</f>
        <v/>
      </c>
      <c r="C97" s="85" t="str">
        <f>IF('Not All Title I'!C97="","",'Not All Title I'!C97)</f>
        <v/>
      </c>
      <c r="D97" s="109"/>
      <c r="E97" s="110" t="str">
        <f t="shared" si="23"/>
        <v/>
      </c>
      <c r="F97" s="69" t="str">
        <f t="shared" si="24"/>
        <v/>
      </c>
      <c r="G97" s="29"/>
      <c r="H97" s="74" t="str">
        <f t="shared" si="0"/>
        <v/>
      </c>
      <c r="I97" s="74" t="str">
        <f>IF(ISNUMBER(H97),COUNTIF(H97:$H$97,H97),"")</f>
        <v/>
      </c>
      <c r="J97" s="74" t="str">
        <f t="shared" si="6"/>
        <v/>
      </c>
      <c r="K97" s="74" t="str">
        <f t="shared" si="1"/>
        <v/>
      </c>
      <c r="L97" s="74" t="str">
        <f t="shared" si="7"/>
        <v/>
      </c>
      <c r="M97" s="70" t="str">
        <f t="shared" si="2"/>
        <v/>
      </c>
      <c r="N97" s="70" t="str">
        <f>IF(ISNUMBER(M97),COUNTIF(M97:$M$97,M97),"")</f>
        <v/>
      </c>
      <c r="O97" s="70" t="str">
        <f t="shared" si="8"/>
        <v/>
      </c>
      <c r="P97" s="70" t="str">
        <f t="shared" si="3"/>
        <v/>
      </c>
    </row>
    <row r="98" spans="1:16" ht="15.75" thickBot="1" x14ac:dyDescent="0.3">
      <c r="A98" s="14"/>
      <c r="B98" s="15"/>
      <c r="C98" s="14" t="str">
        <f>IF(SUM(C8:C97)&gt;0,SUM(C8:C97),"")</f>
        <v/>
      </c>
      <c r="D98" s="111"/>
      <c r="E98" s="112" t="str">
        <f t="shared" ref="E98" si="28">IF(ISNUMBER(C98),D98/C98,"")</f>
        <v/>
      </c>
      <c r="F98" s="17"/>
      <c r="G98" s="29"/>
    </row>
    <row r="99" spans="1:16" ht="15.75" thickBot="1" x14ac:dyDescent="0.3">
      <c r="A99" s="30"/>
      <c r="B99" s="28"/>
      <c r="C99" s="28"/>
      <c r="D99" s="28"/>
      <c r="E99" s="28"/>
      <c r="F99" s="26"/>
      <c r="G99" s="29"/>
    </row>
    <row r="100" spans="1:16" ht="30.75" thickBot="1" x14ac:dyDescent="0.3">
      <c r="A100" s="30"/>
      <c r="B100" s="61" t="s">
        <v>44</v>
      </c>
      <c r="C100" s="113" t="str">
        <f>IF(ISNUMBER($E$194),(0.9*$E$194),"")</f>
        <v/>
      </c>
      <c r="D100" s="28"/>
      <c r="E100" s="28"/>
      <c r="F100" s="28"/>
      <c r="G100" s="29"/>
    </row>
    <row r="101" spans="1:16" ht="15.75" thickBot="1" x14ac:dyDescent="0.3">
      <c r="A101" s="30"/>
      <c r="B101" s="28"/>
      <c r="C101" s="28"/>
      <c r="D101" s="28"/>
      <c r="E101" s="28"/>
      <c r="F101" s="28"/>
      <c r="G101" s="29"/>
    </row>
    <row r="102" spans="1:16" ht="21.75" thickBot="1" x14ac:dyDescent="0.4">
      <c r="A102" s="47" t="s">
        <v>23</v>
      </c>
      <c r="B102" s="58"/>
      <c r="C102" s="28"/>
      <c r="D102" s="28"/>
      <c r="E102" s="28"/>
      <c r="F102" s="28"/>
      <c r="G102" s="29"/>
      <c r="K102" s="74">
        <f>MIN(K104:K193)</f>
        <v>0</v>
      </c>
      <c r="P102" s="75">
        <f>MIN(P104:P193)</f>
        <v>0</v>
      </c>
    </row>
    <row r="103" spans="1:16" ht="39" thickBot="1" x14ac:dyDescent="0.3">
      <c r="A103" s="51" t="s">
        <v>10</v>
      </c>
      <c r="B103" s="52" t="s">
        <v>11</v>
      </c>
      <c r="C103" s="59" t="s">
        <v>12</v>
      </c>
      <c r="D103" s="60" t="s">
        <v>40</v>
      </c>
      <c r="E103" s="53" t="s">
        <v>41</v>
      </c>
      <c r="F103" s="28"/>
      <c r="G103" s="29"/>
      <c r="K103" s="74">
        <f>MAX(K104:K193)</f>
        <v>0</v>
      </c>
      <c r="P103" s="75">
        <f>MAX(P104:P193)</f>
        <v>0</v>
      </c>
    </row>
    <row r="104" spans="1:16" x14ac:dyDescent="0.25">
      <c r="A104" s="79" t="str">
        <f>IF('Not All Title I'!A104="","",'Not All Title I'!A104)</f>
        <v/>
      </c>
      <c r="B104" s="80" t="str">
        <f>IF('Not All Title I'!B104="","",'Not All Title I'!B104)</f>
        <v/>
      </c>
      <c r="C104" s="79" t="str">
        <f>IF('Not All Title I'!C104="","",'Not All Title I'!C104)</f>
        <v/>
      </c>
      <c r="D104" s="105"/>
      <c r="E104" s="106" t="str">
        <f>IF(ISNUMBER(C104),D104/C104,"")</f>
        <v/>
      </c>
      <c r="F104" s="28"/>
      <c r="G104" s="29"/>
      <c r="H104" s="74" t="str">
        <f>IF(ISNUMBER(C104),_xlfn.RANK.AVG(C104,$C$104:$C$193),"")</f>
        <v/>
      </c>
      <c r="I104" s="74" t="str">
        <f>IF(ISNUMBER(H104),COUNTIF(H104:$H$193,H104),"")</f>
        <v/>
      </c>
      <c r="J104" s="74" t="str">
        <f>IF(ISNUMBER(H104),IF(I104=1,H104,H104+(I104*0.01)),"")</f>
        <v/>
      </c>
      <c r="K104" s="74" t="str">
        <f>IF(ISNUMBER(H104),_xlfn.RANK.AVG(J104,$J$104:$J$193),"")</f>
        <v/>
      </c>
      <c r="L104" s="74" t="str">
        <f>IF(ISNUMBER(H104),A104,"")</f>
        <v/>
      </c>
      <c r="M104" s="70" t="str">
        <f>IF(ISNUMBER(F104),_xlfn.RANK.AVG(F104,$F$104:$F$193),"")</f>
        <v/>
      </c>
      <c r="N104" s="70" t="str">
        <f>IF(ISNUMBER(M104),COUNTIF(M104:$M$193,M104),"")</f>
        <v/>
      </c>
      <c r="O104" s="70" t="str">
        <f>IF(ISNUMBER(M104),IF(N104=1,M104,M104+(N104*0.01)),"")</f>
        <v/>
      </c>
      <c r="P104" s="70" t="str">
        <f>IF(ISNUMBER(M104),_xlfn.RANK.AVG(O104,$O$104:$O$193),"")</f>
        <v/>
      </c>
    </row>
    <row r="105" spans="1:16" x14ac:dyDescent="0.25">
      <c r="A105" s="82" t="str">
        <f>IF('Not All Title I'!A105="","",'Not All Title I'!A105)</f>
        <v/>
      </c>
      <c r="B105" s="83" t="str">
        <f>IF('Not All Title I'!B105="","",'Not All Title I'!B105)</f>
        <v/>
      </c>
      <c r="C105" s="82" t="str">
        <f>IF('Not All Title I'!C105="","",'Not All Title I'!C105)</f>
        <v/>
      </c>
      <c r="D105" s="107"/>
      <c r="E105" s="108" t="str">
        <f t="shared" ref="E105:E168" si="29">IF(ISNUMBER(C105),D105/C105,"")</f>
        <v/>
      </c>
      <c r="F105" s="28"/>
      <c r="G105" s="29"/>
      <c r="H105" s="74" t="str">
        <f t="shared" ref="H105:H193" si="30">IF(ISNUMBER(C105),_xlfn.RANK.AVG(C105,$C$104:$C$193),"")</f>
        <v/>
      </c>
      <c r="I105" s="74" t="str">
        <f>IF(ISNUMBER(H105),COUNTIF(H105:$H$193,H105),"")</f>
        <v/>
      </c>
      <c r="J105" s="74" t="str">
        <f t="shared" ref="J105:J193" si="31">IF(ISNUMBER(H105),IF(I105=1,H105,H105+(I105*0.01)),"")</f>
        <v/>
      </c>
      <c r="K105" s="74" t="str">
        <f t="shared" ref="K105:K193" si="32">IF(ISNUMBER(H105),_xlfn.RANK.AVG(J105,$J$104:$J$193),"")</f>
        <v/>
      </c>
      <c r="L105" s="74" t="str">
        <f t="shared" ref="L105:L193" si="33">IF(ISNUMBER(H105),A105,"")</f>
        <v/>
      </c>
      <c r="M105" s="70" t="str">
        <f t="shared" ref="M105:M193" si="34">IF(ISNUMBER(F105),_xlfn.RANK.AVG(F105,$F$104:$F$193),"")</f>
        <v/>
      </c>
      <c r="N105" s="70" t="str">
        <f>IF(ISNUMBER(M105),COUNTIF(M105:$M$193,M105),"")</f>
        <v/>
      </c>
      <c r="O105" s="70" t="str">
        <f t="shared" ref="O105:O193" si="35">IF(ISNUMBER(M105),IF(N105=1,M105,M105+(N105*0.01)),"")</f>
        <v/>
      </c>
      <c r="P105" s="70" t="str">
        <f t="shared" ref="P105:P193" si="36">IF(ISNUMBER(M105),_xlfn.RANK.AVG(O105,$O$104:$O$193),"")</f>
        <v/>
      </c>
    </row>
    <row r="106" spans="1:16" x14ac:dyDescent="0.25">
      <c r="A106" s="82" t="str">
        <f>IF('Not All Title I'!A106="","",'Not All Title I'!A106)</f>
        <v/>
      </c>
      <c r="B106" s="83" t="str">
        <f>IF('Not All Title I'!B106="","",'Not All Title I'!B106)</f>
        <v/>
      </c>
      <c r="C106" s="82" t="str">
        <f>IF('Not All Title I'!C106="","",'Not All Title I'!C106)</f>
        <v/>
      </c>
      <c r="D106" s="107"/>
      <c r="E106" s="108" t="str">
        <f t="shared" si="29"/>
        <v/>
      </c>
      <c r="F106" s="28"/>
      <c r="G106" s="29"/>
      <c r="H106" s="74" t="str">
        <f t="shared" si="30"/>
        <v/>
      </c>
      <c r="I106" s="74" t="str">
        <f>IF(ISNUMBER(H106),COUNTIF(H106:$H$193,H106),"")</f>
        <v/>
      </c>
      <c r="J106" s="74" t="str">
        <f t="shared" si="31"/>
        <v/>
      </c>
      <c r="K106" s="74" t="str">
        <f t="shared" si="32"/>
        <v/>
      </c>
      <c r="L106" s="74" t="str">
        <f t="shared" si="33"/>
        <v/>
      </c>
      <c r="M106" s="70" t="str">
        <f t="shared" si="34"/>
        <v/>
      </c>
      <c r="N106" s="70" t="str">
        <f>IF(ISNUMBER(M106),COUNTIF(M106:$M$193,M106),"")</f>
        <v/>
      </c>
      <c r="O106" s="70" t="str">
        <f t="shared" si="35"/>
        <v/>
      </c>
      <c r="P106" s="70" t="str">
        <f t="shared" si="36"/>
        <v/>
      </c>
    </row>
    <row r="107" spans="1:16" x14ac:dyDescent="0.25">
      <c r="A107" s="82" t="str">
        <f>IF('Not All Title I'!A107="","",'Not All Title I'!A107)</f>
        <v/>
      </c>
      <c r="B107" s="83" t="str">
        <f>IF('Not All Title I'!B107="","",'Not All Title I'!B107)</f>
        <v/>
      </c>
      <c r="C107" s="82" t="str">
        <f>IF('Not All Title I'!C107="","",'Not All Title I'!C107)</f>
        <v/>
      </c>
      <c r="D107" s="107"/>
      <c r="E107" s="108" t="str">
        <f t="shared" si="29"/>
        <v/>
      </c>
      <c r="F107" s="28"/>
      <c r="G107" s="29"/>
      <c r="H107" s="74" t="str">
        <f t="shared" si="30"/>
        <v/>
      </c>
      <c r="I107" s="74" t="str">
        <f>IF(ISNUMBER(H107),COUNTIF(H107:$H$193,H107),"")</f>
        <v/>
      </c>
      <c r="J107" s="74" t="str">
        <f t="shared" si="31"/>
        <v/>
      </c>
      <c r="K107" s="74" t="str">
        <f t="shared" si="32"/>
        <v/>
      </c>
      <c r="L107" s="74" t="str">
        <f t="shared" si="33"/>
        <v/>
      </c>
      <c r="M107" s="70" t="str">
        <f t="shared" si="34"/>
        <v/>
      </c>
      <c r="N107" s="70" t="str">
        <f>IF(ISNUMBER(M107),COUNTIF(M107:$M$193,M107),"")</f>
        <v/>
      </c>
      <c r="O107" s="70" t="str">
        <f t="shared" si="35"/>
        <v/>
      </c>
      <c r="P107" s="70" t="str">
        <f t="shared" si="36"/>
        <v/>
      </c>
    </row>
    <row r="108" spans="1:16" x14ac:dyDescent="0.25">
      <c r="A108" s="82" t="str">
        <f>IF('Not All Title I'!A108="","",'Not All Title I'!A108)</f>
        <v/>
      </c>
      <c r="B108" s="83" t="str">
        <f>IF('Not All Title I'!B108="","",'Not All Title I'!B108)</f>
        <v/>
      </c>
      <c r="C108" s="82" t="str">
        <f>IF('Not All Title I'!C108="","",'Not All Title I'!C108)</f>
        <v/>
      </c>
      <c r="D108" s="107"/>
      <c r="E108" s="108" t="str">
        <f t="shared" si="29"/>
        <v/>
      </c>
      <c r="F108" s="28"/>
      <c r="G108" s="29"/>
      <c r="H108" s="74" t="str">
        <f t="shared" si="30"/>
        <v/>
      </c>
      <c r="I108" s="74" t="str">
        <f>IF(ISNUMBER(H108),COUNTIF(H108:$H$193,H108),"")</f>
        <v/>
      </c>
      <c r="J108" s="74" t="str">
        <f t="shared" si="31"/>
        <v/>
      </c>
      <c r="K108" s="74" t="str">
        <f t="shared" si="32"/>
        <v/>
      </c>
      <c r="L108" s="74" t="str">
        <f t="shared" si="33"/>
        <v/>
      </c>
      <c r="M108" s="70" t="str">
        <f t="shared" si="34"/>
        <v/>
      </c>
      <c r="N108" s="70" t="str">
        <f>IF(ISNUMBER(M108),COUNTIF(M108:$M$193,M108),"")</f>
        <v/>
      </c>
      <c r="O108" s="70" t="str">
        <f t="shared" si="35"/>
        <v/>
      </c>
      <c r="P108" s="70" t="str">
        <f t="shared" si="36"/>
        <v/>
      </c>
    </row>
    <row r="109" spans="1:16" x14ac:dyDescent="0.25">
      <c r="A109" s="82" t="str">
        <f>IF('Not All Title I'!A109="","",'Not All Title I'!A109)</f>
        <v/>
      </c>
      <c r="B109" s="83" t="str">
        <f>IF('Not All Title I'!B109="","",'Not All Title I'!B109)</f>
        <v/>
      </c>
      <c r="C109" s="82" t="str">
        <f>IF('Not All Title I'!C109="","",'Not All Title I'!C109)</f>
        <v/>
      </c>
      <c r="D109" s="107"/>
      <c r="E109" s="108" t="str">
        <f t="shared" si="29"/>
        <v/>
      </c>
      <c r="F109" s="28"/>
      <c r="G109" s="29"/>
      <c r="H109" s="74" t="str">
        <f t="shared" si="30"/>
        <v/>
      </c>
      <c r="I109" s="74" t="str">
        <f>IF(ISNUMBER(H109),COUNTIF(H109:$H$193,H109),"")</f>
        <v/>
      </c>
      <c r="J109" s="74" t="str">
        <f t="shared" si="31"/>
        <v/>
      </c>
      <c r="K109" s="74" t="str">
        <f t="shared" si="32"/>
        <v/>
      </c>
      <c r="L109" s="74" t="str">
        <f t="shared" si="33"/>
        <v/>
      </c>
      <c r="M109" s="70" t="str">
        <f t="shared" si="34"/>
        <v/>
      </c>
      <c r="N109" s="70" t="str">
        <f>IF(ISNUMBER(M109),COUNTIF(M109:$M$193,M109),"")</f>
        <v/>
      </c>
      <c r="O109" s="70" t="str">
        <f t="shared" si="35"/>
        <v/>
      </c>
      <c r="P109" s="70" t="str">
        <f t="shared" si="36"/>
        <v/>
      </c>
    </row>
    <row r="110" spans="1:16" x14ac:dyDescent="0.25">
      <c r="A110" s="82" t="str">
        <f>IF('Not All Title I'!A110="","",'Not All Title I'!A110)</f>
        <v/>
      </c>
      <c r="B110" s="83" t="str">
        <f>IF('Not All Title I'!B110="","",'Not All Title I'!B110)</f>
        <v/>
      </c>
      <c r="C110" s="82" t="str">
        <f>IF('Not All Title I'!C110="","",'Not All Title I'!C110)</f>
        <v/>
      </c>
      <c r="D110" s="107"/>
      <c r="E110" s="108" t="str">
        <f t="shared" si="29"/>
        <v/>
      </c>
      <c r="F110" s="28"/>
      <c r="G110" s="29"/>
      <c r="H110" s="74" t="str">
        <f t="shared" si="30"/>
        <v/>
      </c>
      <c r="I110" s="74" t="str">
        <f>IF(ISNUMBER(H110),COUNTIF(H110:$H$193,H110),"")</f>
        <v/>
      </c>
      <c r="J110" s="74" t="str">
        <f t="shared" si="31"/>
        <v/>
      </c>
      <c r="K110" s="74" t="str">
        <f t="shared" si="32"/>
        <v/>
      </c>
      <c r="L110" s="74" t="str">
        <f t="shared" si="33"/>
        <v/>
      </c>
      <c r="M110" s="70" t="str">
        <f t="shared" si="34"/>
        <v/>
      </c>
      <c r="N110" s="70" t="str">
        <f>IF(ISNUMBER(M110),COUNTIF(M110:$M$193,M110),"")</f>
        <v/>
      </c>
      <c r="O110" s="70" t="str">
        <f t="shared" si="35"/>
        <v/>
      </c>
      <c r="P110" s="70" t="str">
        <f t="shared" si="36"/>
        <v/>
      </c>
    </row>
    <row r="111" spans="1:16" x14ac:dyDescent="0.25">
      <c r="A111" s="82" t="str">
        <f>IF('Not All Title I'!A111="","",'Not All Title I'!A111)</f>
        <v/>
      </c>
      <c r="B111" s="83" t="str">
        <f>IF('Not All Title I'!B111="","",'Not All Title I'!B111)</f>
        <v/>
      </c>
      <c r="C111" s="82" t="str">
        <f>IF('Not All Title I'!C111="","",'Not All Title I'!C111)</f>
        <v/>
      </c>
      <c r="D111" s="107"/>
      <c r="E111" s="108" t="str">
        <f t="shared" si="29"/>
        <v/>
      </c>
      <c r="F111" s="28"/>
      <c r="G111" s="29"/>
      <c r="H111" s="74" t="str">
        <f t="shared" si="30"/>
        <v/>
      </c>
      <c r="I111" s="74" t="str">
        <f>IF(ISNUMBER(H111),COUNTIF(H111:$H$193,H111),"")</f>
        <v/>
      </c>
      <c r="J111" s="74" t="str">
        <f t="shared" si="31"/>
        <v/>
      </c>
      <c r="K111" s="74" t="str">
        <f t="shared" si="32"/>
        <v/>
      </c>
      <c r="L111" s="74" t="str">
        <f t="shared" si="33"/>
        <v/>
      </c>
      <c r="M111" s="70" t="str">
        <f t="shared" si="34"/>
        <v/>
      </c>
      <c r="N111" s="70" t="str">
        <f>IF(ISNUMBER(M111),COUNTIF(M111:$M$193,M111),"")</f>
        <v/>
      </c>
      <c r="O111" s="70" t="str">
        <f t="shared" si="35"/>
        <v/>
      </c>
      <c r="P111" s="70" t="str">
        <f t="shared" si="36"/>
        <v/>
      </c>
    </row>
    <row r="112" spans="1:16" x14ac:dyDescent="0.25">
      <c r="A112" s="82" t="str">
        <f>IF('Not All Title I'!A112="","",'Not All Title I'!A112)</f>
        <v/>
      </c>
      <c r="B112" s="83" t="str">
        <f>IF('Not All Title I'!B112="","",'Not All Title I'!B112)</f>
        <v/>
      </c>
      <c r="C112" s="82" t="str">
        <f>IF('Not All Title I'!C112="","",'Not All Title I'!C112)</f>
        <v/>
      </c>
      <c r="D112" s="107"/>
      <c r="E112" s="108" t="str">
        <f t="shared" si="29"/>
        <v/>
      </c>
      <c r="F112" s="28"/>
      <c r="G112" s="29"/>
      <c r="H112" s="74" t="str">
        <f t="shared" ref="H112:H131" si="37">IF(ISNUMBER(C112),_xlfn.RANK.AVG(C112,$C$104:$C$193),"")</f>
        <v/>
      </c>
      <c r="I112" s="74" t="str">
        <f>IF(ISNUMBER(H112),COUNTIF(H112:$H$193,H112),"")</f>
        <v/>
      </c>
      <c r="J112" s="74" t="str">
        <f t="shared" ref="J112:J131" si="38">IF(ISNUMBER(H112),IF(I112=1,H112,H112+(I112*0.01)),"")</f>
        <v/>
      </c>
      <c r="K112" s="74" t="str">
        <f t="shared" ref="K112:K131" si="39">IF(ISNUMBER(H112),_xlfn.RANK.AVG(J112,$J$104:$J$193),"")</f>
        <v/>
      </c>
      <c r="L112" s="74" t="str">
        <f t="shared" ref="L112:L131" si="40">IF(ISNUMBER(H112),A112,"")</f>
        <v/>
      </c>
      <c r="M112" s="70" t="str">
        <f t="shared" ref="M112:M131" si="41">IF(ISNUMBER(F112),_xlfn.RANK.AVG(F112,$F$104:$F$193),"")</f>
        <v/>
      </c>
      <c r="N112" s="70" t="str">
        <f>IF(ISNUMBER(M112),COUNTIF(M112:$M$193,M112),"")</f>
        <v/>
      </c>
      <c r="O112" s="70" t="str">
        <f t="shared" ref="O112:O131" si="42">IF(ISNUMBER(M112),IF(N112=1,M112,M112+(N112*0.01)),"")</f>
        <v/>
      </c>
      <c r="P112" s="70" t="str">
        <f t="shared" ref="P112:P131" si="43">IF(ISNUMBER(M112),_xlfn.RANK.AVG(O112,$O$104:$O$193),"")</f>
        <v/>
      </c>
    </row>
    <row r="113" spans="1:16" x14ac:dyDescent="0.25">
      <c r="A113" s="82" t="str">
        <f>IF('Not All Title I'!A113="","",'Not All Title I'!A113)</f>
        <v/>
      </c>
      <c r="B113" s="83" t="str">
        <f>IF('Not All Title I'!B113="","",'Not All Title I'!B113)</f>
        <v/>
      </c>
      <c r="C113" s="82" t="str">
        <f>IF('Not All Title I'!C113="","",'Not All Title I'!C113)</f>
        <v/>
      </c>
      <c r="D113" s="107"/>
      <c r="E113" s="108" t="str">
        <f t="shared" si="29"/>
        <v/>
      </c>
      <c r="F113" s="28"/>
      <c r="G113" s="29"/>
      <c r="H113" s="74" t="str">
        <f t="shared" si="37"/>
        <v/>
      </c>
      <c r="I113" s="74" t="str">
        <f>IF(ISNUMBER(H113),COUNTIF(H113:$H$193,H113),"")</f>
        <v/>
      </c>
      <c r="J113" s="74" t="str">
        <f t="shared" si="38"/>
        <v/>
      </c>
      <c r="K113" s="74" t="str">
        <f t="shared" si="39"/>
        <v/>
      </c>
      <c r="L113" s="74" t="str">
        <f t="shared" si="40"/>
        <v/>
      </c>
      <c r="M113" s="70" t="str">
        <f t="shared" si="41"/>
        <v/>
      </c>
      <c r="N113" s="70" t="str">
        <f>IF(ISNUMBER(M113),COUNTIF(M113:$M$193,M113),"")</f>
        <v/>
      </c>
      <c r="O113" s="70" t="str">
        <f t="shared" si="42"/>
        <v/>
      </c>
      <c r="P113" s="70" t="str">
        <f t="shared" si="43"/>
        <v/>
      </c>
    </row>
    <row r="114" spans="1:16" x14ac:dyDescent="0.25">
      <c r="A114" s="82" t="str">
        <f>IF('Not All Title I'!A114="","",'Not All Title I'!A114)</f>
        <v/>
      </c>
      <c r="B114" s="83" t="str">
        <f>IF('Not All Title I'!B114="","",'Not All Title I'!B114)</f>
        <v/>
      </c>
      <c r="C114" s="82" t="str">
        <f>IF('Not All Title I'!C114="","",'Not All Title I'!C114)</f>
        <v/>
      </c>
      <c r="D114" s="107"/>
      <c r="E114" s="108" t="str">
        <f t="shared" si="29"/>
        <v/>
      </c>
      <c r="F114" s="28"/>
      <c r="G114" s="29"/>
      <c r="H114" s="74" t="str">
        <f t="shared" si="37"/>
        <v/>
      </c>
      <c r="I114" s="74" t="str">
        <f>IF(ISNUMBER(H114),COUNTIF(H114:$H$193,H114),"")</f>
        <v/>
      </c>
      <c r="J114" s="74" t="str">
        <f t="shared" si="38"/>
        <v/>
      </c>
      <c r="K114" s="74" t="str">
        <f t="shared" si="39"/>
        <v/>
      </c>
      <c r="L114" s="74" t="str">
        <f t="shared" si="40"/>
        <v/>
      </c>
      <c r="M114" s="70" t="str">
        <f t="shared" si="41"/>
        <v/>
      </c>
      <c r="N114" s="70" t="str">
        <f>IF(ISNUMBER(M114),COUNTIF(M114:$M$193,M114),"")</f>
        <v/>
      </c>
      <c r="O114" s="70" t="str">
        <f t="shared" si="42"/>
        <v/>
      </c>
      <c r="P114" s="70" t="str">
        <f t="shared" si="43"/>
        <v/>
      </c>
    </row>
    <row r="115" spans="1:16" x14ac:dyDescent="0.25">
      <c r="A115" s="82" t="str">
        <f>IF('Not All Title I'!A115="","",'Not All Title I'!A115)</f>
        <v/>
      </c>
      <c r="B115" s="83" t="str">
        <f>IF('Not All Title I'!B115="","",'Not All Title I'!B115)</f>
        <v/>
      </c>
      <c r="C115" s="82" t="str">
        <f>IF('Not All Title I'!C115="","",'Not All Title I'!C115)</f>
        <v/>
      </c>
      <c r="D115" s="107"/>
      <c r="E115" s="108" t="str">
        <f t="shared" si="29"/>
        <v/>
      </c>
      <c r="F115" s="28"/>
      <c r="G115" s="29"/>
      <c r="H115" s="74" t="str">
        <f t="shared" si="37"/>
        <v/>
      </c>
      <c r="I115" s="74" t="str">
        <f>IF(ISNUMBER(H115),COUNTIF(H115:$H$193,H115),"")</f>
        <v/>
      </c>
      <c r="J115" s="74" t="str">
        <f t="shared" si="38"/>
        <v/>
      </c>
      <c r="K115" s="74" t="str">
        <f t="shared" si="39"/>
        <v/>
      </c>
      <c r="L115" s="74" t="str">
        <f t="shared" si="40"/>
        <v/>
      </c>
      <c r="M115" s="70" t="str">
        <f t="shared" si="41"/>
        <v/>
      </c>
      <c r="N115" s="70" t="str">
        <f>IF(ISNUMBER(M115),COUNTIF(M115:$M$193,M115),"")</f>
        <v/>
      </c>
      <c r="O115" s="70" t="str">
        <f t="shared" si="42"/>
        <v/>
      </c>
      <c r="P115" s="70" t="str">
        <f t="shared" si="43"/>
        <v/>
      </c>
    </row>
    <row r="116" spans="1:16" x14ac:dyDescent="0.25">
      <c r="A116" s="82" t="str">
        <f>IF('Not All Title I'!A116="","",'Not All Title I'!A116)</f>
        <v/>
      </c>
      <c r="B116" s="83" t="str">
        <f>IF('Not All Title I'!B116="","",'Not All Title I'!B116)</f>
        <v/>
      </c>
      <c r="C116" s="82" t="str">
        <f>IF('Not All Title I'!C116="","",'Not All Title I'!C116)</f>
        <v/>
      </c>
      <c r="D116" s="107"/>
      <c r="E116" s="108" t="str">
        <f t="shared" si="29"/>
        <v/>
      </c>
      <c r="F116" s="28"/>
      <c r="G116" s="29"/>
      <c r="H116" s="74" t="str">
        <f t="shared" si="37"/>
        <v/>
      </c>
      <c r="I116" s="74" t="str">
        <f>IF(ISNUMBER(H116),COUNTIF(H116:$H$193,H116),"")</f>
        <v/>
      </c>
      <c r="J116" s="74" t="str">
        <f t="shared" si="38"/>
        <v/>
      </c>
      <c r="K116" s="74" t="str">
        <f t="shared" si="39"/>
        <v/>
      </c>
      <c r="L116" s="74" t="str">
        <f t="shared" si="40"/>
        <v/>
      </c>
      <c r="M116" s="70" t="str">
        <f t="shared" si="41"/>
        <v/>
      </c>
      <c r="N116" s="70" t="str">
        <f>IF(ISNUMBER(M116),COUNTIF(M116:$M$193,M116),"")</f>
        <v/>
      </c>
      <c r="O116" s="70" t="str">
        <f t="shared" si="42"/>
        <v/>
      </c>
      <c r="P116" s="70" t="str">
        <f t="shared" si="43"/>
        <v/>
      </c>
    </row>
    <row r="117" spans="1:16" x14ac:dyDescent="0.25">
      <c r="A117" s="82" t="str">
        <f>IF('Not All Title I'!A117="","",'Not All Title I'!A117)</f>
        <v/>
      </c>
      <c r="B117" s="83" t="str">
        <f>IF('Not All Title I'!B117="","",'Not All Title I'!B117)</f>
        <v/>
      </c>
      <c r="C117" s="82" t="str">
        <f>IF('Not All Title I'!C117="","",'Not All Title I'!C117)</f>
        <v/>
      </c>
      <c r="D117" s="107"/>
      <c r="E117" s="108" t="str">
        <f t="shared" si="29"/>
        <v/>
      </c>
      <c r="F117" s="28"/>
      <c r="G117" s="29"/>
      <c r="H117" s="74" t="str">
        <f t="shared" si="37"/>
        <v/>
      </c>
      <c r="I117" s="74" t="str">
        <f>IF(ISNUMBER(H117),COUNTIF(H117:$H$193,H117),"")</f>
        <v/>
      </c>
      <c r="J117" s="74" t="str">
        <f t="shared" si="38"/>
        <v/>
      </c>
      <c r="K117" s="74" t="str">
        <f t="shared" si="39"/>
        <v/>
      </c>
      <c r="L117" s="74" t="str">
        <f t="shared" si="40"/>
        <v/>
      </c>
      <c r="M117" s="70" t="str">
        <f t="shared" si="41"/>
        <v/>
      </c>
      <c r="N117" s="70" t="str">
        <f>IF(ISNUMBER(M117),COUNTIF(M117:$M$193,M117),"")</f>
        <v/>
      </c>
      <c r="O117" s="70" t="str">
        <f t="shared" si="42"/>
        <v/>
      </c>
      <c r="P117" s="70" t="str">
        <f t="shared" si="43"/>
        <v/>
      </c>
    </row>
    <row r="118" spans="1:16" x14ac:dyDescent="0.25">
      <c r="A118" s="82" t="str">
        <f>IF('Not All Title I'!A118="","",'Not All Title I'!A118)</f>
        <v/>
      </c>
      <c r="B118" s="83" t="str">
        <f>IF('Not All Title I'!B118="","",'Not All Title I'!B118)</f>
        <v/>
      </c>
      <c r="C118" s="82" t="str">
        <f>IF('Not All Title I'!C118="","",'Not All Title I'!C118)</f>
        <v/>
      </c>
      <c r="D118" s="107"/>
      <c r="E118" s="108" t="str">
        <f t="shared" si="29"/>
        <v/>
      </c>
      <c r="F118" s="28"/>
      <c r="G118" s="29"/>
      <c r="H118" s="74" t="str">
        <f t="shared" si="37"/>
        <v/>
      </c>
      <c r="I118" s="74" t="str">
        <f>IF(ISNUMBER(H118),COUNTIF(H118:$H$193,H118),"")</f>
        <v/>
      </c>
      <c r="J118" s="74" t="str">
        <f t="shared" si="38"/>
        <v/>
      </c>
      <c r="K118" s="74" t="str">
        <f t="shared" si="39"/>
        <v/>
      </c>
      <c r="L118" s="74" t="str">
        <f t="shared" si="40"/>
        <v/>
      </c>
      <c r="M118" s="70" t="str">
        <f t="shared" si="41"/>
        <v/>
      </c>
      <c r="N118" s="70" t="str">
        <f>IF(ISNUMBER(M118),COUNTIF(M118:$M$193,M118),"")</f>
        <v/>
      </c>
      <c r="O118" s="70" t="str">
        <f t="shared" si="42"/>
        <v/>
      </c>
      <c r="P118" s="70" t="str">
        <f t="shared" si="43"/>
        <v/>
      </c>
    </row>
    <row r="119" spans="1:16" x14ac:dyDescent="0.25">
      <c r="A119" s="82" t="str">
        <f>IF('Not All Title I'!A119="","",'Not All Title I'!A119)</f>
        <v/>
      </c>
      <c r="B119" s="83" t="str">
        <f>IF('Not All Title I'!B119="","",'Not All Title I'!B119)</f>
        <v/>
      </c>
      <c r="C119" s="82" t="str">
        <f>IF('Not All Title I'!C119="","",'Not All Title I'!C119)</f>
        <v/>
      </c>
      <c r="D119" s="107"/>
      <c r="E119" s="108" t="str">
        <f t="shared" si="29"/>
        <v/>
      </c>
      <c r="F119" s="28"/>
      <c r="G119" s="29"/>
      <c r="H119" s="74" t="str">
        <f t="shared" si="37"/>
        <v/>
      </c>
      <c r="I119" s="74" t="str">
        <f>IF(ISNUMBER(H119),COUNTIF(H119:$H$193,H119),"")</f>
        <v/>
      </c>
      <c r="J119" s="74" t="str">
        <f t="shared" si="38"/>
        <v/>
      </c>
      <c r="K119" s="74" t="str">
        <f t="shared" si="39"/>
        <v/>
      </c>
      <c r="L119" s="74" t="str">
        <f t="shared" si="40"/>
        <v/>
      </c>
      <c r="M119" s="70" t="str">
        <f t="shared" si="41"/>
        <v/>
      </c>
      <c r="N119" s="70" t="str">
        <f>IF(ISNUMBER(M119),COUNTIF(M119:$M$193,M119),"")</f>
        <v/>
      </c>
      <c r="O119" s="70" t="str">
        <f t="shared" si="42"/>
        <v/>
      </c>
      <c r="P119" s="70" t="str">
        <f t="shared" si="43"/>
        <v/>
      </c>
    </row>
    <row r="120" spans="1:16" x14ac:dyDescent="0.25">
      <c r="A120" s="82" t="str">
        <f>IF('Not All Title I'!A120="","",'Not All Title I'!A120)</f>
        <v/>
      </c>
      <c r="B120" s="83" t="str">
        <f>IF('Not All Title I'!B120="","",'Not All Title I'!B120)</f>
        <v/>
      </c>
      <c r="C120" s="82" t="str">
        <f>IF('Not All Title I'!C120="","",'Not All Title I'!C120)</f>
        <v/>
      </c>
      <c r="D120" s="107"/>
      <c r="E120" s="108" t="str">
        <f t="shared" si="29"/>
        <v/>
      </c>
      <c r="F120" s="28"/>
      <c r="G120" s="29"/>
      <c r="H120" s="74" t="str">
        <f t="shared" si="37"/>
        <v/>
      </c>
      <c r="I120" s="74" t="str">
        <f>IF(ISNUMBER(H120),COUNTIF(H120:$H$193,H120),"")</f>
        <v/>
      </c>
      <c r="J120" s="74" t="str">
        <f t="shared" si="38"/>
        <v/>
      </c>
      <c r="K120" s="74" t="str">
        <f t="shared" si="39"/>
        <v/>
      </c>
      <c r="L120" s="74" t="str">
        <f t="shared" si="40"/>
        <v/>
      </c>
      <c r="M120" s="70" t="str">
        <f t="shared" si="41"/>
        <v/>
      </c>
      <c r="N120" s="70" t="str">
        <f>IF(ISNUMBER(M120),COUNTIF(M120:$M$193,M120),"")</f>
        <v/>
      </c>
      <c r="O120" s="70" t="str">
        <f t="shared" si="42"/>
        <v/>
      </c>
      <c r="P120" s="70" t="str">
        <f t="shared" si="43"/>
        <v/>
      </c>
    </row>
    <row r="121" spans="1:16" x14ac:dyDescent="0.25">
      <c r="A121" s="82" t="str">
        <f>IF('Not All Title I'!A121="","",'Not All Title I'!A121)</f>
        <v/>
      </c>
      <c r="B121" s="83" t="str">
        <f>IF('Not All Title I'!B121="","",'Not All Title I'!B121)</f>
        <v/>
      </c>
      <c r="C121" s="82" t="str">
        <f>IF('Not All Title I'!C121="","",'Not All Title I'!C121)</f>
        <v/>
      </c>
      <c r="D121" s="107"/>
      <c r="E121" s="108" t="str">
        <f t="shared" si="29"/>
        <v/>
      </c>
      <c r="F121" s="28"/>
      <c r="G121" s="29"/>
      <c r="H121" s="74" t="str">
        <f t="shared" si="37"/>
        <v/>
      </c>
      <c r="I121" s="74" t="str">
        <f>IF(ISNUMBER(H121),COUNTIF(H121:$H$193,H121),"")</f>
        <v/>
      </c>
      <c r="J121" s="74" t="str">
        <f t="shared" si="38"/>
        <v/>
      </c>
      <c r="K121" s="74" t="str">
        <f t="shared" si="39"/>
        <v/>
      </c>
      <c r="L121" s="74" t="str">
        <f t="shared" si="40"/>
        <v/>
      </c>
      <c r="M121" s="70" t="str">
        <f t="shared" si="41"/>
        <v/>
      </c>
      <c r="N121" s="70" t="str">
        <f>IF(ISNUMBER(M121),COUNTIF(M121:$M$193,M121),"")</f>
        <v/>
      </c>
      <c r="O121" s="70" t="str">
        <f t="shared" si="42"/>
        <v/>
      </c>
      <c r="P121" s="70" t="str">
        <f t="shared" si="43"/>
        <v/>
      </c>
    </row>
    <row r="122" spans="1:16" x14ac:dyDescent="0.25">
      <c r="A122" s="82" t="str">
        <f>IF('Not All Title I'!A122="","",'Not All Title I'!A122)</f>
        <v/>
      </c>
      <c r="B122" s="83" t="str">
        <f>IF('Not All Title I'!B122="","",'Not All Title I'!B122)</f>
        <v/>
      </c>
      <c r="C122" s="82" t="str">
        <f>IF('Not All Title I'!C122="","",'Not All Title I'!C122)</f>
        <v/>
      </c>
      <c r="D122" s="107"/>
      <c r="E122" s="108" t="str">
        <f t="shared" si="29"/>
        <v/>
      </c>
      <c r="F122" s="28"/>
      <c r="G122" s="29"/>
      <c r="H122" s="74" t="str">
        <f t="shared" si="37"/>
        <v/>
      </c>
      <c r="I122" s="74" t="str">
        <f>IF(ISNUMBER(H122),COUNTIF(H122:$H$193,H122),"")</f>
        <v/>
      </c>
      <c r="J122" s="74" t="str">
        <f t="shared" si="38"/>
        <v/>
      </c>
      <c r="K122" s="74" t="str">
        <f t="shared" si="39"/>
        <v/>
      </c>
      <c r="L122" s="74" t="str">
        <f t="shared" si="40"/>
        <v/>
      </c>
      <c r="M122" s="70" t="str">
        <f t="shared" si="41"/>
        <v/>
      </c>
      <c r="N122" s="70" t="str">
        <f>IF(ISNUMBER(M122),COUNTIF(M122:$M$193,M122),"")</f>
        <v/>
      </c>
      <c r="O122" s="70" t="str">
        <f t="shared" si="42"/>
        <v/>
      </c>
      <c r="P122" s="70" t="str">
        <f t="shared" si="43"/>
        <v/>
      </c>
    </row>
    <row r="123" spans="1:16" x14ac:dyDescent="0.25">
      <c r="A123" s="82" t="str">
        <f>IF('Not All Title I'!A123="","",'Not All Title I'!A123)</f>
        <v/>
      </c>
      <c r="B123" s="83" t="str">
        <f>IF('Not All Title I'!B123="","",'Not All Title I'!B123)</f>
        <v/>
      </c>
      <c r="C123" s="82" t="str">
        <f>IF('Not All Title I'!C123="","",'Not All Title I'!C123)</f>
        <v/>
      </c>
      <c r="D123" s="107"/>
      <c r="E123" s="108" t="str">
        <f t="shared" si="29"/>
        <v/>
      </c>
      <c r="F123" s="28"/>
      <c r="G123" s="29"/>
      <c r="H123" s="74" t="str">
        <f t="shared" si="37"/>
        <v/>
      </c>
      <c r="I123" s="74" t="str">
        <f>IF(ISNUMBER(H123),COUNTIF(H123:$H$193,H123),"")</f>
        <v/>
      </c>
      <c r="J123" s="74" t="str">
        <f t="shared" si="38"/>
        <v/>
      </c>
      <c r="K123" s="74" t="str">
        <f t="shared" si="39"/>
        <v/>
      </c>
      <c r="L123" s="74" t="str">
        <f t="shared" si="40"/>
        <v/>
      </c>
      <c r="M123" s="70" t="str">
        <f t="shared" si="41"/>
        <v/>
      </c>
      <c r="N123" s="70" t="str">
        <f>IF(ISNUMBER(M123),COUNTIF(M123:$M$193,M123),"")</f>
        <v/>
      </c>
      <c r="O123" s="70" t="str">
        <f t="shared" si="42"/>
        <v/>
      </c>
      <c r="P123" s="70" t="str">
        <f t="shared" si="43"/>
        <v/>
      </c>
    </row>
    <row r="124" spans="1:16" x14ac:dyDescent="0.25">
      <c r="A124" s="82" t="str">
        <f>IF('Not All Title I'!A124="","",'Not All Title I'!A124)</f>
        <v/>
      </c>
      <c r="B124" s="83" t="str">
        <f>IF('Not All Title I'!B124="","",'Not All Title I'!B124)</f>
        <v/>
      </c>
      <c r="C124" s="82" t="str">
        <f>IF('Not All Title I'!C124="","",'Not All Title I'!C124)</f>
        <v/>
      </c>
      <c r="D124" s="107"/>
      <c r="E124" s="108" t="str">
        <f t="shared" si="29"/>
        <v/>
      </c>
      <c r="F124" s="28"/>
      <c r="G124" s="29"/>
      <c r="H124" s="74" t="str">
        <f t="shared" si="37"/>
        <v/>
      </c>
      <c r="I124" s="74" t="str">
        <f>IF(ISNUMBER(H124),COUNTIF(H124:$H$193,H124),"")</f>
        <v/>
      </c>
      <c r="J124" s="74" t="str">
        <f t="shared" si="38"/>
        <v/>
      </c>
      <c r="K124" s="74" t="str">
        <f t="shared" si="39"/>
        <v/>
      </c>
      <c r="L124" s="74" t="str">
        <f t="shared" si="40"/>
        <v/>
      </c>
      <c r="M124" s="70" t="str">
        <f t="shared" si="41"/>
        <v/>
      </c>
      <c r="N124" s="70" t="str">
        <f>IF(ISNUMBER(M124),COUNTIF(M124:$M$193,M124),"")</f>
        <v/>
      </c>
      <c r="O124" s="70" t="str">
        <f t="shared" si="42"/>
        <v/>
      </c>
      <c r="P124" s="70" t="str">
        <f t="shared" si="43"/>
        <v/>
      </c>
    </row>
    <row r="125" spans="1:16" x14ac:dyDescent="0.25">
      <c r="A125" s="82" t="str">
        <f>IF('Not All Title I'!A125="","",'Not All Title I'!A125)</f>
        <v/>
      </c>
      <c r="B125" s="83" t="str">
        <f>IF('Not All Title I'!B125="","",'Not All Title I'!B125)</f>
        <v/>
      </c>
      <c r="C125" s="82" t="str">
        <f>IF('Not All Title I'!C125="","",'Not All Title I'!C125)</f>
        <v/>
      </c>
      <c r="D125" s="107"/>
      <c r="E125" s="108" t="str">
        <f t="shared" si="29"/>
        <v/>
      </c>
      <c r="F125" s="28"/>
      <c r="G125" s="29"/>
      <c r="H125" s="74" t="str">
        <f t="shared" si="37"/>
        <v/>
      </c>
      <c r="I125" s="74" t="str">
        <f>IF(ISNUMBER(H125),COUNTIF(H125:$H$193,H125),"")</f>
        <v/>
      </c>
      <c r="J125" s="74" t="str">
        <f t="shared" si="38"/>
        <v/>
      </c>
      <c r="K125" s="74" t="str">
        <f t="shared" si="39"/>
        <v/>
      </c>
      <c r="L125" s="74" t="str">
        <f t="shared" si="40"/>
        <v/>
      </c>
      <c r="M125" s="70" t="str">
        <f t="shared" si="41"/>
        <v/>
      </c>
      <c r="N125" s="70" t="str">
        <f>IF(ISNUMBER(M125),COUNTIF(M125:$M$193,M125),"")</f>
        <v/>
      </c>
      <c r="O125" s="70" t="str">
        <f t="shared" si="42"/>
        <v/>
      </c>
      <c r="P125" s="70" t="str">
        <f t="shared" si="43"/>
        <v/>
      </c>
    </row>
    <row r="126" spans="1:16" x14ac:dyDescent="0.25">
      <c r="A126" s="82" t="str">
        <f>IF('Not All Title I'!A126="","",'Not All Title I'!A126)</f>
        <v/>
      </c>
      <c r="B126" s="83" t="str">
        <f>IF('Not All Title I'!B126="","",'Not All Title I'!B126)</f>
        <v/>
      </c>
      <c r="C126" s="82" t="str">
        <f>IF('Not All Title I'!C126="","",'Not All Title I'!C126)</f>
        <v/>
      </c>
      <c r="D126" s="107"/>
      <c r="E126" s="108" t="str">
        <f t="shared" si="29"/>
        <v/>
      </c>
      <c r="F126" s="28"/>
      <c r="G126" s="29"/>
      <c r="H126" s="74" t="str">
        <f t="shared" si="37"/>
        <v/>
      </c>
      <c r="I126" s="74" t="str">
        <f>IF(ISNUMBER(H126),COUNTIF(H126:$H$193,H126),"")</f>
        <v/>
      </c>
      <c r="J126" s="74" t="str">
        <f t="shared" si="38"/>
        <v/>
      </c>
      <c r="K126" s="74" t="str">
        <f t="shared" si="39"/>
        <v/>
      </c>
      <c r="L126" s="74" t="str">
        <f t="shared" si="40"/>
        <v/>
      </c>
      <c r="M126" s="70" t="str">
        <f t="shared" si="41"/>
        <v/>
      </c>
      <c r="N126" s="70" t="str">
        <f>IF(ISNUMBER(M126),COUNTIF(M126:$M$193,M126),"")</f>
        <v/>
      </c>
      <c r="O126" s="70" t="str">
        <f t="shared" si="42"/>
        <v/>
      </c>
      <c r="P126" s="70" t="str">
        <f t="shared" si="43"/>
        <v/>
      </c>
    </row>
    <row r="127" spans="1:16" x14ac:dyDescent="0.25">
      <c r="A127" s="82" t="str">
        <f>IF('Not All Title I'!A127="","",'Not All Title I'!A127)</f>
        <v/>
      </c>
      <c r="B127" s="83" t="str">
        <f>IF('Not All Title I'!B127="","",'Not All Title I'!B127)</f>
        <v/>
      </c>
      <c r="C127" s="82" t="str">
        <f>IF('Not All Title I'!C127="","",'Not All Title I'!C127)</f>
        <v/>
      </c>
      <c r="D127" s="107"/>
      <c r="E127" s="108" t="str">
        <f t="shared" si="29"/>
        <v/>
      </c>
      <c r="F127" s="28"/>
      <c r="G127" s="29"/>
      <c r="H127" s="74" t="str">
        <f t="shared" si="37"/>
        <v/>
      </c>
      <c r="I127" s="74" t="str">
        <f>IF(ISNUMBER(H127),COUNTIF(H127:$H$193,H127),"")</f>
        <v/>
      </c>
      <c r="J127" s="74" t="str">
        <f t="shared" si="38"/>
        <v/>
      </c>
      <c r="K127" s="74" t="str">
        <f t="shared" si="39"/>
        <v/>
      </c>
      <c r="L127" s="74" t="str">
        <f t="shared" si="40"/>
        <v/>
      </c>
      <c r="M127" s="70" t="str">
        <f t="shared" si="41"/>
        <v/>
      </c>
      <c r="N127" s="70" t="str">
        <f>IF(ISNUMBER(M127),COUNTIF(M127:$M$193,M127),"")</f>
        <v/>
      </c>
      <c r="O127" s="70" t="str">
        <f t="shared" si="42"/>
        <v/>
      </c>
      <c r="P127" s="70" t="str">
        <f t="shared" si="43"/>
        <v/>
      </c>
    </row>
    <row r="128" spans="1:16" x14ac:dyDescent="0.25">
      <c r="A128" s="82" t="str">
        <f>IF('Not All Title I'!A128="","",'Not All Title I'!A128)</f>
        <v/>
      </c>
      <c r="B128" s="83" t="str">
        <f>IF('Not All Title I'!B128="","",'Not All Title I'!B128)</f>
        <v/>
      </c>
      <c r="C128" s="82" t="str">
        <f>IF('Not All Title I'!C128="","",'Not All Title I'!C128)</f>
        <v/>
      </c>
      <c r="D128" s="107"/>
      <c r="E128" s="108" t="str">
        <f t="shared" si="29"/>
        <v/>
      </c>
      <c r="F128" s="28"/>
      <c r="G128" s="29"/>
      <c r="H128" s="74" t="str">
        <f t="shared" si="37"/>
        <v/>
      </c>
      <c r="I128" s="74" t="str">
        <f>IF(ISNUMBER(H128),COUNTIF(H128:$H$193,H128),"")</f>
        <v/>
      </c>
      <c r="J128" s="74" t="str">
        <f t="shared" si="38"/>
        <v/>
      </c>
      <c r="K128" s="74" t="str">
        <f t="shared" si="39"/>
        <v/>
      </c>
      <c r="L128" s="74" t="str">
        <f t="shared" si="40"/>
        <v/>
      </c>
      <c r="M128" s="70" t="str">
        <f t="shared" si="41"/>
        <v/>
      </c>
      <c r="N128" s="70" t="str">
        <f>IF(ISNUMBER(M128),COUNTIF(M128:$M$193,M128),"")</f>
        <v/>
      </c>
      <c r="O128" s="70" t="str">
        <f t="shared" si="42"/>
        <v/>
      </c>
      <c r="P128" s="70" t="str">
        <f t="shared" si="43"/>
        <v/>
      </c>
    </row>
    <row r="129" spans="1:16" x14ac:dyDescent="0.25">
      <c r="A129" s="82" t="str">
        <f>IF('Not All Title I'!A129="","",'Not All Title I'!A129)</f>
        <v/>
      </c>
      <c r="B129" s="83" t="str">
        <f>IF('Not All Title I'!B129="","",'Not All Title I'!B129)</f>
        <v/>
      </c>
      <c r="C129" s="82" t="str">
        <f>IF('Not All Title I'!C129="","",'Not All Title I'!C129)</f>
        <v/>
      </c>
      <c r="D129" s="107"/>
      <c r="E129" s="108" t="str">
        <f t="shared" si="29"/>
        <v/>
      </c>
      <c r="F129" s="28"/>
      <c r="G129" s="29"/>
      <c r="H129" s="74" t="str">
        <f t="shared" si="37"/>
        <v/>
      </c>
      <c r="I129" s="74" t="str">
        <f>IF(ISNUMBER(H129),COUNTIF(H129:$H$193,H129),"")</f>
        <v/>
      </c>
      <c r="J129" s="74" t="str">
        <f t="shared" si="38"/>
        <v/>
      </c>
      <c r="K129" s="74" t="str">
        <f t="shared" si="39"/>
        <v/>
      </c>
      <c r="L129" s="74" t="str">
        <f t="shared" si="40"/>
        <v/>
      </c>
      <c r="M129" s="70" t="str">
        <f t="shared" si="41"/>
        <v/>
      </c>
      <c r="N129" s="70" t="str">
        <f>IF(ISNUMBER(M129),COUNTIF(M129:$M$193,M129),"")</f>
        <v/>
      </c>
      <c r="O129" s="70" t="str">
        <f t="shared" si="42"/>
        <v/>
      </c>
      <c r="P129" s="70" t="str">
        <f t="shared" si="43"/>
        <v/>
      </c>
    </row>
    <row r="130" spans="1:16" x14ac:dyDescent="0.25">
      <c r="A130" s="82" t="str">
        <f>IF('Not All Title I'!A130="","",'Not All Title I'!A130)</f>
        <v/>
      </c>
      <c r="B130" s="83" t="str">
        <f>IF('Not All Title I'!B130="","",'Not All Title I'!B130)</f>
        <v/>
      </c>
      <c r="C130" s="82" t="str">
        <f>IF('Not All Title I'!C130="","",'Not All Title I'!C130)</f>
        <v/>
      </c>
      <c r="D130" s="107"/>
      <c r="E130" s="108" t="str">
        <f t="shared" si="29"/>
        <v/>
      </c>
      <c r="F130" s="28"/>
      <c r="G130" s="29"/>
      <c r="H130" s="74" t="str">
        <f t="shared" si="37"/>
        <v/>
      </c>
      <c r="I130" s="74" t="str">
        <f>IF(ISNUMBER(H130),COUNTIF(H130:$H$193,H130),"")</f>
        <v/>
      </c>
      <c r="J130" s="74" t="str">
        <f t="shared" si="38"/>
        <v/>
      </c>
      <c r="K130" s="74" t="str">
        <f t="shared" si="39"/>
        <v/>
      </c>
      <c r="L130" s="74" t="str">
        <f t="shared" si="40"/>
        <v/>
      </c>
      <c r="M130" s="70" t="str">
        <f t="shared" si="41"/>
        <v/>
      </c>
      <c r="N130" s="70" t="str">
        <f>IF(ISNUMBER(M130),COUNTIF(M130:$M$193,M130),"")</f>
        <v/>
      </c>
      <c r="O130" s="70" t="str">
        <f t="shared" si="42"/>
        <v/>
      </c>
      <c r="P130" s="70" t="str">
        <f t="shared" si="43"/>
        <v/>
      </c>
    </row>
    <row r="131" spans="1:16" x14ac:dyDescent="0.25">
      <c r="A131" s="82" t="str">
        <f>IF('Not All Title I'!A131="","",'Not All Title I'!A131)</f>
        <v/>
      </c>
      <c r="B131" s="83" t="str">
        <f>IF('Not All Title I'!B131="","",'Not All Title I'!B131)</f>
        <v/>
      </c>
      <c r="C131" s="82" t="str">
        <f>IF('Not All Title I'!C131="","",'Not All Title I'!C131)</f>
        <v/>
      </c>
      <c r="D131" s="107"/>
      <c r="E131" s="108" t="str">
        <f t="shared" si="29"/>
        <v/>
      </c>
      <c r="F131" s="28"/>
      <c r="G131" s="29"/>
      <c r="H131" s="74" t="str">
        <f t="shared" si="37"/>
        <v/>
      </c>
      <c r="I131" s="74" t="str">
        <f>IF(ISNUMBER(H131),COUNTIF(H131:$H$193,H131),"")</f>
        <v/>
      </c>
      <c r="J131" s="74" t="str">
        <f t="shared" si="38"/>
        <v/>
      </c>
      <c r="K131" s="74" t="str">
        <f t="shared" si="39"/>
        <v/>
      </c>
      <c r="L131" s="74" t="str">
        <f t="shared" si="40"/>
        <v/>
      </c>
      <c r="M131" s="70" t="str">
        <f t="shared" si="41"/>
        <v/>
      </c>
      <c r="N131" s="70" t="str">
        <f>IF(ISNUMBER(M131),COUNTIF(M131:$M$193,M131),"")</f>
        <v/>
      </c>
      <c r="O131" s="70" t="str">
        <f t="shared" si="42"/>
        <v/>
      </c>
      <c r="P131" s="70" t="str">
        <f t="shared" si="43"/>
        <v/>
      </c>
    </row>
    <row r="132" spans="1:16" x14ac:dyDescent="0.25">
      <c r="A132" s="82" t="str">
        <f>IF('Not All Title I'!A132="","",'Not All Title I'!A132)</f>
        <v/>
      </c>
      <c r="B132" s="83" t="str">
        <f>IF('Not All Title I'!B132="","",'Not All Title I'!B132)</f>
        <v/>
      </c>
      <c r="C132" s="82" t="str">
        <f>IF('Not All Title I'!C132="","",'Not All Title I'!C132)</f>
        <v/>
      </c>
      <c r="D132" s="107"/>
      <c r="E132" s="108" t="str">
        <f t="shared" si="29"/>
        <v/>
      </c>
      <c r="F132" s="28"/>
      <c r="G132" s="29"/>
      <c r="H132" s="74" t="str">
        <f t="shared" si="30"/>
        <v/>
      </c>
      <c r="I132" s="74" t="str">
        <f>IF(ISNUMBER(H132),COUNTIF(H132:$H$193,H132),"")</f>
        <v/>
      </c>
      <c r="J132" s="74" t="str">
        <f t="shared" si="31"/>
        <v/>
      </c>
      <c r="K132" s="74" t="str">
        <f t="shared" si="32"/>
        <v/>
      </c>
      <c r="L132" s="74" t="str">
        <f t="shared" si="33"/>
        <v/>
      </c>
      <c r="M132" s="70" t="str">
        <f t="shared" si="34"/>
        <v/>
      </c>
      <c r="N132" s="70" t="str">
        <f>IF(ISNUMBER(M132),COUNTIF(M132:$M$193,M132),"")</f>
        <v/>
      </c>
      <c r="O132" s="70" t="str">
        <f t="shared" si="35"/>
        <v/>
      </c>
      <c r="P132" s="70" t="str">
        <f t="shared" si="36"/>
        <v/>
      </c>
    </row>
    <row r="133" spans="1:16" x14ac:dyDescent="0.25">
      <c r="A133" s="82" t="str">
        <f>IF('Not All Title I'!A133="","",'Not All Title I'!A133)</f>
        <v/>
      </c>
      <c r="B133" s="83" t="str">
        <f>IF('Not All Title I'!B133="","",'Not All Title I'!B133)</f>
        <v/>
      </c>
      <c r="C133" s="82" t="str">
        <f>IF('Not All Title I'!C133="","",'Not All Title I'!C133)</f>
        <v/>
      </c>
      <c r="D133" s="107"/>
      <c r="E133" s="108" t="str">
        <f t="shared" si="29"/>
        <v/>
      </c>
      <c r="F133" s="28"/>
      <c r="G133" s="29"/>
      <c r="H133" s="74" t="str">
        <f t="shared" si="30"/>
        <v/>
      </c>
      <c r="I133" s="74" t="str">
        <f>IF(ISNUMBER(H133),COUNTIF(H133:$H$193,H133),"")</f>
        <v/>
      </c>
      <c r="J133" s="74" t="str">
        <f t="shared" si="31"/>
        <v/>
      </c>
      <c r="K133" s="74" t="str">
        <f t="shared" si="32"/>
        <v/>
      </c>
      <c r="L133" s="74" t="str">
        <f t="shared" si="33"/>
        <v/>
      </c>
      <c r="M133" s="70" t="str">
        <f t="shared" si="34"/>
        <v/>
      </c>
      <c r="N133" s="70" t="str">
        <f>IF(ISNUMBER(M133),COUNTIF(M133:$M$193,M133),"")</f>
        <v/>
      </c>
      <c r="O133" s="70" t="str">
        <f t="shared" si="35"/>
        <v/>
      </c>
      <c r="P133" s="70" t="str">
        <f t="shared" si="36"/>
        <v/>
      </c>
    </row>
    <row r="134" spans="1:16" x14ac:dyDescent="0.25">
      <c r="A134" s="82" t="str">
        <f>IF('Not All Title I'!A134="","",'Not All Title I'!A134)</f>
        <v/>
      </c>
      <c r="B134" s="83" t="str">
        <f>IF('Not All Title I'!B134="","",'Not All Title I'!B134)</f>
        <v/>
      </c>
      <c r="C134" s="82" t="str">
        <f>IF('Not All Title I'!C134="","",'Not All Title I'!C134)</f>
        <v/>
      </c>
      <c r="D134" s="107"/>
      <c r="E134" s="108" t="str">
        <f t="shared" si="29"/>
        <v/>
      </c>
      <c r="F134" s="28"/>
      <c r="G134" s="29"/>
      <c r="H134" s="74" t="str">
        <f t="shared" si="30"/>
        <v/>
      </c>
      <c r="I134" s="74" t="str">
        <f>IF(ISNUMBER(H134),COUNTIF(H134:$H$193,H134),"")</f>
        <v/>
      </c>
      <c r="J134" s="74" t="str">
        <f t="shared" si="31"/>
        <v/>
      </c>
      <c r="K134" s="74" t="str">
        <f t="shared" si="32"/>
        <v/>
      </c>
      <c r="L134" s="74" t="str">
        <f t="shared" si="33"/>
        <v/>
      </c>
      <c r="M134" s="70" t="str">
        <f t="shared" si="34"/>
        <v/>
      </c>
      <c r="N134" s="70" t="str">
        <f>IF(ISNUMBER(M134),COUNTIF(M134:$M$193,M134),"")</f>
        <v/>
      </c>
      <c r="O134" s="70" t="str">
        <f t="shared" si="35"/>
        <v/>
      </c>
      <c r="P134" s="70" t="str">
        <f t="shared" si="36"/>
        <v/>
      </c>
    </row>
    <row r="135" spans="1:16" x14ac:dyDescent="0.25">
      <c r="A135" s="82" t="str">
        <f>IF('Not All Title I'!A135="","",'Not All Title I'!A135)</f>
        <v/>
      </c>
      <c r="B135" s="83" t="str">
        <f>IF('Not All Title I'!B135="","",'Not All Title I'!B135)</f>
        <v/>
      </c>
      <c r="C135" s="82" t="str">
        <f>IF('Not All Title I'!C135="","",'Not All Title I'!C135)</f>
        <v/>
      </c>
      <c r="D135" s="107"/>
      <c r="E135" s="108" t="str">
        <f t="shared" si="29"/>
        <v/>
      </c>
      <c r="F135" s="28"/>
      <c r="G135" s="29"/>
      <c r="H135" s="74" t="str">
        <f t="shared" si="30"/>
        <v/>
      </c>
      <c r="I135" s="74" t="str">
        <f>IF(ISNUMBER(H135),COUNTIF(H135:$H$193,H135),"")</f>
        <v/>
      </c>
      <c r="J135" s="74" t="str">
        <f t="shared" si="31"/>
        <v/>
      </c>
      <c r="K135" s="74" t="str">
        <f t="shared" si="32"/>
        <v/>
      </c>
      <c r="L135" s="74" t="str">
        <f t="shared" si="33"/>
        <v/>
      </c>
      <c r="M135" s="70" t="str">
        <f t="shared" si="34"/>
        <v/>
      </c>
      <c r="N135" s="70" t="str">
        <f>IF(ISNUMBER(M135),COUNTIF(M135:$M$193,M135),"")</f>
        <v/>
      </c>
      <c r="O135" s="70" t="str">
        <f t="shared" si="35"/>
        <v/>
      </c>
      <c r="P135" s="70" t="str">
        <f t="shared" si="36"/>
        <v/>
      </c>
    </row>
    <row r="136" spans="1:16" x14ac:dyDescent="0.25">
      <c r="A136" s="82" t="str">
        <f>IF('Not All Title I'!A136="","",'Not All Title I'!A136)</f>
        <v/>
      </c>
      <c r="B136" s="83" t="str">
        <f>IF('Not All Title I'!B136="","",'Not All Title I'!B136)</f>
        <v/>
      </c>
      <c r="C136" s="82" t="str">
        <f>IF('Not All Title I'!C136="","",'Not All Title I'!C136)</f>
        <v/>
      </c>
      <c r="D136" s="107"/>
      <c r="E136" s="108" t="str">
        <f t="shared" si="29"/>
        <v/>
      </c>
      <c r="F136" s="28"/>
      <c r="G136" s="29"/>
      <c r="H136" s="74" t="str">
        <f t="shared" si="30"/>
        <v/>
      </c>
      <c r="I136" s="74" t="str">
        <f>IF(ISNUMBER(H136),COUNTIF(H136:$H$193,H136),"")</f>
        <v/>
      </c>
      <c r="J136" s="74" t="str">
        <f t="shared" si="31"/>
        <v/>
      </c>
      <c r="K136" s="74" t="str">
        <f t="shared" si="32"/>
        <v/>
      </c>
      <c r="L136" s="74" t="str">
        <f t="shared" si="33"/>
        <v/>
      </c>
      <c r="M136" s="70" t="str">
        <f t="shared" si="34"/>
        <v/>
      </c>
      <c r="N136" s="70" t="str">
        <f>IF(ISNUMBER(M136),COUNTIF(M136:$M$193,M136),"")</f>
        <v/>
      </c>
      <c r="O136" s="70" t="str">
        <f t="shared" si="35"/>
        <v/>
      </c>
      <c r="P136" s="70" t="str">
        <f t="shared" si="36"/>
        <v/>
      </c>
    </row>
    <row r="137" spans="1:16" x14ac:dyDescent="0.25">
      <c r="A137" s="82" t="str">
        <f>IF('Not All Title I'!A137="","",'Not All Title I'!A137)</f>
        <v/>
      </c>
      <c r="B137" s="83" t="str">
        <f>IF('Not All Title I'!B137="","",'Not All Title I'!B137)</f>
        <v/>
      </c>
      <c r="C137" s="82" t="str">
        <f>IF('Not All Title I'!C137="","",'Not All Title I'!C137)</f>
        <v/>
      </c>
      <c r="D137" s="107"/>
      <c r="E137" s="108" t="str">
        <f t="shared" si="29"/>
        <v/>
      </c>
      <c r="F137" s="28"/>
      <c r="G137" s="29"/>
      <c r="H137" s="74" t="str">
        <f t="shared" si="30"/>
        <v/>
      </c>
      <c r="I137" s="74" t="str">
        <f>IF(ISNUMBER(H137),COUNTIF(H137:$H$193,H137),"")</f>
        <v/>
      </c>
      <c r="J137" s="74" t="str">
        <f t="shared" si="31"/>
        <v/>
      </c>
      <c r="K137" s="74" t="str">
        <f t="shared" si="32"/>
        <v/>
      </c>
      <c r="L137" s="74" t="str">
        <f t="shared" si="33"/>
        <v/>
      </c>
      <c r="M137" s="70" t="str">
        <f t="shared" si="34"/>
        <v/>
      </c>
      <c r="N137" s="70" t="str">
        <f>IF(ISNUMBER(M137),COUNTIF(M137:$M$193,M137),"")</f>
        <v/>
      </c>
      <c r="O137" s="70" t="str">
        <f t="shared" si="35"/>
        <v/>
      </c>
      <c r="P137" s="70" t="str">
        <f t="shared" si="36"/>
        <v/>
      </c>
    </row>
    <row r="138" spans="1:16" x14ac:dyDescent="0.25">
      <c r="A138" s="82" t="str">
        <f>IF('Not All Title I'!A138="","",'Not All Title I'!A138)</f>
        <v/>
      </c>
      <c r="B138" s="83" t="str">
        <f>IF('Not All Title I'!B138="","",'Not All Title I'!B138)</f>
        <v/>
      </c>
      <c r="C138" s="82" t="str">
        <f>IF('Not All Title I'!C138="","",'Not All Title I'!C138)</f>
        <v/>
      </c>
      <c r="D138" s="107"/>
      <c r="E138" s="108" t="str">
        <f t="shared" si="29"/>
        <v/>
      </c>
      <c r="F138" s="28"/>
      <c r="G138" s="29"/>
      <c r="H138" s="74" t="str">
        <f t="shared" si="30"/>
        <v/>
      </c>
      <c r="I138" s="74" t="str">
        <f>IF(ISNUMBER(H138),COUNTIF(H138:$H$193,H138),"")</f>
        <v/>
      </c>
      <c r="J138" s="74" t="str">
        <f t="shared" si="31"/>
        <v/>
      </c>
      <c r="K138" s="74" t="str">
        <f t="shared" si="32"/>
        <v/>
      </c>
      <c r="L138" s="74" t="str">
        <f t="shared" si="33"/>
        <v/>
      </c>
      <c r="M138" s="70" t="str">
        <f t="shared" si="34"/>
        <v/>
      </c>
      <c r="N138" s="70" t="str">
        <f>IF(ISNUMBER(M138),COUNTIF(M138:$M$193,M138),"")</f>
        <v/>
      </c>
      <c r="O138" s="70" t="str">
        <f t="shared" si="35"/>
        <v/>
      </c>
      <c r="P138" s="70" t="str">
        <f t="shared" si="36"/>
        <v/>
      </c>
    </row>
    <row r="139" spans="1:16" x14ac:dyDescent="0.25">
      <c r="A139" s="82" t="str">
        <f>IF('Not All Title I'!A139="","",'Not All Title I'!A139)</f>
        <v/>
      </c>
      <c r="B139" s="83" t="str">
        <f>IF('Not All Title I'!B139="","",'Not All Title I'!B139)</f>
        <v/>
      </c>
      <c r="C139" s="82" t="str">
        <f>IF('Not All Title I'!C139="","",'Not All Title I'!C139)</f>
        <v/>
      </c>
      <c r="D139" s="107"/>
      <c r="E139" s="108" t="str">
        <f t="shared" si="29"/>
        <v/>
      </c>
      <c r="F139" s="28"/>
      <c r="G139" s="29"/>
      <c r="H139" s="74" t="str">
        <f t="shared" si="30"/>
        <v/>
      </c>
      <c r="I139" s="74" t="str">
        <f>IF(ISNUMBER(H139),COUNTIF(H139:$H$193,H139),"")</f>
        <v/>
      </c>
      <c r="J139" s="74" t="str">
        <f t="shared" si="31"/>
        <v/>
      </c>
      <c r="K139" s="74" t="str">
        <f t="shared" si="32"/>
        <v/>
      </c>
      <c r="L139" s="74" t="str">
        <f t="shared" si="33"/>
        <v/>
      </c>
      <c r="M139" s="70" t="str">
        <f t="shared" si="34"/>
        <v/>
      </c>
      <c r="N139" s="70" t="str">
        <f>IF(ISNUMBER(M139),COUNTIF(M139:$M$193,M139),"")</f>
        <v/>
      </c>
      <c r="O139" s="70" t="str">
        <f t="shared" si="35"/>
        <v/>
      </c>
      <c r="P139" s="70" t="str">
        <f t="shared" si="36"/>
        <v/>
      </c>
    </row>
    <row r="140" spans="1:16" x14ac:dyDescent="0.25">
      <c r="A140" s="82" t="str">
        <f>IF('Not All Title I'!A140="","",'Not All Title I'!A140)</f>
        <v/>
      </c>
      <c r="B140" s="83" t="str">
        <f>IF('Not All Title I'!B140="","",'Not All Title I'!B140)</f>
        <v/>
      </c>
      <c r="C140" s="82" t="str">
        <f>IF('Not All Title I'!C140="","",'Not All Title I'!C140)</f>
        <v/>
      </c>
      <c r="D140" s="107"/>
      <c r="E140" s="108" t="str">
        <f t="shared" si="29"/>
        <v/>
      </c>
      <c r="F140" s="28"/>
      <c r="G140" s="29"/>
      <c r="H140" s="74" t="str">
        <f t="shared" si="30"/>
        <v/>
      </c>
      <c r="I140" s="74" t="str">
        <f>IF(ISNUMBER(H140),COUNTIF(H140:$H$193,H140),"")</f>
        <v/>
      </c>
      <c r="J140" s="74" t="str">
        <f t="shared" si="31"/>
        <v/>
      </c>
      <c r="K140" s="74" t="str">
        <f t="shared" si="32"/>
        <v/>
      </c>
      <c r="L140" s="74" t="str">
        <f t="shared" si="33"/>
        <v/>
      </c>
      <c r="M140" s="70" t="str">
        <f t="shared" si="34"/>
        <v/>
      </c>
      <c r="N140" s="70" t="str">
        <f>IF(ISNUMBER(M140),COUNTIF(M140:$M$193,M140),"")</f>
        <v/>
      </c>
      <c r="O140" s="70" t="str">
        <f t="shared" si="35"/>
        <v/>
      </c>
      <c r="P140" s="70" t="str">
        <f t="shared" si="36"/>
        <v/>
      </c>
    </row>
    <row r="141" spans="1:16" x14ac:dyDescent="0.25">
      <c r="A141" s="82" t="str">
        <f>IF('Not All Title I'!A141="","",'Not All Title I'!A141)</f>
        <v/>
      </c>
      <c r="B141" s="83" t="str">
        <f>IF('Not All Title I'!B141="","",'Not All Title I'!B141)</f>
        <v/>
      </c>
      <c r="C141" s="82" t="str">
        <f>IF('Not All Title I'!C141="","",'Not All Title I'!C141)</f>
        <v/>
      </c>
      <c r="D141" s="107"/>
      <c r="E141" s="108" t="str">
        <f t="shared" si="29"/>
        <v/>
      </c>
      <c r="F141" s="28"/>
      <c r="G141" s="29"/>
      <c r="H141" s="74" t="str">
        <f t="shared" si="30"/>
        <v/>
      </c>
      <c r="I141" s="74" t="str">
        <f>IF(ISNUMBER(H141),COUNTIF(H141:$H$193,H141),"")</f>
        <v/>
      </c>
      <c r="J141" s="74" t="str">
        <f t="shared" si="31"/>
        <v/>
      </c>
      <c r="K141" s="74" t="str">
        <f t="shared" si="32"/>
        <v/>
      </c>
      <c r="L141" s="74" t="str">
        <f t="shared" si="33"/>
        <v/>
      </c>
      <c r="M141" s="70" t="str">
        <f t="shared" si="34"/>
        <v/>
      </c>
      <c r="N141" s="70" t="str">
        <f>IF(ISNUMBER(M141),COUNTIF(M141:$M$193,M141),"")</f>
        <v/>
      </c>
      <c r="O141" s="70" t="str">
        <f t="shared" si="35"/>
        <v/>
      </c>
      <c r="P141" s="70" t="str">
        <f t="shared" si="36"/>
        <v/>
      </c>
    </row>
    <row r="142" spans="1:16" x14ac:dyDescent="0.25">
      <c r="A142" s="82" t="str">
        <f>IF('Not All Title I'!A142="","",'Not All Title I'!A142)</f>
        <v/>
      </c>
      <c r="B142" s="83" t="str">
        <f>IF('Not All Title I'!B142="","",'Not All Title I'!B142)</f>
        <v/>
      </c>
      <c r="C142" s="82" t="str">
        <f>IF('Not All Title I'!C142="","",'Not All Title I'!C142)</f>
        <v/>
      </c>
      <c r="D142" s="107"/>
      <c r="E142" s="108" t="str">
        <f t="shared" si="29"/>
        <v/>
      </c>
      <c r="F142" s="28"/>
      <c r="G142" s="29"/>
      <c r="H142" s="74" t="str">
        <f t="shared" si="30"/>
        <v/>
      </c>
      <c r="I142" s="74" t="str">
        <f>IF(ISNUMBER(H142),COUNTIF(H142:$H$193,H142),"")</f>
        <v/>
      </c>
      <c r="J142" s="74" t="str">
        <f t="shared" si="31"/>
        <v/>
      </c>
      <c r="K142" s="74" t="str">
        <f t="shared" si="32"/>
        <v/>
      </c>
      <c r="L142" s="74" t="str">
        <f t="shared" si="33"/>
        <v/>
      </c>
      <c r="M142" s="70" t="str">
        <f t="shared" si="34"/>
        <v/>
      </c>
      <c r="N142" s="70" t="str">
        <f>IF(ISNUMBER(M142),COUNTIF(M142:$M$193,M142),"")</f>
        <v/>
      </c>
      <c r="O142" s="70" t="str">
        <f t="shared" si="35"/>
        <v/>
      </c>
      <c r="P142" s="70" t="str">
        <f t="shared" si="36"/>
        <v/>
      </c>
    </row>
    <row r="143" spans="1:16" x14ac:dyDescent="0.25">
      <c r="A143" s="82" t="str">
        <f>IF('Not All Title I'!A143="","",'Not All Title I'!A143)</f>
        <v/>
      </c>
      <c r="B143" s="83" t="str">
        <f>IF('Not All Title I'!B143="","",'Not All Title I'!B143)</f>
        <v/>
      </c>
      <c r="C143" s="82" t="str">
        <f>IF('Not All Title I'!C143="","",'Not All Title I'!C143)</f>
        <v/>
      </c>
      <c r="D143" s="107"/>
      <c r="E143" s="108" t="str">
        <f t="shared" si="29"/>
        <v/>
      </c>
      <c r="F143" s="28"/>
      <c r="G143" s="29"/>
      <c r="H143" s="74" t="str">
        <f t="shared" si="30"/>
        <v/>
      </c>
      <c r="I143" s="74" t="str">
        <f>IF(ISNUMBER(H143),COUNTIF(H143:$H$193,H143),"")</f>
        <v/>
      </c>
      <c r="J143" s="74" t="str">
        <f t="shared" si="31"/>
        <v/>
      </c>
      <c r="K143" s="74" t="str">
        <f t="shared" si="32"/>
        <v/>
      </c>
      <c r="L143" s="74" t="str">
        <f t="shared" si="33"/>
        <v/>
      </c>
      <c r="M143" s="70" t="str">
        <f t="shared" si="34"/>
        <v/>
      </c>
      <c r="N143" s="70" t="str">
        <f>IF(ISNUMBER(M143),COUNTIF(M143:$M$193,M143),"")</f>
        <v/>
      </c>
      <c r="O143" s="70" t="str">
        <f t="shared" si="35"/>
        <v/>
      </c>
      <c r="P143" s="70" t="str">
        <f t="shared" si="36"/>
        <v/>
      </c>
    </row>
    <row r="144" spans="1:16" x14ac:dyDescent="0.25">
      <c r="A144" s="82" t="str">
        <f>IF('Not All Title I'!A144="","",'Not All Title I'!A144)</f>
        <v/>
      </c>
      <c r="B144" s="83" t="str">
        <f>IF('Not All Title I'!B144="","",'Not All Title I'!B144)</f>
        <v/>
      </c>
      <c r="C144" s="82" t="str">
        <f>IF('Not All Title I'!C144="","",'Not All Title I'!C144)</f>
        <v/>
      </c>
      <c r="D144" s="107"/>
      <c r="E144" s="108" t="str">
        <f t="shared" si="29"/>
        <v/>
      </c>
      <c r="F144" s="28"/>
      <c r="G144" s="29"/>
      <c r="H144" s="74" t="str">
        <f t="shared" si="30"/>
        <v/>
      </c>
      <c r="I144" s="74" t="str">
        <f>IF(ISNUMBER(H144),COUNTIF(H144:$H$193,H144),"")</f>
        <v/>
      </c>
      <c r="J144" s="74" t="str">
        <f t="shared" si="31"/>
        <v/>
      </c>
      <c r="K144" s="74" t="str">
        <f t="shared" si="32"/>
        <v/>
      </c>
      <c r="L144" s="74" t="str">
        <f t="shared" si="33"/>
        <v/>
      </c>
      <c r="M144" s="70" t="str">
        <f t="shared" si="34"/>
        <v/>
      </c>
      <c r="N144" s="70" t="str">
        <f>IF(ISNUMBER(M144),COUNTIF(M144:$M$193,M144),"")</f>
        <v/>
      </c>
      <c r="O144" s="70" t="str">
        <f t="shared" si="35"/>
        <v/>
      </c>
      <c r="P144" s="70" t="str">
        <f t="shared" si="36"/>
        <v/>
      </c>
    </row>
    <row r="145" spans="1:16" x14ac:dyDescent="0.25">
      <c r="A145" s="82" t="str">
        <f>IF('Not All Title I'!A145="","",'Not All Title I'!A145)</f>
        <v/>
      </c>
      <c r="B145" s="83" t="str">
        <f>IF('Not All Title I'!B145="","",'Not All Title I'!B145)</f>
        <v/>
      </c>
      <c r="C145" s="82" t="str">
        <f>IF('Not All Title I'!C145="","",'Not All Title I'!C145)</f>
        <v/>
      </c>
      <c r="D145" s="107"/>
      <c r="E145" s="108" t="str">
        <f t="shared" si="29"/>
        <v/>
      </c>
      <c r="F145" s="28"/>
      <c r="G145" s="29"/>
      <c r="H145" s="74" t="str">
        <f t="shared" si="30"/>
        <v/>
      </c>
      <c r="I145" s="74" t="str">
        <f>IF(ISNUMBER(H145),COUNTIF(H145:$H$193,H145),"")</f>
        <v/>
      </c>
      <c r="J145" s="74" t="str">
        <f t="shared" si="31"/>
        <v/>
      </c>
      <c r="K145" s="74" t="str">
        <f t="shared" si="32"/>
        <v/>
      </c>
      <c r="L145" s="74" t="str">
        <f t="shared" si="33"/>
        <v/>
      </c>
      <c r="M145" s="70" t="str">
        <f t="shared" si="34"/>
        <v/>
      </c>
      <c r="N145" s="70" t="str">
        <f>IF(ISNUMBER(M145),COUNTIF(M145:$M$193,M145),"")</f>
        <v/>
      </c>
      <c r="O145" s="70" t="str">
        <f t="shared" si="35"/>
        <v/>
      </c>
      <c r="P145" s="70" t="str">
        <f t="shared" si="36"/>
        <v/>
      </c>
    </row>
    <row r="146" spans="1:16" x14ac:dyDescent="0.25">
      <c r="A146" s="82" t="str">
        <f>IF('Not All Title I'!A146="","",'Not All Title I'!A146)</f>
        <v/>
      </c>
      <c r="B146" s="83" t="str">
        <f>IF('Not All Title I'!B146="","",'Not All Title I'!B146)</f>
        <v/>
      </c>
      <c r="C146" s="82" t="str">
        <f>IF('Not All Title I'!C146="","",'Not All Title I'!C146)</f>
        <v/>
      </c>
      <c r="D146" s="107"/>
      <c r="E146" s="108" t="str">
        <f t="shared" si="29"/>
        <v/>
      </c>
      <c r="F146" s="28"/>
      <c r="G146" s="29"/>
      <c r="H146" s="74" t="str">
        <f t="shared" si="30"/>
        <v/>
      </c>
      <c r="I146" s="74" t="str">
        <f>IF(ISNUMBER(H146),COUNTIF(H146:$H$193,H146),"")</f>
        <v/>
      </c>
      <c r="J146" s="74" t="str">
        <f t="shared" si="31"/>
        <v/>
      </c>
      <c r="K146" s="74" t="str">
        <f t="shared" si="32"/>
        <v/>
      </c>
      <c r="L146" s="74" t="str">
        <f t="shared" si="33"/>
        <v/>
      </c>
      <c r="M146" s="70" t="str">
        <f t="shared" si="34"/>
        <v/>
      </c>
      <c r="N146" s="70" t="str">
        <f>IF(ISNUMBER(M146),COUNTIF(M146:$M$193,M146),"")</f>
        <v/>
      </c>
      <c r="O146" s="70" t="str">
        <f t="shared" si="35"/>
        <v/>
      </c>
      <c r="P146" s="70" t="str">
        <f t="shared" si="36"/>
        <v/>
      </c>
    </row>
    <row r="147" spans="1:16" x14ac:dyDescent="0.25">
      <c r="A147" s="82" t="str">
        <f>IF('Not All Title I'!A147="","",'Not All Title I'!A147)</f>
        <v/>
      </c>
      <c r="B147" s="83" t="str">
        <f>IF('Not All Title I'!B147="","",'Not All Title I'!B147)</f>
        <v/>
      </c>
      <c r="C147" s="82" t="str">
        <f>IF('Not All Title I'!C147="","",'Not All Title I'!C147)</f>
        <v/>
      </c>
      <c r="D147" s="107"/>
      <c r="E147" s="108" t="str">
        <f t="shared" si="29"/>
        <v/>
      </c>
      <c r="F147" s="28"/>
      <c r="G147" s="29"/>
      <c r="H147" s="74" t="str">
        <f t="shared" si="30"/>
        <v/>
      </c>
      <c r="I147" s="74" t="str">
        <f>IF(ISNUMBER(H147),COUNTIF(H147:$H$193,H147),"")</f>
        <v/>
      </c>
      <c r="J147" s="74" t="str">
        <f t="shared" si="31"/>
        <v/>
      </c>
      <c r="K147" s="74" t="str">
        <f t="shared" si="32"/>
        <v/>
      </c>
      <c r="L147" s="74" t="str">
        <f t="shared" si="33"/>
        <v/>
      </c>
      <c r="M147" s="70" t="str">
        <f t="shared" si="34"/>
        <v/>
      </c>
      <c r="N147" s="70" t="str">
        <f>IF(ISNUMBER(M147),COUNTIF(M147:$M$193,M147),"")</f>
        <v/>
      </c>
      <c r="O147" s="70" t="str">
        <f t="shared" si="35"/>
        <v/>
      </c>
      <c r="P147" s="70" t="str">
        <f t="shared" si="36"/>
        <v/>
      </c>
    </row>
    <row r="148" spans="1:16" x14ac:dyDescent="0.25">
      <c r="A148" s="82" t="str">
        <f>IF('Not All Title I'!A148="","",'Not All Title I'!A148)</f>
        <v/>
      </c>
      <c r="B148" s="83" t="str">
        <f>IF('Not All Title I'!B148="","",'Not All Title I'!B148)</f>
        <v/>
      </c>
      <c r="C148" s="82" t="str">
        <f>IF('Not All Title I'!C148="","",'Not All Title I'!C148)</f>
        <v/>
      </c>
      <c r="D148" s="107"/>
      <c r="E148" s="108" t="str">
        <f t="shared" si="29"/>
        <v/>
      </c>
      <c r="F148" s="28"/>
      <c r="G148" s="29"/>
      <c r="H148" s="74" t="str">
        <f t="shared" si="30"/>
        <v/>
      </c>
      <c r="I148" s="74" t="str">
        <f>IF(ISNUMBER(H148),COUNTIF(H148:$H$193,H148),"")</f>
        <v/>
      </c>
      <c r="J148" s="74" t="str">
        <f t="shared" si="31"/>
        <v/>
      </c>
      <c r="K148" s="74" t="str">
        <f t="shared" si="32"/>
        <v/>
      </c>
      <c r="L148" s="74" t="str">
        <f t="shared" si="33"/>
        <v/>
      </c>
      <c r="M148" s="70" t="str">
        <f t="shared" si="34"/>
        <v/>
      </c>
      <c r="N148" s="70" t="str">
        <f>IF(ISNUMBER(M148),COUNTIF(M148:$M$193,M148),"")</f>
        <v/>
      </c>
      <c r="O148" s="70" t="str">
        <f t="shared" si="35"/>
        <v/>
      </c>
      <c r="P148" s="70" t="str">
        <f t="shared" si="36"/>
        <v/>
      </c>
    </row>
    <row r="149" spans="1:16" x14ac:dyDescent="0.25">
      <c r="A149" s="82" t="str">
        <f>IF('Not All Title I'!A149="","",'Not All Title I'!A149)</f>
        <v/>
      </c>
      <c r="B149" s="83" t="str">
        <f>IF('Not All Title I'!B149="","",'Not All Title I'!B149)</f>
        <v/>
      </c>
      <c r="C149" s="82" t="str">
        <f>IF('Not All Title I'!C149="","",'Not All Title I'!C149)</f>
        <v/>
      </c>
      <c r="D149" s="107"/>
      <c r="E149" s="108" t="str">
        <f t="shared" si="29"/>
        <v/>
      </c>
      <c r="F149" s="28"/>
      <c r="G149" s="29"/>
      <c r="H149" s="74" t="str">
        <f t="shared" si="30"/>
        <v/>
      </c>
      <c r="I149" s="74" t="str">
        <f>IF(ISNUMBER(H149),COUNTIF(H149:$H$193,H149),"")</f>
        <v/>
      </c>
      <c r="J149" s="74" t="str">
        <f t="shared" si="31"/>
        <v/>
      </c>
      <c r="K149" s="74" t="str">
        <f t="shared" si="32"/>
        <v/>
      </c>
      <c r="L149" s="74" t="str">
        <f t="shared" si="33"/>
        <v/>
      </c>
      <c r="M149" s="70" t="str">
        <f t="shared" si="34"/>
        <v/>
      </c>
      <c r="N149" s="70" t="str">
        <f>IF(ISNUMBER(M149),COUNTIF(M149:$M$193,M149),"")</f>
        <v/>
      </c>
      <c r="O149" s="70" t="str">
        <f t="shared" si="35"/>
        <v/>
      </c>
      <c r="P149" s="70" t="str">
        <f t="shared" si="36"/>
        <v/>
      </c>
    </row>
    <row r="150" spans="1:16" x14ac:dyDescent="0.25">
      <c r="A150" s="82" t="str">
        <f>IF('Not All Title I'!A150="","",'Not All Title I'!A150)</f>
        <v/>
      </c>
      <c r="B150" s="83" t="str">
        <f>IF('Not All Title I'!B150="","",'Not All Title I'!B150)</f>
        <v/>
      </c>
      <c r="C150" s="82" t="str">
        <f>IF('Not All Title I'!C150="","",'Not All Title I'!C150)</f>
        <v/>
      </c>
      <c r="D150" s="107"/>
      <c r="E150" s="108" t="str">
        <f t="shared" si="29"/>
        <v/>
      </c>
      <c r="F150" s="28"/>
      <c r="G150" s="29"/>
      <c r="H150" s="74" t="str">
        <f t="shared" si="30"/>
        <v/>
      </c>
      <c r="I150" s="74" t="str">
        <f>IF(ISNUMBER(H150),COUNTIF(H150:$H$193,H150),"")</f>
        <v/>
      </c>
      <c r="J150" s="74" t="str">
        <f t="shared" si="31"/>
        <v/>
      </c>
      <c r="K150" s="74" t="str">
        <f t="shared" si="32"/>
        <v/>
      </c>
      <c r="L150" s="74" t="str">
        <f t="shared" si="33"/>
        <v/>
      </c>
      <c r="M150" s="70" t="str">
        <f t="shared" si="34"/>
        <v/>
      </c>
      <c r="N150" s="70" t="str">
        <f>IF(ISNUMBER(M150),COUNTIF(M150:$M$193,M150),"")</f>
        <v/>
      </c>
      <c r="O150" s="70" t="str">
        <f t="shared" si="35"/>
        <v/>
      </c>
      <c r="P150" s="70" t="str">
        <f t="shared" si="36"/>
        <v/>
      </c>
    </row>
    <row r="151" spans="1:16" x14ac:dyDescent="0.25">
      <c r="A151" s="82" t="str">
        <f>IF('Not All Title I'!A151="","",'Not All Title I'!A151)</f>
        <v/>
      </c>
      <c r="B151" s="83" t="str">
        <f>IF('Not All Title I'!B151="","",'Not All Title I'!B151)</f>
        <v/>
      </c>
      <c r="C151" s="82" t="str">
        <f>IF('Not All Title I'!C151="","",'Not All Title I'!C151)</f>
        <v/>
      </c>
      <c r="D151" s="107"/>
      <c r="E151" s="108" t="str">
        <f t="shared" si="29"/>
        <v/>
      </c>
      <c r="F151" s="28"/>
      <c r="G151" s="29"/>
      <c r="H151" s="74" t="str">
        <f t="shared" si="30"/>
        <v/>
      </c>
      <c r="I151" s="74" t="str">
        <f>IF(ISNUMBER(H151),COUNTIF(H151:$H$193,H151),"")</f>
        <v/>
      </c>
      <c r="J151" s="74" t="str">
        <f t="shared" si="31"/>
        <v/>
      </c>
      <c r="K151" s="74" t="str">
        <f t="shared" si="32"/>
        <v/>
      </c>
      <c r="L151" s="74" t="str">
        <f t="shared" si="33"/>
        <v/>
      </c>
      <c r="M151" s="70" t="str">
        <f t="shared" si="34"/>
        <v/>
      </c>
      <c r="N151" s="70" t="str">
        <f>IF(ISNUMBER(M151),COUNTIF(M151:$M$193,M151),"")</f>
        <v/>
      </c>
      <c r="O151" s="70" t="str">
        <f t="shared" si="35"/>
        <v/>
      </c>
      <c r="P151" s="70" t="str">
        <f t="shared" si="36"/>
        <v/>
      </c>
    </row>
    <row r="152" spans="1:16" x14ac:dyDescent="0.25">
      <c r="A152" s="82" t="str">
        <f>IF('Not All Title I'!A152="","",'Not All Title I'!A152)</f>
        <v/>
      </c>
      <c r="B152" s="83" t="str">
        <f>IF('Not All Title I'!B152="","",'Not All Title I'!B152)</f>
        <v/>
      </c>
      <c r="C152" s="82" t="str">
        <f>IF('Not All Title I'!C152="","",'Not All Title I'!C152)</f>
        <v/>
      </c>
      <c r="D152" s="107"/>
      <c r="E152" s="108" t="str">
        <f t="shared" si="29"/>
        <v/>
      </c>
      <c r="F152" s="28"/>
      <c r="G152" s="29"/>
      <c r="H152" s="74" t="str">
        <f t="shared" ref="H152:H171" si="44">IF(ISNUMBER(C152),_xlfn.RANK.AVG(C152,$C$104:$C$193),"")</f>
        <v/>
      </c>
      <c r="I152" s="74" t="str">
        <f>IF(ISNUMBER(H152),COUNTIF(H152:$H$193,H152),"")</f>
        <v/>
      </c>
      <c r="J152" s="74" t="str">
        <f t="shared" ref="J152:J171" si="45">IF(ISNUMBER(H152),IF(I152=1,H152,H152+(I152*0.01)),"")</f>
        <v/>
      </c>
      <c r="K152" s="74" t="str">
        <f t="shared" ref="K152:K171" si="46">IF(ISNUMBER(H152),_xlfn.RANK.AVG(J152,$J$104:$J$193),"")</f>
        <v/>
      </c>
      <c r="L152" s="74" t="str">
        <f t="shared" ref="L152:L171" si="47">IF(ISNUMBER(H152),A152,"")</f>
        <v/>
      </c>
      <c r="M152" s="70" t="str">
        <f t="shared" ref="M152:M171" si="48">IF(ISNUMBER(F152),_xlfn.RANK.AVG(F152,$F$104:$F$193),"")</f>
        <v/>
      </c>
      <c r="N152" s="70" t="str">
        <f>IF(ISNUMBER(M152),COUNTIF(M152:$M$193,M152),"")</f>
        <v/>
      </c>
      <c r="O152" s="70" t="str">
        <f t="shared" ref="O152:O171" si="49">IF(ISNUMBER(M152),IF(N152=1,M152,M152+(N152*0.01)),"")</f>
        <v/>
      </c>
      <c r="P152" s="70" t="str">
        <f t="shared" ref="P152:P171" si="50">IF(ISNUMBER(M152),_xlfn.RANK.AVG(O152,$O$104:$O$193),"")</f>
        <v/>
      </c>
    </row>
    <row r="153" spans="1:16" x14ac:dyDescent="0.25">
      <c r="A153" s="82" t="str">
        <f>IF('Not All Title I'!A153="","",'Not All Title I'!A153)</f>
        <v/>
      </c>
      <c r="B153" s="83" t="str">
        <f>IF('Not All Title I'!B153="","",'Not All Title I'!B153)</f>
        <v/>
      </c>
      <c r="C153" s="82" t="str">
        <f>IF('Not All Title I'!C153="","",'Not All Title I'!C153)</f>
        <v/>
      </c>
      <c r="D153" s="107"/>
      <c r="E153" s="108" t="str">
        <f t="shared" si="29"/>
        <v/>
      </c>
      <c r="F153" s="28"/>
      <c r="G153" s="29"/>
      <c r="H153" s="74" t="str">
        <f t="shared" si="44"/>
        <v/>
      </c>
      <c r="I153" s="74" t="str">
        <f>IF(ISNUMBER(H153),COUNTIF(H153:$H$193,H153),"")</f>
        <v/>
      </c>
      <c r="J153" s="74" t="str">
        <f t="shared" si="45"/>
        <v/>
      </c>
      <c r="K153" s="74" t="str">
        <f t="shared" si="46"/>
        <v/>
      </c>
      <c r="L153" s="74" t="str">
        <f t="shared" si="47"/>
        <v/>
      </c>
      <c r="M153" s="70" t="str">
        <f t="shared" si="48"/>
        <v/>
      </c>
      <c r="N153" s="70" t="str">
        <f>IF(ISNUMBER(M153),COUNTIF(M153:$M$193,M153),"")</f>
        <v/>
      </c>
      <c r="O153" s="70" t="str">
        <f t="shared" si="49"/>
        <v/>
      </c>
      <c r="P153" s="70" t="str">
        <f t="shared" si="50"/>
        <v/>
      </c>
    </row>
    <row r="154" spans="1:16" x14ac:dyDescent="0.25">
      <c r="A154" s="82" t="str">
        <f>IF('Not All Title I'!A154="","",'Not All Title I'!A154)</f>
        <v/>
      </c>
      <c r="B154" s="83" t="str">
        <f>IF('Not All Title I'!B154="","",'Not All Title I'!B154)</f>
        <v/>
      </c>
      <c r="C154" s="82" t="str">
        <f>IF('Not All Title I'!C154="","",'Not All Title I'!C154)</f>
        <v/>
      </c>
      <c r="D154" s="107"/>
      <c r="E154" s="108" t="str">
        <f t="shared" si="29"/>
        <v/>
      </c>
      <c r="F154" s="28"/>
      <c r="G154" s="29"/>
      <c r="H154" s="74" t="str">
        <f t="shared" si="44"/>
        <v/>
      </c>
      <c r="I154" s="74" t="str">
        <f>IF(ISNUMBER(H154),COUNTIF(H154:$H$193,H154),"")</f>
        <v/>
      </c>
      <c r="J154" s="74" t="str">
        <f t="shared" si="45"/>
        <v/>
      </c>
      <c r="K154" s="74" t="str">
        <f t="shared" si="46"/>
        <v/>
      </c>
      <c r="L154" s="74" t="str">
        <f t="shared" si="47"/>
        <v/>
      </c>
      <c r="M154" s="70" t="str">
        <f t="shared" si="48"/>
        <v/>
      </c>
      <c r="N154" s="70" t="str">
        <f>IF(ISNUMBER(M154),COUNTIF(M154:$M$193,M154),"")</f>
        <v/>
      </c>
      <c r="O154" s="70" t="str">
        <f t="shared" si="49"/>
        <v/>
      </c>
      <c r="P154" s="70" t="str">
        <f t="shared" si="50"/>
        <v/>
      </c>
    </row>
    <row r="155" spans="1:16" x14ac:dyDescent="0.25">
      <c r="A155" s="82" t="str">
        <f>IF('Not All Title I'!A155="","",'Not All Title I'!A155)</f>
        <v/>
      </c>
      <c r="B155" s="83" t="str">
        <f>IF('Not All Title I'!B155="","",'Not All Title I'!B155)</f>
        <v/>
      </c>
      <c r="C155" s="82" t="str">
        <f>IF('Not All Title I'!C155="","",'Not All Title I'!C155)</f>
        <v/>
      </c>
      <c r="D155" s="107"/>
      <c r="E155" s="108" t="str">
        <f t="shared" si="29"/>
        <v/>
      </c>
      <c r="F155" s="28"/>
      <c r="G155" s="29"/>
      <c r="H155" s="74" t="str">
        <f t="shared" si="44"/>
        <v/>
      </c>
      <c r="I155" s="74" t="str">
        <f>IF(ISNUMBER(H155),COUNTIF(H155:$H$193,H155),"")</f>
        <v/>
      </c>
      <c r="J155" s="74" t="str">
        <f t="shared" si="45"/>
        <v/>
      </c>
      <c r="K155" s="74" t="str">
        <f t="shared" si="46"/>
        <v/>
      </c>
      <c r="L155" s="74" t="str">
        <f t="shared" si="47"/>
        <v/>
      </c>
      <c r="M155" s="70" t="str">
        <f t="shared" si="48"/>
        <v/>
      </c>
      <c r="N155" s="70" t="str">
        <f>IF(ISNUMBER(M155),COUNTIF(M155:$M$193,M155),"")</f>
        <v/>
      </c>
      <c r="O155" s="70" t="str">
        <f t="shared" si="49"/>
        <v/>
      </c>
      <c r="P155" s="70" t="str">
        <f t="shared" si="50"/>
        <v/>
      </c>
    </row>
    <row r="156" spans="1:16" x14ac:dyDescent="0.25">
      <c r="A156" s="82" t="str">
        <f>IF('Not All Title I'!A156="","",'Not All Title I'!A156)</f>
        <v/>
      </c>
      <c r="B156" s="83" t="str">
        <f>IF('Not All Title I'!B156="","",'Not All Title I'!B156)</f>
        <v/>
      </c>
      <c r="C156" s="82" t="str">
        <f>IF('Not All Title I'!C156="","",'Not All Title I'!C156)</f>
        <v/>
      </c>
      <c r="D156" s="107"/>
      <c r="E156" s="108" t="str">
        <f t="shared" si="29"/>
        <v/>
      </c>
      <c r="F156" s="28"/>
      <c r="G156" s="29"/>
      <c r="H156" s="74" t="str">
        <f t="shared" si="44"/>
        <v/>
      </c>
      <c r="I156" s="74" t="str">
        <f>IF(ISNUMBER(H156),COUNTIF(H156:$H$193,H156),"")</f>
        <v/>
      </c>
      <c r="J156" s="74" t="str">
        <f t="shared" si="45"/>
        <v/>
      </c>
      <c r="K156" s="74" t="str">
        <f t="shared" si="46"/>
        <v/>
      </c>
      <c r="L156" s="74" t="str">
        <f t="shared" si="47"/>
        <v/>
      </c>
      <c r="M156" s="70" t="str">
        <f t="shared" si="48"/>
        <v/>
      </c>
      <c r="N156" s="70" t="str">
        <f>IF(ISNUMBER(M156),COUNTIF(M156:$M$193,M156),"")</f>
        <v/>
      </c>
      <c r="O156" s="70" t="str">
        <f t="shared" si="49"/>
        <v/>
      </c>
      <c r="P156" s="70" t="str">
        <f t="shared" si="50"/>
        <v/>
      </c>
    </row>
    <row r="157" spans="1:16" x14ac:dyDescent="0.25">
      <c r="A157" s="82" t="str">
        <f>IF('Not All Title I'!A157="","",'Not All Title I'!A157)</f>
        <v/>
      </c>
      <c r="B157" s="83" t="str">
        <f>IF('Not All Title I'!B157="","",'Not All Title I'!B157)</f>
        <v/>
      </c>
      <c r="C157" s="82" t="str">
        <f>IF('Not All Title I'!C157="","",'Not All Title I'!C157)</f>
        <v/>
      </c>
      <c r="D157" s="107"/>
      <c r="E157" s="108" t="str">
        <f t="shared" si="29"/>
        <v/>
      </c>
      <c r="F157" s="28"/>
      <c r="G157" s="29"/>
      <c r="H157" s="74" t="str">
        <f t="shared" si="44"/>
        <v/>
      </c>
      <c r="I157" s="74" t="str">
        <f>IF(ISNUMBER(H157),COUNTIF(H157:$H$193,H157),"")</f>
        <v/>
      </c>
      <c r="J157" s="74" t="str">
        <f t="shared" si="45"/>
        <v/>
      </c>
      <c r="K157" s="74" t="str">
        <f t="shared" si="46"/>
        <v/>
      </c>
      <c r="L157" s="74" t="str">
        <f t="shared" si="47"/>
        <v/>
      </c>
      <c r="M157" s="70" t="str">
        <f t="shared" si="48"/>
        <v/>
      </c>
      <c r="N157" s="70" t="str">
        <f>IF(ISNUMBER(M157),COUNTIF(M157:$M$193,M157),"")</f>
        <v/>
      </c>
      <c r="O157" s="70" t="str">
        <f t="shared" si="49"/>
        <v/>
      </c>
      <c r="P157" s="70" t="str">
        <f t="shared" si="50"/>
        <v/>
      </c>
    </row>
    <row r="158" spans="1:16" x14ac:dyDescent="0.25">
      <c r="A158" s="82" t="str">
        <f>IF('Not All Title I'!A158="","",'Not All Title I'!A158)</f>
        <v/>
      </c>
      <c r="B158" s="83" t="str">
        <f>IF('Not All Title I'!B158="","",'Not All Title I'!B158)</f>
        <v/>
      </c>
      <c r="C158" s="82" t="str">
        <f>IF('Not All Title I'!C158="","",'Not All Title I'!C158)</f>
        <v/>
      </c>
      <c r="D158" s="107"/>
      <c r="E158" s="108" t="str">
        <f t="shared" si="29"/>
        <v/>
      </c>
      <c r="F158" s="28"/>
      <c r="G158" s="29"/>
      <c r="H158" s="74" t="str">
        <f t="shared" si="44"/>
        <v/>
      </c>
      <c r="I158" s="74" t="str">
        <f>IF(ISNUMBER(H158),COUNTIF(H158:$H$193,H158),"")</f>
        <v/>
      </c>
      <c r="J158" s="74" t="str">
        <f t="shared" si="45"/>
        <v/>
      </c>
      <c r="K158" s="74" t="str">
        <f t="shared" si="46"/>
        <v/>
      </c>
      <c r="L158" s="74" t="str">
        <f t="shared" si="47"/>
        <v/>
      </c>
      <c r="M158" s="70" t="str">
        <f t="shared" si="48"/>
        <v/>
      </c>
      <c r="N158" s="70" t="str">
        <f>IF(ISNUMBER(M158),COUNTIF(M158:$M$193,M158),"")</f>
        <v/>
      </c>
      <c r="O158" s="70" t="str">
        <f t="shared" si="49"/>
        <v/>
      </c>
      <c r="P158" s="70" t="str">
        <f t="shared" si="50"/>
        <v/>
      </c>
    </row>
    <row r="159" spans="1:16" x14ac:dyDescent="0.25">
      <c r="A159" s="82" t="str">
        <f>IF('Not All Title I'!A159="","",'Not All Title I'!A159)</f>
        <v/>
      </c>
      <c r="B159" s="83" t="str">
        <f>IF('Not All Title I'!B159="","",'Not All Title I'!B159)</f>
        <v/>
      </c>
      <c r="C159" s="82" t="str">
        <f>IF('Not All Title I'!C159="","",'Not All Title I'!C159)</f>
        <v/>
      </c>
      <c r="D159" s="107"/>
      <c r="E159" s="108" t="str">
        <f t="shared" si="29"/>
        <v/>
      </c>
      <c r="F159" s="28"/>
      <c r="G159" s="29"/>
      <c r="H159" s="74" t="str">
        <f t="shared" si="44"/>
        <v/>
      </c>
      <c r="I159" s="74" t="str">
        <f>IF(ISNUMBER(H159),COUNTIF(H159:$H$193,H159),"")</f>
        <v/>
      </c>
      <c r="J159" s="74" t="str">
        <f t="shared" si="45"/>
        <v/>
      </c>
      <c r="K159" s="74" t="str">
        <f t="shared" si="46"/>
        <v/>
      </c>
      <c r="L159" s="74" t="str">
        <f t="shared" si="47"/>
        <v/>
      </c>
      <c r="M159" s="70" t="str">
        <f t="shared" si="48"/>
        <v/>
      </c>
      <c r="N159" s="70" t="str">
        <f>IF(ISNUMBER(M159),COUNTIF(M159:$M$193,M159),"")</f>
        <v/>
      </c>
      <c r="O159" s="70" t="str">
        <f t="shared" si="49"/>
        <v/>
      </c>
      <c r="P159" s="70" t="str">
        <f t="shared" si="50"/>
        <v/>
      </c>
    </row>
    <row r="160" spans="1:16" x14ac:dyDescent="0.25">
      <c r="A160" s="82" t="str">
        <f>IF('Not All Title I'!A160="","",'Not All Title I'!A160)</f>
        <v/>
      </c>
      <c r="B160" s="83" t="str">
        <f>IF('Not All Title I'!B160="","",'Not All Title I'!B160)</f>
        <v/>
      </c>
      <c r="C160" s="82" t="str">
        <f>IF('Not All Title I'!C160="","",'Not All Title I'!C160)</f>
        <v/>
      </c>
      <c r="D160" s="107"/>
      <c r="E160" s="108" t="str">
        <f t="shared" si="29"/>
        <v/>
      </c>
      <c r="F160" s="28"/>
      <c r="G160" s="29"/>
      <c r="H160" s="74" t="str">
        <f t="shared" si="44"/>
        <v/>
      </c>
      <c r="I160" s="74" t="str">
        <f>IF(ISNUMBER(H160),COUNTIF(H160:$H$193,H160),"")</f>
        <v/>
      </c>
      <c r="J160" s="74" t="str">
        <f t="shared" si="45"/>
        <v/>
      </c>
      <c r="K160" s="74" t="str">
        <f t="shared" si="46"/>
        <v/>
      </c>
      <c r="L160" s="74" t="str">
        <f t="shared" si="47"/>
        <v/>
      </c>
      <c r="M160" s="70" t="str">
        <f t="shared" si="48"/>
        <v/>
      </c>
      <c r="N160" s="70" t="str">
        <f>IF(ISNUMBER(M160),COUNTIF(M160:$M$193,M160),"")</f>
        <v/>
      </c>
      <c r="O160" s="70" t="str">
        <f t="shared" si="49"/>
        <v/>
      </c>
      <c r="P160" s="70" t="str">
        <f t="shared" si="50"/>
        <v/>
      </c>
    </row>
    <row r="161" spans="1:16" x14ac:dyDescent="0.25">
      <c r="A161" s="82" t="str">
        <f>IF('Not All Title I'!A161="","",'Not All Title I'!A161)</f>
        <v/>
      </c>
      <c r="B161" s="83" t="str">
        <f>IF('Not All Title I'!B161="","",'Not All Title I'!B161)</f>
        <v/>
      </c>
      <c r="C161" s="82" t="str">
        <f>IF('Not All Title I'!C161="","",'Not All Title I'!C161)</f>
        <v/>
      </c>
      <c r="D161" s="107"/>
      <c r="E161" s="108" t="str">
        <f t="shared" si="29"/>
        <v/>
      </c>
      <c r="F161" s="28"/>
      <c r="G161" s="29"/>
      <c r="H161" s="74" t="str">
        <f t="shared" si="44"/>
        <v/>
      </c>
      <c r="I161" s="74" t="str">
        <f>IF(ISNUMBER(H161),COUNTIF(H161:$H$193,H161),"")</f>
        <v/>
      </c>
      <c r="J161" s="74" t="str">
        <f t="shared" si="45"/>
        <v/>
      </c>
      <c r="K161" s="74" t="str">
        <f t="shared" si="46"/>
        <v/>
      </c>
      <c r="L161" s="74" t="str">
        <f t="shared" si="47"/>
        <v/>
      </c>
      <c r="M161" s="70" t="str">
        <f t="shared" si="48"/>
        <v/>
      </c>
      <c r="N161" s="70" t="str">
        <f>IF(ISNUMBER(M161),COUNTIF(M161:$M$193,M161),"")</f>
        <v/>
      </c>
      <c r="O161" s="70" t="str">
        <f t="shared" si="49"/>
        <v/>
      </c>
      <c r="P161" s="70" t="str">
        <f t="shared" si="50"/>
        <v/>
      </c>
    </row>
    <row r="162" spans="1:16" x14ac:dyDescent="0.25">
      <c r="A162" s="82" t="str">
        <f>IF('Not All Title I'!A162="","",'Not All Title I'!A162)</f>
        <v/>
      </c>
      <c r="B162" s="83" t="str">
        <f>IF('Not All Title I'!B162="","",'Not All Title I'!B162)</f>
        <v/>
      </c>
      <c r="C162" s="82" t="str">
        <f>IF('Not All Title I'!C162="","",'Not All Title I'!C162)</f>
        <v/>
      </c>
      <c r="D162" s="107"/>
      <c r="E162" s="108" t="str">
        <f t="shared" si="29"/>
        <v/>
      </c>
      <c r="F162" s="28"/>
      <c r="G162" s="29"/>
      <c r="H162" s="74" t="str">
        <f t="shared" si="44"/>
        <v/>
      </c>
      <c r="I162" s="74" t="str">
        <f>IF(ISNUMBER(H162),COUNTIF(H162:$H$193,H162),"")</f>
        <v/>
      </c>
      <c r="J162" s="74" t="str">
        <f t="shared" si="45"/>
        <v/>
      </c>
      <c r="K162" s="74" t="str">
        <f t="shared" si="46"/>
        <v/>
      </c>
      <c r="L162" s="74" t="str">
        <f t="shared" si="47"/>
        <v/>
      </c>
      <c r="M162" s="70" t="str">
        <f t="shared" si="48"/>
        <v/>
      </c>
      <c r="N162" s="70" t="str">
        <f>IF(ISNUMBER(M162),COUNTIF(M162:$M$193,M162),"")</f>
        <v/>
      </c>
      <c r="O162" s="70" t="str">
        <f t="shared" si="49"/>
        <v/>
      </c>
      <c r="P162" s="70" t="str">
        <f t="shared" si="50"/>
        <v/>
      </c>
    </row>
    <row r="163" spans="1:16" x14ac:dyDescent="0.25">
      <c r="A163" s="82" t="str">
        <f>IF('Not All Title I'!A163="","",'Not All Title I'!A163)</f>
        <v/>
      </c>
      <c r="B163" s="83" t="str">
        <f>IF('Not All Title I'!B163="","",'Not All Title I'!B163)</f>
        <v/>
      </c>
      <c r="C163" s="82" t="str">
        <f>IF('Not All Title I'!C163="","",'Not All Title I'!C163)</f>
        <v/>
      </c>
      <c r="D163" s="107"/>
      <c r="E163" s="108" t="str">
        <f t="shared" si="29"/>
        <v/>
      </c>
      <c r="F163" s="28"/>
      <c r="G163" s="29"/>
      <c r="H163" s="74" t="str">
        <f t="shared" si="44"/>
        <v/>
      </c>
      <c r="I163" s="74" t="str">
        <f>IF(ISNUMBER(H163),COUNTIF(H163:$H$193,H163),"")</f>
        <v/>
      </c>
      <c r="J163" s="74" t="str">
        <f t="shared" si="45"/>
        <v/>
      </c>
      <c r="K163" s="74" t="str">
        <f t="shared" si="46"/>
        <v/>
      </c>
      <c r="L163" s="74" t="str">
        <f t="shared" si="47"/>
        <v/>
      </c>
      <c r="M163" s="70" t="str">
        <f t="shared" si="48"/>
        <v/>
      </c>
      <c r="N163" s="70" t="str">
        <f>IF(ISNUMBER(M163),COUNTIF(M163:$M$193,M163),"")</f>
        <v/>
      </c>
      <c r="O163" s="70" t="str">
        <f t="shared" si="49"/>
        <v/>
      </c>
      <c r="P163" s="70" t="str">
        <f t="shared" si="50"/>
        <v/>
      </c>
    </row>
    <row r="164" spans="1:16" x14ac:dyDescent="0.25">
      <c r="A164" s="82" t="str">
        <f>IF('Not All Title I'!A164="","",'Not All Title I'!A164)</f>
        <v/>
      </c>
      <c r="B164" s="83" t="str">
        <f>IF('Not All Title I'!B164="","",'Not All Title I'!B164)</f>
        <v/>
      </c>
      <c r="C164" s="82" t="str">
        <f>IF('Not All Title I'!C164="","",'Not All Title I'!C164)</f>
        <v/>
      </c>
      <c r="D164" s="107"/>
      <c r="E164" s="108" t="str">
        <f t="shared" si="29"/>
        <v/>
      </c>
      <c r="F164" s="28"/>
      <c r="G164" s="29"/>
      <c r="H164" s="74" t="str">
        <f t="shared" si="44"/>
        <v/>
      </c>
      <c r="I164" s="74" t="str">
        <f>IF(ISNUMBER(H164),COUNTIF(H164:$H$193,H164),"")</f>
        <v/>
      </c>
      <c r="J164" s="74" t="str">
        <f t="shared" si="45"/>
        <v/>
      </c>
      <c r="K164" s="74" t="str">
        <f t="shared" si="46"/>
        <v/>
      </c>
      <c r="L164" s="74" t="str">
        <f t="shared" si="47"/>
        <v/>
      </c>
      <c r="M164" s="70" t="str">
        <f t="shared" si="48"/>
        <v/>
      </c>
      <c r="N164" s="70" t="str">
        <f>IF(ISNUMBER(M164),COUNTIF(M164:$M$193,M164),"")</f>
        <v/>
      </c>
      <c r="O164" s="70" t="str">
        <f t="shared" si="49"/>
        <v/>
      </c>
      <c r="P164" s="70" t="str">
        <f t="shared" si="50"/>
        <v/>
      </c>
    </row>
    <row r="165" spans="1:16" x14ac:dyDescent="0.25">
      <c r="A165" s="82" t="str">
        <f>IF('Not All Title I'!A165="","",'Not All Title I'!A165)</f>
        <v/>
      </c>
      <c r="B165" s="83" t="str">
        <f>IF('Not All Title I'!B165="","",'Not All Title I'!B165)</f>
        <v/>
      </c>
      <c r="C165" s="82" t="str">
        <f>IF('Not All Title I'!C165="","",'Not All Title I'!C165)</f>
        <v/>
      </c>
      <c r="D165" s="107"/>
      <c r="E165" s="108" t="str">
        <f t="shared" si="29"/>
        <v/>
      </c>
      <c r="F165" s="28"/>
      <c r="G165" s="29"/>
      <c r="H165" s="74" t="str">
        <f t="shared" si="44"/>
        <v/>
      </c>
      <c r="I165" s="74" t="str">
        <f>IF(ISNUMBER(H165),COUNTIF(H165:$H$193,H165),"")</f>
        <v/>
      </c>
      <c r="J165" s="74" t="str">
        <f t="shared" si="45"/>
        <v/>
      </c>
      <c r="K165" s="74" t="str">
        <f t="shared" si="46"/>
        <v/>
      </c>
      <c r="L165" s="74" t="str">
        <f t="shared" si="47"/>
        <v/>
      </c>
      <c r="M165" s="70" t="str">
        <f t="shared" si="48"/>
        <v/>
      </c>
      <c r="N165" s="70" t="str">
        <f>IF(ISNUMBER(M165),COUNTIF(M165:$M$193,M165),"")</f>
        <v/>
      </c>
      <c r="O165" s="70" t="str">
        <f t="shared" si="49"/>
        <v/>
      </c>
      <c r="P165" s="70" t="str">
        <f t="shared" si="50"/>
        <v/>
      </c>
    </row>
    <row r="166" spans="1:16" x14ac:dyDescent="0.25">
      <c r="A166" s="82" t="str">
        <f>IF('Not All Title I'!A166="","",'Not All Title I'!A166)</f>
        <v/>
      </c>
      <c r="B166" s="83" t="str">
        <f>IF('Not All Title I'!B166="","",'Not All Title I'!B166)</f>
        <v/>
      </c>
      <c r="C166" s="82" t="str">
        <f>IF('Not All Title I'!C166="","",'Not All Title I'!C166)</f>
        <v/>
      </c>
      <c r="D166" s="107"/>
      <c r="E166" s="108" t="str">
        <f t="shared" si="29"/>
        <v/>
      </c>
      <c r="F166" s="28"/>
      <c r="G166" s="29"/>
      <c r="H166" s="74" t="str">
        <f t="shared" si="44"/>
        <v/>
      </c>
      <c r="I166" s="74" t="str">
        <f>IF(ISNUMBER(H166),COUNTIF(H166:$H$193,H166),"")</f>
        <v/>
      </c>
      <c r="J166" s="74" t="str">
        <f t="shared" si="45"/>
        <v/>
      </c>
      <c r="K166" s="74" t="str">
        <f t="shared" si="46"/>
        <v/>
      </c>
      <c r="L166" s="74" t="str">
        <f t="shared" si="47"/>
        <v/>
      </c>
      <c r="M166" s="70" t="str">
        <f t="shared" si="48"/>
        <v/>
      </c>
      <c r="N166" s="70" t="str">
        <f>IF(ISNUMBER(M166),COUNTIF(M166:$M$193,M166),"")</f>
        <v/>
      </c>
      <c r="O166" s="70" t="str">
        <f t="shared" si="49"/>
        <v/>
      </c>
      <c r="P166" s="70" t="str">
        <f t="shared" si="50"/>
        <v/>
      </c>
    </row>
    <row r="167" spans="1:16" x14ac:dyDescent="0.25">
      <c r="A167" s="82" t="str">
        <f>IF('Not All Title I'!A167="","",'Not All Title I'!A167)</f>
        <v/>
      </c>
      <c r="B167" s="83" t="str">
        <f>IF('Not All Title I'!B167="","",'Not All Title I'!B167)</f>
        <v/>
      </c>
      <c r="C167" s="82" t="str">
        <f>IF('Not All Title I'!C167="","",'Not All Title I'!C167)</f>
        <v/>
      </c>
      <c r="D167" s="107"/>
      <c r="E167" s="108" t="str">
        <f t="shared" si="29"/>
        <v/>
      </c>
      <c r="F167" s="28"/>
      <c r="G167" s="29"/>
      <c r="H167" s="74" t="str">
        <f t="shared" si="44"/>
        <v/>
      </c>
      <c r="I167" s="74" t="str">
        <f>IF(ISNUMBER(H167),COUNTIF(H167:$H$193,H167),"")</f>
        <v/>
      </c>
      <c r="J167" s="74" t="str">
        <f t="shared" si="45"/>
        <v/>
      </c>
      <c r="K167" s="74" t="str">
        <f t="shared" si="46"/>
        <v/>
      </c>
      <c r="L167" s="74" t="str">
        <f t="shared" si="47"/>
        <v/>
      </c>
      <c r="M167" s="70" t="str">
        <f t="shared" si="48"/>
        <v/>
      </c>
      <c r="N167" s="70" t="str">
        <f>IF(ISNUMBER(M167),COUNTIF(M167:$M$193,M167),"")</f>
        <v/>
      </c>
      <c r="O167" s="70" t="str">
        <f t="shared" si="49"/>
        <v/>
      </c>
      <c r="P167" s="70" t="str">
        <f t="shared" si="50"/>
        <v/>
      </c>
    </row>
    <row r="168" spans="1:16" x14ac:dyDescent="0.25">
      <c r="A168" s="82" t="str">
        <f>IF('Not All Title I'!A168="","",'Not All Title I'!A168)</f>
        <v/>
      </c>
      <c r="B168" s="83" t="str">
        <f>IF('Not All Title I'!B168="","",'Not All Title I'!B168)</f>
        <v/>
      </c>
      <c r="C168" s="82" t="str">
        <f>IF('Not All Title I'!C168="","",'Not All Title I'!C168)</f>
        <v/>
      </c>
      <c r="D168" s="107"/>
      <c r="E168" s="108" t="str">
        <f t="shared" si="29"/>
        <v/>
      </c>
      <c r="F168" s="28"/>
      <c r="G168" s="29"/>
      <c r="H168" s="74" t="str">
        <f t="shared" si="44"/>
        <v/>
      </c>
      <c r="I168" s="74" t="str">
        <f>IF(ISNUMBER(H168),COUNTIF(H168:$H$193,H168),"")</f>
        <v/>
      </c>
      <c r="J168" s="74" t="str">
        <f t="shared" si="45"/>
        <v/>
      </c>
      <c r="K168" s="74" t="str">
        <f t="shared" si="46"/>
        <v/>
      </c>
      <c r="L168" s="74" t="str">
        <f t="shared" si="47"/>
        <v/>
      </c>
      <c r="M168" s="70" t="str">
        <f t="shared" si="48"/>
        <v/>
      </c>
      <c r="N168" s="70" t="str">
        <f>IF(ISNUMBER(M168),COUNTIF(M168:$M$193,M168),"")</f>
        <v/>
      </c>
      <c r="O168" s="70" t="str">
        <f t="shared" si="49"/>
        <v/>
      </c>
      <c r="P168" s="70" t="str">
        <f t="shared" si="50"/>
        <v/>
      </c>
    </row>
    <row r="169" spans="1:16" x14ac:dyDescent="0.25">
      <c r="A169" s="82" t="str">
        <f>IF('Not All Title I'!A169="","",'Not All Title I'!A169)</f>
        <v/>
      </c>
      <c r="B169" s="83" t="str">
        <f>IF('Not All Title I'!B169="","",'Not All Title I'!B169)</f>
        <v/>
      </c>
      <c r="C169" s="82" t="str">
        <f>IF('Not All Title I'!C169="","",'Not All Title I'!C169)</f>
        <v/>
      </c>
      <c r="D169" s="107"/>
      <c r="E169" s="108" t="str">
        <f t="shared" ref="E169:E193" si="51">IF(ISNUMBER(C169),D169/C169,"")</f>
        <v/>
      </c>
      <c r="F169" s="28"/>
      <c r="G169" s="29"/>
      <c r="H169" s="74" t="str">
        <f t="shared" si="44"/>
        <v/>
      </c>
      <c r="I169" s="74" t="str">
        <f>IF(ISNUMBER(H169),COUNTIF(H169:$H$193,H169),"")</f>
        <v/>
      </c>
      <c r="J169" s="74" t="str">
        <f t="shared" si="45"/>
        <v/>
      </c>
      <c r="K169" s="74" t="str">
        <f t="shared" si="46"/>
        <v/>
      </c>
      <c r="L169" s="74" t="str">
        <f t="shared" si="47"/>
        <v/>
      </c>
      <c r="M169" s="70" t="str">
        <f t="shared" si="48"/>
        <v/>
      </c>
      <c r="N169" s="70" t="str">
        <f>IF(ISNUMBER(M169),COUNTIF(M169:$M$193,M169),"")</f>
        <v/>
      </c>
      <c r="O169" s="70" t="str">
        <f t="shared" si="49"/>
        <v/>
      </c>
      <c r="P169" s="70" t="str">
        <f t="shared" si="50"/>
        <v/>
      </c>
    </row>
    <row r="170" spans="1:16" x14ac:dyDescent="0.25">
      <c r="A170" s="82" t="str">
        <f>IF('Not All Title I'!A170="","",'Not All Title I'!A170)</f>
        <v/>
      </c>
      <c r="B170" s="83" t="str">
        <f>IF('Not All Title I'!B170="","",'Not All Title I'!B170)</f>
        <v/>
      </c>
      <c r="C170" s="82" t="str">
        <f>IF('Not All Title I'!C170="","",'Not All Title I'!C170)</f>
        <v/>
      </c>
      <c r="D170" s="107"/>
      <c r="E170" s="108" t="str">
        <f t="shared" si="51"/>
        <v/>
      </c>
      <c r="F170" s="28"/>
      <c r="G170" s="29"/>
      <c r="H170" s="74" t="str">
        <f t="shared" si="44"/>
        <v/>
      </c>
      <c r="I170" s="74" t="str">
        <f>IF(ISNUMBER(H170),COUNTIF(H170:$H$193,H170),"")</f>
        <v/>
      </c>
      <c r="J170" s="74" t="str">
        <f t="shared" si="45"/>
        <v/>
      </c>
      <c r="K170" s="74" t="str">
        <f t="shared" si="46"/>
        <v/>
      </c>
      <c r="L170" s="74" t="str">
        <f t="shared" si="47"/>
        <v/>
      </c>
      <c r="M170" s="70" t="str">
        <f t="shared" si="48"/>
        <v/>
      </c>
      <c r="N170" s="70" t="str">
        <f>IF(ISNUMBER(M170),COUNTIF(M170:$M$193,M170),"")</f>
        <v/>
      </c>
      <c r="O170" s="70" t="str">
        <f t="shared" si="49"/>
        <v/>
      </c>
      <c r="P170" s="70" t="str">
        <f t="shared" si="50"/>
        <v/>
      </c>
    </row>
    <row r="171" spans="1:16" x14ac:dyDescent="0.25">
      <c r="A171" s="82" t="str">
        <f>IF('Not All Title I'!A171="","",'Not All Title I'!A171)</f>
        <v/>
      </c>
      <c r="B171" s="83" t="str">
        <f>IF('Not All Title I'!B171="","",'Not All Title I'!B171)</f>
        <v/>
      </c>
      <c r="C171" s="82" t="str">
        <f>IF('Not All Title I'!C171="","",'Not All Title I'!C171)</f>
        <v/>
      </c>
      <c r="D171" s="107"/>
      <c r="E171" s="108" t="str">
        <f t="shared" si="51"/>
        <v/>
      </c>
      <c r="F171" s="28"/>
      <c r="G171" s="29"/>
      <c r="H171" s="74" t="str">
        <f t="shared" si="44"/>
        <v/>
      </c>
      <c r="I171" s="74" t="str">
        <f>IF(ISNUMBER(H171),COUNTIF(H171:$H$193,H171),"")</f>
        <v/>
      </c>
      <c r="J171" s="74" t="str">
        <f t="shared" si="45"/>
        <v/>
      </c>
      <c r="K171" s="74" t="str">
        <f t="shared" si="46"/>
        <v/>
      </c>
      <c r="L171" s="74" t="str">
        <f t="shared" si="47"/>
        <v/>
      </c>
      <c r="M171" s="70" t="str">
        <f t="shared" si="48"/>
        <v/>
      </c>
      <c r="N171" s="70" t="str">
        <f>IF(ISNUMBER(M171),COUNTIF(M171:$M$193,M171),"")</f>
        <v/>
      </c>
      <c r="O171" s="70" t="str">
        <f t="shared" si="49"/>
        <v/>
      </c>
      <c r="P171" s="70" t="str">
        <f t="shared" si="50"/>
        <v/>
      </c>
    </row>
    <row r="172" spans="1:16" x14ac:dyDescent="0.25">
      <c r="A172" s="82" t="str">
        <f>IF('Not All Title I'!A172="","",'Not All Title I'!A172)</f>
        <v/>
      </c>
      <c r="B172" s="83" t="str">
        <f>IF('Not All Title I'!B172="","",'Not All Title I'!B172)</f>
        <v/>
      </c>
      <c r="C172" s="82" t="str">
        <f>IF('Not All Title I'!C172="","",'Not All Title I'!C172)</f>
        <v/>
      </c>
      <c r="D172" s="107"/>
      <c r="E172" s="108" t="str">
        <f t="shared" si="51"/>
        <v/>
      </c>
      <c r="F172" s="28"/>
      <c r="G172" s="29"/>
      <c r="H172" s="74" t="str">
        <f t="shared" si="30"/>
        <v/>
      </c>
      <c r="I172" s="74" t="str">
        <f>IF(ISNUMBER(H172),COUNTIF(H172:$H$193,H172),"")</f>
        <v/>
      </c>
      <c r="J172" s="74" t="str">
        <f t="shared" si="31"/>
        <v/>
      </c>
      <c r="K172" s="74" t="str">
        <f t="shared" si="32"/>
        <v/>
      </c>
      <c r="L172" s="74" t="str">
        <f t="shared" si="33"/>
        <v/>
      </c>
      <c r="M172" s="70" t="str">
        <f t="shared" si="34"/>
        <v/>
      </c>
      <c r="N172" s="70" t="str">
        <f>IF(ISNUMBER(M172),COUNTIF(M172:$M$193,M172),"")</f>
        <v/>
      </c>
      <c r="O172" s="70" t="str">
        <f t="shared" si="35"/>
        <v/>
      </c>
      <c r="P172" s="70" t="str">
        <f t="shared" si="36"/>
        <v/>
      </c>
    </row>
    <row r="173" spans="1:16" x14ac:dyDescent="0.25">
      <c r="A173" s="82" t="str">
        <f>IF('Not All Title I'!A173="","",'Not All Title I'!A173)</f>
        <v/>
      </c>
      <c r="B173" s="83" t="str">
        <f>IF('Not All Title I'!B173="","",'Not All Title I'!B173)</f>
        <v/>
      </c>
      <c r="C173" s="82" t="str">
        <f>IF('Not All Title I'!C173="","",'Not All Title I'!C173)</f>
        <v/>
      </c>
      <c r="D173" s="107"/>
      <c r="E173" s="108" t="str">
        <f t="shared" si="51"/>
        <v/>
      </c>
      <c r="F173" s="28"/>
      <c r="G173" s="29"/>
      <c r="H173" s="74" t="str">
        <f t="shared" si="30"/>
        <v/>
      </c>
      <c r="I173" s="74" t="str">
        <f>IF(ISNUMBER(H173),COUNTIF(H173:$H$193,H173),"")</f>
        <v/>
      </c>
      <c r="J173" s="74" t="str">
        <f t="shared" si="31"/>
        <v/>
      </c>
      <c r="K173" s="74" t="str">
        <f t="shared" si="32"/>
        <v/>
      </c>
      <c r="L173" s="74" t="str">
        <f t="shared" si="33"/>
        <v/>
      </c>
      <c r="M173" s="70" t="str">
        <f t="shared" si="34"/>
        <v/>
      </c>
      <c r="N173" s="70" t="str">
        <f>IF(ISNUMBER(M173),COUNTIF(M173:$M$193,M173),"")</f>
        <v/>
      </c>
      <c r="O173" s="70" t="str">
        <f t="shared" si="35"/>
        <v/>
      </c>
      <c r="P173" s="70" t="str">
        <f t="shared" si="36"/>
        <v/>
      </c>
    </row>
    <row r="174" spans="1:16" x14ac:dyDescent="0.25">
      <c r="A174" s="82" t="str">
        <f>IF('Not All Title I'!A174="","",'Not All Title I'!A174)</f>
        <v/>
      </c>
      <c r="B174" s="83" t="str">
        <f>IF('Not All Title I'!B174="","",'Not All Title I'!B174)</f>
        <v/>
      </c>
      <c r="C174" s="82" t="str">
        <f>IF('Not All Title I'!C174="","",'Not All Title I'!C174)</f>
        <v/>
      </c>
      <c r="D174" s="107"/>
      <c r="E174" s="108" t="str">
        <f t="shared" si="51"/>
        <v/>
      </c>
      <c r="F174" s="28"/>
      <c r="G174" s="29"/>
      <c r="H174" s="74" t="str">
        <f t="shared" si="30"/>
        <v/>
      </c>
      <c r="I174" s="74" t="str">
        <f>IF(ISNUMBER(H174),COUNTIF(H174:$H$193,H174),"")</f>
        <v/>
      </c>
      <c r="J174" s="74" t="str">
        <f t="shared" si="31"/>
        <v/>
      </c>
      <c r="K174" s="74" t="str">
        <f t="shared" si="32"/>
        <v/>
      </c>
      <c r="L174" s="74" t="str">
        <f t="shared" si="33"/>
        <v/>
      </c>
      <c r="M174" s="70" t="str">
        <f t="shared" si="34"/>
        <v/>
      </c>
      <c r="N174" s="70" t="str">
        <f>IF(ISNUMBER(M174),COUNTIF(M174:$M$193,M174),"")</f>
        <v/>
      </c>
      <c r="O174" s="70" t="str">
        <f t="shared" si="35"/>
        <v/>
      </c>
      <c r="P174" s="70" t="str">
        <f t="shared" si="36"/>
        <v/>
      </c>
    </row>
    <row r="175" spans="1:16" x14ac:dyDescent="0.25">
      <c r="A175" s="82" t="str">
        <f>IF('Not All Title I'!A175="","",'Not All Title I'!A175)</f>
        <v/>
      </c>
      <c r="B175" s="83" t="str">
        <f>IF('Not All Title I'!B175="","",'Not All Title I'!B175)</f>
        <v/>
      </c>
      <c r="C175" s="82" t="str">
        <f>IF('Not All Title I'!C175="","",'Not All Title I'!C175)</f>
        <v/>
      </c>
      <c r="D175" s="107"/>
      <c r="E175" s="108" t="str">
        <f t="shared" si="51"/>
        <v/>
      </c>
      <c r="F175" s="28"/>
      <c r="G175" s="29"/>
      <c r="H175" s="74" t="str">
        <f t="shared" ref="H175:H179" si="52">IF(ISNUMBER(C175),_xlfn.RANK.AVG(C175,$C$104:$C$193),"")</f>
        <v/>
      </c>
      <c r="I175" s="74" t="str">
        <f>IF(ISNUMBER(H175),COUNTIF(H175:$H$193,H175),"")</f>
        <v/>
      </c>
      <c r="J175" s="74" t="str">
        <f t="shared" ref="J175:J179" si="53">IF(ISNUMBER(H175),IF(I175=1,H175,H175+(I175*0.01)),"")</f>
        <v/>
      </c>
      <c r="K175" s="74" t="str">
        <f t="shared" ref="K175:K179" si="54">IF(ISNUMBER(H175),_xlfn.RANK.AVG(J175,$J$104:$J$193),"")</f>
        <v/>
      </c>
      <c r="L175" s="74" t="str">
        <f t="shared" ref="L175:L179" si="55">IF(ISNUMBER(H175),A175,"")</f>
        <v/>
      </c>
      <c r="M175" s="70" t="str">
        <f t="shared" ref="M175:M179" si="56">IF(ISNUMBER(F175),_xlfn.RANK.AVG(F175,$F$104:$F$193),"")</f>
        <v/>
      </c>
      <c r="N175" s="70" t="str">
        <f>IF(ISNUMBER(M175),COUNTIF(M175:$M$193,M175),"")</f>
        <v/>
      </c>
      <c r="O175" s="70" t="str">
        <f t="shared" ref="O175:O179" si="57">IF(ISNUMBER(M175),IF(N175=1,M175,M175+(N175*0.01)),"")</f>
        <v/>
      </c>
      <c r="P175" s="70" t="str">
        <f t="shared" ref="P175:P179" si="58">IF(ISNUMBER(M175),_xlfn.RANK.AVG(O175,$O$104:$O$193),"")</f>
        <v/>
      </c>
    </row>
    <row r="176" spans="1:16" x14ac:dyDescent="0.25">
      <c r="A176" s="82" t="str">
        <f>IF('Not All Title I'!A176="","",'Not All Title I'!A176)</f>
        <v/>
      </c>
      <c r="B176" s="83" t="str">
        <f>IF('Not All Title I'!B176="","",'Not All Title I'!B176)</f>
        <v/>
      </c>
      <c r="C176" s="82" t="str">
        <f>IF('Not All Title I'!C176="","",'Not All Title I'!C176)</f>
        <v/>
      </c>
      <c r="D176" s="107"/>
      <c r="E176" s="108" t="str">
        <f t="shared" si="51"/>
        <v/>
      </c>
      <c r="F176" s="28"/>
      <c r="G176" s="29"/>
      <c r="H176" s="74" t="str">
        <f t="shared" si="52"/>
        <v/>
      </c>
      <c r="I176" s="74" t="str">
        <f>IF(ISNUMBER(H176),COUNTIF(H176:$H$193,H176),"")</f>
        <v/>
      </c>
      <c r="J176" s="74" t="str">
        <f t="shared" si="53"/>
        <v/>
      </c>
      <c r="K176" s="74" t="str">
        <f t="shared" si="54"/>
        <v/>
      </c>
      <c r="L176" s="74" t="str">
        <f t="shared" si="55"/>
        <v/>
      </c>
      <c r="M176" s="70" t="str">
        <f t="shared" si="56"/>
        <v/>
      </c>
      <c r="N176" s="70" t="str">
        <f>IF(ISNUMBER(M176),COUNTIF(M176:$M$193,M176),"")</f>
        <v/>
      </c>
      <c r="O176" s="70" t="str">
        <f t="shared" si="57"/>
        <v/>
      </c>
      <c r="P176" s="70" t="str">
        <f t="shared" si="58"/>
        <v/>
      </c>
    </row>
    <row r="177" spans="1:16" x14ac:dyDescent="0.25">
      <c r="A177" s="82" t="str">
        <f>IF('Not All Title I'!A177="","",'Not All Title I'!A177)</f>
        <v/>
      </c>
      <c r="B177" s="83" t="str">
        <f>IF('Not All Title I'!B177="","",'Not All Title I'!B177)</f>
        <v/>
      </c>
      <c r="C177" s="82" t="str">
        <f>IF('Not All Title I'!C177="","",'Not All Title I'!C177)</f>
        <v/>
      </c>
      <c r="D177" s="107"/>
      <c r="E177" s="108" t="str">
        <f t="shared" si="51"/>
        <v/>
      </c>
      <c r="F177" s="28"/>
      <c r="G177" s="29"/>
      <c r="H177" s="74" t="str">
        <f t="shared" si="52"/>
        <v/>
      </c>
      <c r="I177" s="74" t="str">
        <f>IF(ISNUMBER(H177),COUNTIF(H177:$H$193,H177),"")</f>
        <v/>
      </c>
      <c r="J177" s="74" t="str">
        <f t="shared" si="53"/>
        <v/>
      </c>
      <c r="K177" s="74" t="str">
        <f t="shared" si="54"/>
        <v/>
      </c>
      <c r="L177" s="74" t="str">
        <f t="shared" si="55"/>
        <v/>
      </c>
      <c r="M177" s="70" t="str">
        <f t="shared" si="56"/>
        <v/>
      </c>
      <c r="N177" s="70" t="str">
        <f>IF(ISNUMBER(M177),COUNTIF(M177:$M$193,M177),"")</f>
        <v/>
      </c>
      <c r="O177" s="70" t="str">
        <f t="shared" si="57"/>
        <v/>
      </c>
      <c r="P177" s="70" t="str">
        <f t="shared" si="58"/>
        <v/>
      </c>
    </row>
    <row r="178" spans="1:16" x14ac:dyDescent="0.25">
      <c r="A178" s="82" t="str">
        <f>IF('Not All Title I'!A178="","",'Not All Title I'!A178)</f>
        <v/>
      </c>
      <c r="B178" s="83" t="str">
        <f>IF('Not All Title I'!B178="","",'Not All Title I'!B178)</f>
        <v/>
      </c>
      <c r="C178" s="82" t="str">
        <f>IF('Not All Title I'!C178="","",'Not All Title I'!C178)</f>
        <v/>
      </c>
      <c r="D178" s="107"/>
      <c r="E178" s="108" t="str">
        <f t="shared" si="51"/>
        <v/>
      </c>
      <c r="F178" s="28"/>
      <c r="G178" s="29"/>
      <c r="H178" s="74" t="str">
        <f t="shared" si="52"/>
        <v/>
      </c>
      <c r="I178" s="74" t="str">
        <f>IF(ISNUMBER(H178),COUNTIF(H178:$H$193,H178),"")</f>
        <v/>
      </c>
      <c r="J178" s="74" t="str">
        <f t="shared" si="53"/>
        <v/>
      </c>
      <c r="K178" s="74" t="str">
        <f t="shared" si="54"/>
        <v/>
      </c>
      <c r="L178" s="74" t="str">
        <f t="shared" si="55"/>
        <v/>
      </c>
      <c r="M178" s="70" t="str">
        <f t="shared" si="56"/>
        <v/>
      </c>
      <c r="N178" s="70" t="str">
        <f>IF(ISNUMBER(M178),COUNTIF(M178:$M$193,M178),"")</f>
        <v/>
      </c>
      <c r="O178" s="70" t="str">
        <f t="shared" si="57"/>
        <v/>
      </c>
      <c r="P178" s="70" t="str">
        <f t="shared" si="58"/>
        <v/>
      </c>
    </row>
    <row r="179" spans="1:16" x14ac:dyDescent="0.25">
      <c r="A179" s="82" t="str">
        <f>IF('Not All Title I'!A179="","",'Not All Title I'!A179)</f>
        <v/>
      </c>
      <c r="B179" s="83" t="str">
        <f>IF('Not All Title I'!B179="","",'Not All Title I'!B179)</f>
        <v/>
      </c>
      <c r="C179" s="82" t="str">
        <f>IF('Not All Title I'!C179="","",'Not All Title I'!C179)</f>
        <v/>
      </c>
      <c r="D179" s="107"/>
      <c r="E179" s="108" t="str">
        <f t="shared" si="51"/>
        <v/>
      </c>
      <c r="F179" s="28"/>
      <c r="G179" s="29"/>
      <c r="H179" s="74" t="str">
        <f t="shared" si="52"/>
        <v/>
      </c>
      <c r="I179" s="74" t="str">
        <f>IF(ISNUMBER(H179),COUNTIF(H179:$H$193,H179),"")</f>
        <v/>
      </c>
      <c r="J179" s="74" t="str">
        <f t="shared" si="53"/>
        <v/>
      </c>
      <c r="K179" s="74" t="str">
        <f t="shared" si="54"/>
        <v/>
      </c>
      <c r="L179" s="74" t="str">
        <f t="shared" si="55"/>
        <v/>
      </c>
      <c r="M179" s="70" t="str">
        <f t="shared" si="56"/>
        <v/>
      </c>
      <c r="N179" s="70" t="str">
        <f>IF(ISNUMBER(M179),COUNTIF(M179:$M$193,M179),"")</f>
        <v/>
      </c>
      <c r="O179" s="70" t="str">
        <f t="shared" si="57"/>
        <v/>
      </c>
      <c r="P179" s="70" t="str">
        <f t="shared" si="58"/>
        <v/>
      </c>
    </row>
    <row r="180" spans="1:16" x14ac:dyDescent="0.25">
      <c r="A180" s="82" t="str">
        <f>IF('Not All Title I'!A180="","",'Not All Title I'!A180)</f>
        <v/>
      </c>
      <c r="B180" s="83" t="str">
        <f>IF('Not All Title I'!B180="","",'Not All Title I'!B180)</f>
        <v/>
      </c>
      <c r="C180" s="82" t="str">
        <f>IF('Not All Title I'!C180="","",'Not All Title I'!C180)</f>
        <v/>
      </c>
      <c r="D180" s="107"/>
      <c r="E180" s="108" t="str">
        <f t="shared" si="51"/>
        <v/>
      </c>
      <c r="F180" s="28"/>
      <c r="G180" s="29"/>
      <c r="H180" s="74" t="str">
        <f t="shared" si="30"/>
        <v/>
      </c>
      <c r="I180" s="74" t="str">
        <f>IF(ISNUMBER(H180),COUNTIF(H180:$H$193,H180),"")</f>
        <v/>
      </c>
      <c r="J180" s="74" t="str">
        <f t="shared" si="31"/>
        <v/>
      </c>
      <c r="K180" s="74" t="str">
        <f t="shared" si="32"/>
        <v/>
      </c>
      <c r="L180" s="74" t="str">
        <f t="shared" si="33"/>
        <v/>
      </c>
      <c r="M180" s="70" t="str">
        <f t="shared" si="34"/>
        <v/>
      </c>
      <c r="N180" s="70" t="str">
        <f>IF(ISNUMBER(M180),COUNTIF(M180:$M$193,M180),"")</f>
        <v/>
      </c>
      <c r="O180" s="70" t="str">
        <f t="shared" si="35"/>
        <v/>
      </c>
      <c r="P180" s="70" t="str">
        <f t="shared" si="36"/>
        <v/>
      </c>
    </row>
    <row r="181" spans="1:16" x14ac:dyDescent="0.25">
      <c r="A181" s="82" t="str">
        <f>IF('Not All Title I'!A181="","",'Not All Title I'!A181)</f>
        <v/>
      </c>
      <c r="B181" s="83" t="str">
        <f>IF('Not All Title I'!B181="","",'Not All Title I'!B181)</f>
        <v/>
      </c>
      <c r="C181" s="82" t="str">
        <f>IF('Not All Title I'!C181="","",'Not All Title I'!C181)</f>
        <v/>
      </c>
      <c r="D181" s="107"/>
      <c r="E181" s="108" t="str">
        <f t="shared" si="51"/>
        <v/>
      </c>
      <c r="F181" s="28"/>
      <c r="G181" s="29"/>
      <c r="H181" s="74" t="str">
        <f t="shared" si="30"/>
        <v/>
      </c>
      <c r="I181" s="74" t="str">
        <f>IF(ISNUMBER(H181),COUNTIF(H181:$H$193,H181),"")</f>
        <v/>
      </c>
      <c r="J181" s="74" t="str">
        <f t="shared" si="31"/>
        <v/>
      </c>
      <c r="K181" s="74" t="str">
        <f t="shared" si="32"/>
        <v/>
      </c>
      <c r="L181" s="74" t="str">
        <f t="shared" si="33"/>
        <v/>
      </c>
      <c r="M181" s="70" t="str">
        <f t="shared" si="34"/>
        <v/>
      </c>
      <c r="N181" s="70" t="str">
        <f>IF(ISNUMBER(M181),COUNTIF(M181:$M$193,M181),"")</f>
        <v/>
      </c>
      <c r="O181" s="70" t="str">
        <f t="shared" si="35"/>
        <v/>
      </c>
      <c r="P181" s="70" t="str">
        <f t="shared" si="36"/>
        <v/>
      </c>
    </row>
    <row r="182" spans="1:16" x14ac:dyDescent="0.25">
      <c r="A182" s="82" t="str">
        <f>IF('Not All Title I'!A182="","",'Not All Title I'!A182)</f>
        <v/>
      </c>
      <c r="B182" s="83" t="str">
        <f>IF('Not All Title I'!B182="","",'Not All Title I'!B182)</f>
        <v/>
      </c>
      <c r="C182" s="82" t="str">
        <f>IF('Not All Title I'!C182="","",'Not All Title I'!C182)</f>
        <v/>
      </c>
      <c r="D182" s="107"/>
      <c r="E182" s="108" t="str">
        <f t="shared" si="51"/>
        <v/>
      </c>
      <c r="F182" s="28"/>
      <c r="G182" s="29"/>
      <c r="H182" s="74" t="str">
        <f t="shared" si="30"/>
        <v/>
      </c>
      <c r="I182" s="74" t="str">
        <f>IF(ISNUMBER(H182),COUNTIF(H182:$H$193,H182),"")</f>
        <v/>
      </c>
      <c r="J182" s="74" t="str">
        <f t="shared" si="31"/>
        <v/>
      </c>
      <c r="K182" s="74" t="str">
        <f t="shared" si="32"/>
        <v/>
      </c>
      <c r="L182" s="74" t="str">
        <f t="shared" si="33"/>
        <v/>
      </c>
      <c r="M182" s="70" t="str">
        <f t="shared" si="34"/>
        <v/>
      </c>
      <c r="N182" s="70" t="str">
        <f>IF(ISNUMBER(M182),COUNTIF(M182:$M$193,M182),"")</f>
        <v/>
      </c>
      <c r="O182" s="70" t="str">
        <f t="shared" si="35"/>
        <v/>
      </c>
      <c r="P182" s="70" t="str">
        <f t="shared" si="36"/>
        <v/>
      </c>
    </row>
    <row r="183" spans="1:16" x14ac:dyDescent="0.25">
      <c r="A183" s="82" t="str">
        <f>IF('Not All Title I'!A183="","",'Not All Title I'!A183)</f>
        <v/>
      </c>
      <c r="B183" s="83" t="str">
        <f>IF('Not All Title I'!B183="","",'Not All Title I'!B183)</f>
        <v/>
      </c>
      <c r="C183" s="82" t="str">
        <f>IF('Not All Title I'!C183="","",'Not All Title I'!C183)</f>
        <v/>
      </c>
      <c r="D183" s="107"/>
      <c r="E183" s="108" t="str">
        <f t="shared" si="51"/>
        <v/>
      </c>
      <c r="F183" s="28"/>
      <c r="G183" s="29"/>
      <c r="H183" s="74" t="str">
        <f t="shared" si="30"/>
        <v/>
      </c>
      <c r="I183" s="74" t="str">
        <f>IF(ISNUMBER(H183),COUNTIF(H183:$H$193,H183),"")</f>
        <v/>
      </c>
      <c r="J183" s="74" t="str">
        <f t="shared" si="31"/>
        <v/>
      </c>
      <c r="K183" s="74" t="str">
        <f t="shared" si="32"/>
        <v/>
      </c>
      <c r="L183" s="74" t="str">
        <f t="shared" si="33"/>
        <v/>
      </c>
      <c r="M183" s="70" t="str">
        <f t="shared" si="34"/>
        <v/>
      </c>
      <c r="N183" s="70" t="str">
        <f>IF(ISNUMBER(M183),COUNTIF(M183:$M$193,M183),"")</f>
        <v/>
      </c>
      <c r="O183" s="70" t="str">
        <f t="shared" si="35"/>
        <v/>
      </c>
      <c r="P183" s="70" t="str">
        <f t="shared" si="36"/>
        <v/>
      </c>
    </row>
    <row r="184" spans="1:16" x14ac:dyDescent="0.25">
      <c r="A184" s="82" t="str">
        <f>IF('Not All Title I'!A184="","",'Not All Title I'!A184)</f>
        <v/>
      </c>
      <c r="B184" s="83" t="str">
        <f>IF('Not All Title I'!B184="","",'Not All Title I'!B184)</f>
        <v/>
      </c>
      <c r="C184" s="82" t="str">
        <f>IF('Not All Title I'!C184="","",'Not All Title I'!C184)</f>
        <v/>
      </c>
      <c r="D184" s="107"/>
      <c r="E184" s="108" t="str">
        <f t="shared" si="51"/>
        <v/>
      </c>
      <c r="F184" s="28"/>
      <c r="G184" s="29"/>
      <c r="H184" s="74" t="str">
        <f t="shared" si="30"/>
        <v/>
      </c>
      <c r="I184" s="74" t="str">
        <f>IF(ISNUMBER(H184),COUNTIF(H184:$H$193,H184),"")</f>
        <v/>
      </c>
      <c r="J184" s="74" t="str">
        <f t="shared" si="31"/>
        <v/>
      </c>
      <c r="K184" s="74" t="str">
        <f t="shared" si="32"/>
        <v/>
      </c>
      <c r="L184" s="74" t="str">
        <f t="shared" si="33"/>
        <v/>
      </c>
      <c r="M184" s="70" t="str">
        <f t="shared" si="34"/>
        <v/>
      </c>
      <c r="N184" s="70" t="str">
        <f>IF(ISNUMBER(M184),COUNTIF(M184:$M$193,M184),"")</f>
        <v/>
      </c>
      <c r="O184" s="70" t="str">
        <f t="shared" si="35"/>
        <v/>
      </c>
      <c r="P184" s="70" t="str">
        <f t="shared" si="36"/>
        <v/>
      </c>
    </row>
    <row r="185" spans="1:16" x14ac:dyDescent="0.25">
      <c r="A185" s="82" t="str">
        <f>IF('Not All Title I'!A185="","",'Not All Title I'!A185)</f>
        <v/>
      </c>
      <c r="B185" s="83" t="str">
        <f>IF('Not All Title I'!B185="","",'Not All Title I'!B185)</f>
        <v/>
      </c>
      <c r="C185" s="82" t="str">
        <f>IF('Not All Title I'!C185="","",'Not All Title I'!C185)</f>
        <v/>
      </c>
      <c r="D185" s="107"/>
      <c r="E185" s="108" t="str">
        <f t="shared" si="51"/>
        <v/>
      </c>
      <c r="F185" s="28"/>
      <c r="G185" s="29"/>
      <c r="H185" s="74" t="str">
        <f t="shared" si="30"/>
        <v/>
      </c>
      <c r="I185" s="74" t="str">
        <f>IF(ISNUMBER(H185),COUNTIF(H185:$H$193,H185),"")</f>
        <v/>
      </c>
      <c r="J185" s="74" t="str">
        <f t="shared" si="31"/>
        <v/>
      </c>
      <c r="K185" s="74" t="str">
        <f t="shared" si="32"/>
        <v/>
      </c>
      <c r="L185" s="74" t="str">
        <f t="shared" si="33"/>
        <v/>
      </c>
      <c r="M185" s="70" t="str">
        <f t="shared" si="34"/>
        <v/>
      </c>
      <c r="N185" s="70" t="str">
        <f>IF(ISNUMBER(M185),COUNTIF(M185:$M$193,M185),"")</f>
        <v/>
      </c>
      <c r="O185" s="70" t="str">
        <f t="shared" si="35"/>
        <v/>
      </c>
      <c r="P185" s="70" t="str">
        <f t="shared" si="36"/>
        <v/>
      </c>
    </row>
    <row r="186" spans="1:16" x14ac:dyDescent="0.25">
      <c r="A186" s="82" t="str">
        <f>IF('Not All Title I'!A186="","",'Not All Title I'!A186)</f>
        <v/>
      </c>
      <c r="B186" s="83" t="str">
        <f>IF('Not All Title I'!B186="","",'Not All Title I'!B186)</f>
        <v/>
      </c>
      <c r="C186" s="82" t="str">
        <f>IF('Not All Title I'!C186="","",'Not All Title I'!C186)</f>
        <v/>
      </c>
      <c r="D186" s="107"/>
      <c r="E186" s="108" t="str">
        <f t="shared" si="51"/>
        <v/>
      </c>
      <c r="F186" s="28"/>
      <c r="G186" s="29"/>
      <c r="H186" s="74" t="str">
        <f t="shared" si="30"/>
        <v/>
      </c>
      <c r="I186" s="74" t="str">
        <f>IF(ISNUMBER(H186),COUNTIF(H186:$H$193,H186),"")</f>
        <v/>
      </c>
      <c r="J186" s="74" t="str">
        <f t="shared" si="31"/>
        <v/>
      </c>
      <c r="K186" s="74" t="str">
        <f t="shared" si="32"/>
        <v/>
      </c>
      <c r="L186" s="74" t="str">
        <f t="shared" si="33"/>
        <v/>
      </c>
      <c r="M186" s="70" t="str">
        <f t="shared" si="34"/>
        <v/>
      </c>
      <c r="N186" s="70" t="str">
        <f>IF(ISNUMBER(M186),COUNTIF(M186:$M$193,M186),"")</f>
        <v/>
      </c>
      <c r="O186" s="70" t="str">
        <f t="shared" si="35"/>
        <v/>
      </c>
      <c r="P186" s="70" t="str">
        <f t="shared" si="36"/>
        <v/>
      </c>
    </row>
    <row r="187" spans="1:16" x14ac:dyDescent="0.25">
      <c r="A187" s="82" t="str">
        <f>IF('Not All Title I'!A187="","",'Not All Title I'!A187)</f>
        <v/>
      </c>
      <c r="B187" s="83" t="str">
        <f>IF('Not All Title I'!B187="","",'Not All Title I'!B187)</f>
        <v/>
      </c>
      <c r="C187" s="82" t="str">
        <f>IF('Not All Title I'!C187="","",'Not All Title I'!C187)</f>
        <v/>
      </c>
      <c r="D187" s="107"/>
      <c r="E187" s="108" t="str">
        <f t="shared" si="51"/>
        <v/>
      </c>
      <c r="F187" s="28"/>
      <c r="G187" s="29"/>
      <c r="H187" s="74" t="str">
        <f t="shared" si="30"/>
        <v/>
      </c>
      <c r="I187" s="74" t="str">
        <f>IF(ISNUMBER(H187),COUNTIF(H187:$H$193,H187),"")</f>
        <v/>
      </c>
      <c r="J187" s="74" t="str">
        <f t="shared" si="31"/>
        <v/>
      </c>
      <c r="K187" s="74" t="str">
        <f t="shared" si="32"/>
        <v/>
      </c>
      <c r="L187" s="74" t="str">
        <f t="shared" si="33"/>
        <v/>
      </c>
      <c r="M187" s="70" t="str">
        <f t="shared" si="34"/>
        <v/>
      </c>
      <c r="N187" s="70" t="str">
        <f>IF(ISNUMBER(M187),COUNTIF(M187:$M$193,M187),"")</f>
        <v/>
      </c>
      <c r="O187" s="70" t="str">
        <f t="shared" si="35"/>
        <v/>
      </c>
      <c r="P187" s="70" t="str">
        <f t="shared" si="36"/>
        <v/>
      </c>
    </row>
    <row r="188" spans="1:16" x14ac:dyDescent="0.25">
      <c r="A188" s="82" t="str">
        <f>IF('Not All Title I'!A188="","",'Not All Title I'!A188)</f>
        <v/>
      </c>
      <c r="B188" s="83" t="str">
        <f>IF('Not All Title I'!B188="","",'Not All Title I'!B188)</f>
        <v/>
      </c>
      <c r="C188" s="82" t="str">
        <f>IF('Not All Title I'!C188="","",'Not All Title I'!C188)</f>
        <v/>
      </c>
      <c r="D188" s="107"/>
      <c r="E188" s="108" t="str">
        <f t="shared" si="51"/>
        <v/>
      </c>
      <c r="F188" s="28"/>
      <c r="G188" s="29"/>
      <c r="H188" s="74" t="str">
        <f t="shared" si="30"/>
        <v/>
      </c>
      <c r="I188" s="74" t="str">
        <f>IF(ISNUMBER(H188),COUNTIF(H188:$H$193,H188),"")</f>
        <v/>
      </c>
      <c r="J188" s="74" t="str">
        <f t="shared" si="31"/>
        <v/>
      </c>
      <c r="K188" s="74" t="str">
        <f t="shared" si="32"/>
        <v/>
      </c>
      <c r="L188" s="74" t="str">
        <f t="shared" si="33"/>
        <v/>
      </c>
      <c r="M188" s="70" t="str">
        <f t="shared" si="34"/>
        <v/>
      </c>
      <c r="N188" s="70" t="str">
        <f>IF(ISNUMBER(M188),COUNTIF(M188:$M$193,M188),"")</f>
        <v/>
      </c>
      <c r="O188" s="70" t="str">
        <f t="shared" si="35"/>
        <v/>
      </c>
      <c r="P188" s="70" t="str">
        <f t="shared" si="36"/>
        <v/>
      </c>
    </row>
    <row r="189" spans="1:16" x14ac:dyDescent="0.25">
      <c r="A189" s="82" t="str">
        <f>IF('Not All Title I'!A189="","",'Not All Title I'!A189)</f>
        <v/>
      </c>
      <c r="B189" s="83" t="str">
        <f>IF('Not All Title I'!B189="","",'Not All Title I'!B189)</f>
        <v/>
      </c>
      <c r="C189" s="82" t="str">
        <f>IF('Not All Title I'!C189="","",'Not All Title I'!C189)</f>
        <v/>
      </c>
      <c r="D189" s="107"/>
      <c r="E189" s="108" t="str">
        <f t="shared" si="51"/>
        <v/>
      </c>
      <c r="F189" s="28"/>
      <c r="G189" s="29"/>
      <c r="H189" s="74" t="str">
        <f t="shared" si="30"/>
        <v/>
      </c>
      <c r="I189" s="74" t="str">
        <f>IF(ISNUMBER(H189),COUNTIF(H189:$H$193,H189),"")</f>
        <v/>
      </c>
      <c r="J189" s="74" t="str">
        <f t="shared" si="31"/>
        <v/>
      </c>
      <c r="K189" s="74" t="str">
        <f t="shared" si="32"/>
        <v/>
      </c>
      <c r="L189" s="74" t="str">
        <f t="shared" si="33"/>
        <v/>
      </c>
      <c r="M189" s="70" t="str">
        <f t="shared" si="34"/>
        <v/>
      </c>
      <c r="N189" s="70" t="str">
        <f>IF(ISNUMBER(M189),COUNTIF(M189:$M$193,M189),"")</f>
        <v/>
      </c>
      <c r="O189" s="70" t="str">
        <f t="shared" si="35"/>
        <v/>
      </c>
      <c r="P189" s="70" t="str">
        <f t="shared" si="36"/>
        <v/>
      </c>
    </row>
    <row r="190" spans="1:16" x14ac:dyDescent="0.25">
      <c r="A190" s="82" t="str">
        <f>IF('Not All Title I'!A190="","",'Not All Title I'!A190)</f>
        <v/>
      </c>
      <c r="B190" s="83" t="str">
        <f>IF('Not All Title I'!B190="","",'Not All Title I'!B190)</f>
        <v/>
      </c>
      <c r="C190" s="82" t="str">
        <f>IF('Not All Title I'!C190="","",'Not All Title I'!C190)</f>
        <v/>
      </c>
      <c r="D190" s="107"/>
      <c r="E190" s="108" t="str">
        <f t="shared" si="51"/>
        <v/>
      </c>
      <c r="F190" s="28"/>
      <c r="G190" s="29"/>
      <c r="H190" s="74" t="str">
        <f t="shared" si="30"/>
        <v/>
      </c>
      <c r="I190" s="74" t="str">
        <f>IF(ISNUMBER(H190),COUNTIF(H190:$H$193,H190),"")</f>
        <v/>
      </c>
      <c r="J190" s="74" t="str">
        <f t="shared" si="31"/>
        <v/>
      </c>
      <c r="K190" s="74" t="str">
        <f t="shared" si="32"/>
        <v/>
      </c>
      <c r="L190" s="74" t="str">
        <f t="shared" si="33"/>
        <v/>
      </c>
      <c r="M190" s="70" t="str">
        <f t="shared" si="34"/>
        <v/>
      </c>
      <c r="N190" s="70" t="str">
        <f>IF(ISNUMBER(M190),COUNTIF(M190:$M$193,M190),"")</f>
        <v/>
      </c>
      <c r="O190" s="70" t="str">
        <f t="shared" si="35"/>
        <v/>
      </c>
      <c r="P190" s="70" t="str">
        <f t="shared" si="36"/>
        <v/>
      </c>
    </row>
    <row r="191" spans="1:16" x14ac:dyDescent="0.25">
      <c r="A191" s="82" t="str">
        <f>IF('Not All Title I'!A191="","",'Not All Title I'!A191)</f>
        <v/>
      </c>
      <c r="B191" s="83" t="str">
        <f>IF('Not All Title I'!B191="","",'Not All Title I'!B191)</f>
        <v/>
      </c>
      <c r="C191" s="82" t="str">
        <f>IF('Not All Title I'!C191="","",'Not All Title I'!C191)</f>
        <v/>
      </c>
      <c r="D191" s="107"/>
      <c r="E191" s="108" t="str">
        <f t="shared" si="51"/>
        <v/>
      </c>
      <c r="F191" s="28"/>
      <c r="G191" s="29"/>
      <c r="H191" s="74" t="str">
        <f t="shared" si="30"/>
        <v/>
      </c>
      <c r="I191" s="74" t="str">
        <f>IF(ISNUMBER(H191),COUNTIF(H191:$H$193,H191),"")</f>
        <v/>
      </c>
      <c r="J191" s="74" t="str">
        <f t="shared" si="31"/>
        <v/>
      </c>
      <c r="K191" s="74" t="str">
        <f t="shared" si="32"/>
        <v/>
      </c>
      <c r="L191" s="74" t="str">
        <f t="shared" si="33"/>
        <v/>
      </c>
      <c r="M191" s="70" t="str">
        <f t="shared" si="34"/>
        <v/>
      </c>
      <c r="N191" s="70" t="str">
        <f>IF(ISNUMBER(M191),COUNTIF(M191:$M$193,M191),"")</f>
        <v/>
      </c>
      <c r="O191" s="70" t="str">
        <f t="shared" si="35"/>
        <v/>
      </c>
      <c r="P191" s="70" t="str">
        <f t="shared" si="36"/>
        <v/>
      </c>
    </row>
    <row r="192" spans="1:16" x14ac:dyDescent="0.25">
      <c r="A192" s="82" t="str">
        <f>IF('Not All Title I'!A192="","",'Not All Title I'!A192)</f>
        <v/>
      </c>
      <c r="B192" s="83" t="str">
        <f>IF('Not All Title I'!B192="","",'Not All Title I'!B192)</f>
        <v/>
      </c>
      <c r="C192" s="82" t="str">
        <f>IF('Not All Title I'!C192="","",'Not All Title I'!C192)</f>
        <v/>
      </c>
      <c r="D192" s="107"/>
      <c r="E192" s="108" t="str">
        <f t="shared" si="51"/>
        <v/>
      </c>
      <c r="F192" s="28"/>
      <c r="G192" s="29"/>
      <c r="H192" s="74" t="str">
        <f t="shared" si="30"/>
        <v/>
      </c>
      <c r="I192" s="74" t="str">
        <f>IF(ISNUMBER(H192),COUNTIF(H192:$H$193,H192),"")</f>
        <v/>
      </c>
      <c r="J192" s="74" t="str">
        <f t="shared" si="31"/>
        <v/>
      </c>
      <c r="K192" s="74" t="str">
        <f t="shared" si="32"/>
        <v/>
      </c>
      <c r="L192" s="74" t="str">
        <f t="shared" si="33"/>
        <v/>
      </c>
      <c r="M192" s="70" t="str">
        <f t="shared" si="34"/>
        <v/>
      </c>
      <c r="N192" s="70" t="str">
        <f>IF(ISNUMBER(M192),COUNTIF(M192:$M$193,M192),"")</f>
        <v/>
      </c>
      <c r="O192" s="70" t="str">
        <f t="shared" si="35"/>
        <v/>
      </c>
      <c r="P192" s="70" t="str">
        <f t="shared" si="36"/>
        <v/>
      </c>
    </row>
    <row r="193" spans="1:16" ht="15.75" customHeight="1" thickBot="1" x14ac:dyDescent="0.3">
      <c r="A193" s="85" t="str">
        <f>IF('Not All Title I'!A193="","",'Not All Title I'!A193)</f>
        <v/>
      </c>
      <c r="B193" s="86" t="str">
        <f>IF('Not All Title I'!B193="","",'Not All Title I'!B193)</f>
        <v/>
      </c>
      <c r="C193" s="85" t="str">
        <f>IF('Not All Title I'!C193="","",'Not All Title I'!C193)</f>
        <v/>
      </c>
      <c r="D193" s="109"/>
      <c r="E193" s="110" t="str">
        <f t="shared" si="51"/>
        <v/>
      </c>
      <c r="F193" s="28"/>
      <c r="G193" s="29"/>
      <c r="H193" s="74" t="str">
        <f t="shared" si="30"/>
        <v/>
      </c>
      <c r="I193" s="74" t="str">
        <f>IF(ISNUMBER(H193),COUNTIF(H193:$H$193,H193),"")</f>
        <v/>
      </c>
      <c r="J193" s="74" t="str">
        <f t="shared" si="31"/>
        <v/>
      </c>
      <c r="K193" s="74" t="str">
        <f t="shared" si="32"/>
        <v/>
      </c>
      <c r="L193" s="74" t="str">
        <f t="shared" si="33"/>
        <v/>
      </c>
      <c r="M193" s="70" t="str">
        <f t="shared" si="34"/>
        <v/>
      </c>
      <c r="N193" s="70" t="str">
        <f>IF(ISNUMBER(M193),COUNTIF(M193:$M$193,M193),"")</f>
        <v/>
      </c>
      <c r="O193" s="70" t="str">
        <f t="shared" si="35"/>
        <v/>
      </c>
      <c r="P193" s="70" t="str">
        <f t="shared" si="36"/>
        <v/>
      </c>
    </row>
    <row r="194" spans="1:16" ht="15.75" customHeight="1" thickBot="1" x14ac:dyDescent="0.3">
      <c r="A194" s="14"/>
      <c r="B194" s="15"/>
      <c r="C194" s="14" t="str">
        <f>IF(SUM(C104:C193)&gt;0,SUM(C104:C193),"")</f>
        <v/>
      </c>
      <c r="D194" s="111" t="str">
        <f>IF(SUM(D104:D193)&gt;0,SUM(D104:D193),"")</f>
        <v/>
      </c>
      <c r="E194" s="112" t="str">
        <f t="shared" ref="E194" si="59">IF(ISNUMBER(C194),D194/C194,"")</f>
        <v/>
      </c>
      <c r="F194" s="30"/>
      <c r="G194" s="29"/>
    </row>
    <row r="195" spans="1:16" ht="15.75" customHeight="1" thickBot="1" x14ac:dyDescent="0.3">
      <c r="A195" s="31"/>
      <c r="B195" s="32"/>
      <c r="C195" s="32"/>
      <c r="D195" s="32"/>
      <c r="E195" s="32"/>
      <c r="F195" s="32"/>
      <c r="G195" s="94"/>
    </row>
  </sheetData>
  <sheetProtection algorithmName="SHA-512" hashValue="HHw6ou01rtF/RCQ4qkfIMvhcYsxBzwbczqDfN+N7mTMyzzGU3u9Cg6abjGdMU4xpekU1tLcrm2GfYz9UW18SWw==" saltValue="fpbYjq2nXcwdU+06o9L02Q==" spinCount="100000" sheet="1" objects="1" scenarios="1" selectLockedCells="1"/>
  <conditionalFormatting sqref="F8:F97">
    <cfRule type="cellIs" dxfId="1" priority="1" operator="equal">
      <formula>"NO"</formula>
    </cfRule>
    <cfRule type="cellIs" dxfId="0" priority="2" operator="equal">
      <formula>"YES"</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Lists!$A$1:$A$3</xm:f>
          </x14:formula1>
          <xm:sqref>F3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
  <sheetViews>
    <sheetView workbookViewId="0"/>
  </sheetViews>
  <sheetFormatPr defaultRowHeight="15" x14ac:dyDescent="0.25"/>
  <cols>
    <col min="1" max="1" width="11.140625" bestFit="1" customWidth="1"/>
    <col min="2" max="2" width="18.5703125" bestFit="1" customWidth="1"/>
  </cols>
  <sheetData>
    <row r="1" spans="1:2" x14ac:dyDescent="0.25">
      <c r="A1" t="s">
        <v>6</v>
      </c>
      <c r="B1" t="s">
        <v>12</v>
      </c>
    </row>
    <row r="2" spans="1:2" x14ac:dyDescent="0.25">
      <c r="A2" t="s">
        <v>7</v>
      </c>
      <c r="B2" t="s">
        <v>34</v>
      </c>
    </row>
    <row r="3" spans="1:2" x14ac:dyDescent="0.25">
      <c r="A3" t="s">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All Title I</vt:lpstr>
      <vt:lpstr>Not All Title I</vt:lpstr>
      <vt:lpstr>High Low - All Title I</vt:lpstr>
      <vt:lpstr>High Low - Not All Title I</vt:lpstr>
      <vt:lpstr>Per Pupil - All Title I</vt:lpstr>
      <vt:lpstr>Per Pupil - Not All Title I</vt:lpstr>
      <vt:lpstr>Lists</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Negley, Tina</dc:creator>
  <cp:lastModifiedBy>Patino, Yazmine</cp:lastModifiedBy>
  <dcterms:created xsi:type="dcterms:W3CDTF">2019-11-12T21:06:02Z</dcterms:created>
  <dcterms:modified xsi:type="dcterms:W3CDTF">2024-04-19T17:29:46Z</dcterms:modified>
</cp:coreProperties>
</file>