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/>
  <xr:revisionPtr revIDLastSave="0" documentId="8_{38F1B664-9869-4A98-8AFF-ECB5CDBFE4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 State Census Data" sheetId="1" r:id="rId1"/>
  </sheets>
  <definedNames>
    <definedName name="_xlnm._FilterDatabase" localSheetId="0" hidden="1">'2018 State Census Data'!$B$9:$B$61</definedName>
    <definedName name="_xlnm.Print_Area" localSheetId="0">'2018 State Census Data'!$B$1:$O$61</definedName>
    <definedName name="_xlnm.Print_Titles" localSheetId="0">'2018 State Census Data'!$B:$B,'2018 State Census Data'!$1:$7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H10" i="1"/>
  <c r="I10" i="1" s="1"/>
  <c r="K10" i="1"/>
  <c r="L10" i="1" s="1"/>
  <c r="M10" i="1"/>
  <c r="E11" i="1"/>
  <c r="H11" i="1"/>
  <c r="I11" i="1" s="1"/>
  <c r="K11" i="1"/>
  <c r="L11" i="1" s="1"/>
  <c r="M11" i="1"/>
  <c r="E12" i="1"/>
  <c r="H12" i="1"/>
  <c r="I12" i="1" s="1"/>
  <c r="K12" i="1"/>
  <c r="L12" i="1" s="1"/>
  <c r="M12" i="1"/>
  <c r="E13" i="1"/>
  <c r="H13" i="1"/>
  <c r="I13" i="1" s="1"/>
  <c r="K13" i="1"/>
  <c r="L13" i="1" s="1"/>
  <c r="M13" i="1"/>
  <c r="E14" i="1"/>
  <c r="H14" i="1"/>
  <c r="I14" i="1" s="1"/>
  <c r="K14" i="1"/>
  <c r="L14" i="1" s="1"/>
  <c r="M14" i="1"/>
  <c r="E15" i="1"/>
  <c r="H15" i="1"/>
  <c r="I15" i="1" s="1"/>
  <c r="K15" i="1"/>
  <c r="L15" i="1" s="1"/>
  <c r="M15" i="1"/>
  <c r="E16" i="1"/>
  <c r="H16" i="1"/>
  <c r="I16" i="1" s="1"/>
  <c r="K16" i="1"/>
  <c r="L16" i="1" s="1"/>
  <c r="M16" i="1"/>
  <c r="E17" i="1"/>
  <c r="H17" i="1"/>
  <c r="I17" i="1" s="1"/>
  <c r="K17" i="1"/>
  <c r="L17" i="1" s="1"/>
  <c r="M17" i="1"/>
  <c r="E18" i="1"/>
  <c r="H18" i="1"/>
  <c r="I18" i="1" s="1"/>
  <c r="K18" i="1"/>
  <c r="L18" i="1" s="1"/>
  <c r="M18" i="1"/>
  <c r="E19" i="1"/>
  <c r="H19" i="1"/>
  <c r="I19" i="1" s="1"/>
  <c r="K19" i="1"/>
  <c r="L19" i="1" s="1"/>
  <c r="M19" i="1"/>
  <c r="E20" i="1"/>
  <c r="H20" i="1"/>
  <c r="I20" i="1" s="1"/>
  <c r="K20" i="1"/>
  <c r="L20" i="1" s="1"/>
  <c r="M20" i="1"/>
  <c r="E21" i="1"/>
  <c r="H21" i="1"/>
  <c r="I21" i="1" s="1"/>
  <c r="K21" i="1"/>
  <c r="L21" i="1" s="1"/>
  <c r="M21" i="1"/>
  <c r="E22" i="1"/>
  <c r="H22" i="1"/>
  <c r="I22" i="1" s="1"/>
  <c r="K22" i="1"/>
  <c r="L22" i="1" s="1"/>
  <c r="M22" i="1"/>
  <c r="E23" i="1"/>
  <c r="H23" i="1"/>
  <c r="I23" i="1" s="1"/>
  <c r="K23" i="1"/>
  <c r="L23" i="1" s="1"/>
  <c r="M23" i="1"/>
  <c r="E24" i="1"/>
  <c r="H24" i="1"/>
  <c r="I24" i="1" s="1"/>
  <c r="K24" i="1"/>
  <c r="L24" i="1" s="1"/>
  <c r="M24" i="1"/>
  <c r="E25" i="1"/>
  <c r="H25" i="1"/>
  <c r="I25" i="1" s="1"/>
  <c r="K25" i="1"/>
  <c r="L25" i="1" s="1"/>
  <c r="M25" i="1"/>
  <c r="E26" i="1"/>
  <c r="H26" i="1"/>
  <c r="I26" i="1" s="1"/>
  <c r="K26" i="1"/>
  <c r="L26" i="1" s="1"/>
  <c r="M26" i="1"/>
  <c r="E27" i="1"/>
  <c r="H27" i="1"/>
  <c r="I27" i="1" s="1"/>
  <c r="K27" i="1"/>
  <c r="L27" i="1" s="1"/>
  <c r="M27" i="1"/>
  <c r="E28" i="1"/>
  <c r="H28" i="1"/>
  <c r="I28" i="1" s="1"/>
  <c r="K28" i="1"/>
  <c r="L28" i="1" s="1"/>
  <c r="M28" i="1"/>
  <c r="E29" i="1"/>
  <c r="H29" i="1"/>
  <c r="I29" i="1" s="1"/>
  <c r="K29" i="1"/>
  <c r="L29" i="1" s="1"/>
  <c r="M29" i="1"/>
  <c r="E30" i="1"/>
  <c r="H30" i="1"/>
  <c r="I30" i="1" s="1"/>
  <c r="K30" i="1"/>
  <c r="L30" i="1" s="1"/>
  <c r="M30" i="1"/>
  <c r="E31" i="1"/>
  <c r="H31" i="1"/>
  <c r="I31" i="1" s="1"/>
  <c r="K31" i="1"/>
  <c r="L31" i="1" s="1"/>
  <c r="M31" i="1"/>
  <c r="E32" i="1"/>
  <c r="H32" i="1"/>
  <c r="I32" i="1" s="1"/>
  <c r="K32" i="1"/>
  <c r="L32" i="1" s="1"/>
  <c r="M32" i="1"/>
  <c r="E33" i="1"/>
  <c r="H33" i="1"/>
  <c r="I33" i="1" s="1"/>
  <c r="K33" i="1"/>
  <c r="L33" i="1" s="1"/>
  <c r="M33" i="1"/>
  <c r="E34" i="1"/>
  <c r="H34" i="1"/>
  <c r="I34" i="1" s="1"/>
  <c r="K34" i="1"/>
  <c r="L34" i="1" s="1"/>
  <c r="M34" i="1"/>
  <c r="E35" i="1"/>
  <c r="H35" i="1"/>
  <c r="I35" i="1" s="1"/>
  <c r="K35" i="1"/>
  <c r="L35" i="1" s="1"/>
  <c r="M35" i="1"/>
  <c r="E36" i="1"/>
  <c r="H36" i="1"/>
  <c r="I36" i="1" s="1"/>
  <c r="K36" i="1"/>
  <c r="L36" i="1" s="1"/>
  <c r="M36" i="1"/>
  <c r="E37" i="1"/>
  <c r="H37" i="1"/>
  <c r="I37" i="1" s="1"/>
  <c r="K37" i="1"/>
  <c r="L37" i="1" s="1"/>
  <c r="M37" i="1"/>
  <c r="E38" i="1"/>
  <c r="H38" i="1"/>
  <c r="I38" i="1" s="1"/>
  <c r="K38" i="1"/>
  <c r="L38" i="1" s="1"/>
  <c r="M38" i="1"/>
  <c r="E39" i="1"/>
  <c r="H39" i="1"/>
  <c r="I39" i="1" s="1"/>
  <c r="K39" i="1"/>
  <c r="L39" i="1" s="1"/>
  <c r="M39" i="1"/>
  <c r="E40" i="1"/>
  <c r="H40" i="1"/>
  <c r="I40" i="1" s="1"/>
  <c r="K40" i="1"/>
  <c r="L40" i="1" s="1"/>
  <c r="M40" i="1"/>
  <c r="E41" i="1"/>
  <c r="H41" i="1"/>
  <c r="I41" i="1" s="1"/>
  <c r="K41" i="1"/>
  <c r="L41" i="1" s="1"/>
  <c r="M41" i="1"/>
  <c r="E42" i="1"/>
  <c r="H42" i="1"/>
  <c r="I42" i="1" s="1"/>
  <c r="K42" i="1"/>
  <c r="L42" i="1" s="1"/>
  <c r="M42" i="1"/>
  <c r="E43" i="1"/>
  <c r="H43" i="1"/>
  <c r="I43" i="1" s="1"/>
  <c r="K43" i="1"/>
  <c r="L43" i="1" s="1"/>
  <c r="M43" i="1"/>
  <c r="E44" i="1"/>
  <c r="H44" i="1"/>
  <c r="I44" i="1" s="1"/>
  <c r="K44" i="1"/>
  <c r="L44" i="1" s="1"/>
  <c r="M44" i="1"/>
  <c r="E45" i="1"/>
  <c r="H45" i="1"/>
  <c r="I45" i="1" s="1"/>
  <c r="K45" i="1"/>
  <c r="L45" i="1" s="1"/>
  <c r="M45" i="1"/>
  <c r="E46" i="1"/>
  <c r="H46" i="1"/>
  <c r="I46" i="1" s="1"/>
  <c r="K46" i="1"/>
  <c r="L46" i="1" s="1"/>
  <c r="M46" i="1"/>
  <c r="E47" i="1"/>
  <c r="H47" i="1"/>
  <c r="I47" i="1" s="1"/>
  <c r="K47" i="1"/>
  <c r="L47" i="1" s="1"/>
  <c r="M47" i="1"/>
  <c r="E48" i="1"/>
  <c r="H48" i="1"/>
  <c r="I48" i="1" s="1"/>
  <c r="K48" i="1"/>
  <c r="L48" i="1" s="1"/>
  <c r="M48" i="1"/>
  <c r="E49" i="1"/>
  <c r="H49" i="1"/>
  <c r="I49" i="1" s="1"/>
  <c r="K49" i="1"/>
  <c r="L49" i="1" s="1"/>
  <c r="M49" i="1"/>
  <c r="E50" i="1"/>
  <c r="H50" i="1"/>
  <c r="I50" i="1" s="1"/>
  <c r="K50" i="1"/>
  <c r="L50" i="1" s="1"/>
  <c r="M50" i="1"/>
  <c r="E51" i="1"/>
  <c r="H51" i="1"/>
  <c r="I51" i="1" s="1"/>
  <c r="K51" i="1"/>
  <c r="L51" i="1" s="1"/>
  <c r="M51" i="1"/>
  <c r="E52" i="1"/>
  <c r="H52" i="1"/>
  <c r="I52" i="1" s="1"/>
  <c r="K52" i="1"/>
  <c r="L52" i="1" s="1"/>
  <c r="M52" i="1"/>
  <c r="E53" i="1"/>
  <c r="H53" i="1"/>
  <c r="I53" i="1" s="1"/>
  <c r="K53" i="1"/>
  <c r="L53" i="1" s="1"/>
  <c r="M53" i="1"/>
  <c r="E54" i="1"/>
  <c r="H54" i="1"/>
  <c r="I54" i="1" s="1"/>
  <c r="K54" i="1"/>
  <c r="L54" i="1" s="1"/>
  <c r="M54" i="1"/>
  <c r="E55" i="1"/>
  <c r="H55" i="1"/>
  <c r="I55" i="1" s="1"/>
  <c r="K55" i="1"/>
  <c r="L55" i="1" s="1"/>
  <c r="M55" i="1"/>
  <c r="E56" i="1"/>
  <c r="H56" i="1"/>
  <c r="I56" i="1" s="1"/>
  <c r="K56" i="1"/>
  <c r="L56" i="1" s="1"/>
  <c r="M56" i="1"/>
  <c r="E57" i="1"/>
  <c r="H57" i="1"/>
  <c r="I57" i="1" s="1"/>
  <c r="K57" i="1"/>
  <c r="L57" i="1" s="1"/>
  <c r="M57" i="1"/>
  <c r="E58" i="1"/>
  <c r="H58" i="1"/>
  <c r="I58" i="1" s="1"/>
  <c r="K58" i="1"/>
  <c r="L58" i="1" s="1"/>
  <c r="M58" i="1"/>
  <c r="E59" i="1"/>
  <c r="H59" i="1"/>
  <c r="I59" i="1" s="1"/>
  <c r="K59" i="1"/>
  <c r="L59" i="1" s="1"/>
  <c r="M59" i="1"/>
  <c r="E60" i="1"/>
  <c r="H60" i="1"/>
  <c r="I60" i="1" s="1"/>
  <c r="K60" i="1"/>
  <c r="L60" i="1" s="1"/>
  <c r="M60" i="1"/>
  <c r="E61" i="1"/>
  <c r="H61" i="1"/>
  <c r="I61" i="1" s="1"/>
  <c r="K61" i="1"/>
  <c r="L61" i="1" s="1"/>
  <c r="M61" i="1"/>
  <c r="J8" i="1" l="1"/>
  <c r="G8" i="1"/>
  <c r="N11" i="1" l="1"/>
  <c r="N15" i="1"/>
  <c r="N19" i="1"/>
  <c r="N23" i="1"/>
  <c r="N27" i="1"/>
  <c r="N31" i="1"/>
  <c r="N35" i="1"/>
  <c r="N39" i="1"/>
  <c r="N43" i="1"/>
  <c r="N47" i="1"/>
  <c r="N51" i="1"/>
  <c r="N55" i="1"/>
  <c r="N59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13" i="1"/>
  <c r="N17" i="1"/>
  <c r="N21" i="1"/>
  <c r="N25" i="1"/>
  <c r="N29" i="1"/>
  <c r="N33" i="1"/>
  <c r="N14" i="1"/>
  <c r="N30" i="1"/>
  <c r="N37" i="1"/>
  <c r="N45" i="1"/>
  <c r="N53" i="1"/>
  <c r="N26" i="1"/>
  <c r="N50" i="1"/>
  <c r="N58" i="1"/>
  <c r="N49" i="1"/>
  <c r="N57" i="1"/>
  <c r="N18" i="1"/>
  <c r="N34" i="1"/>
  <c r="N38" i="1"/>
  <c r="N46" i="1"/>
  <c r="N54" i="1"/>
  <c r="N61" i="1"/>
  <c r="N10" i="1"/>
  <c r="N42" i="1"/>
  <c r="N22" i="1"/>
  <c r="N41" i="1"/>
  <c r="M8" i="1"/>
  <c r="D8" i="1"/>
  <c r="C8" i="1"/>
  <c r="H8" i="1" s="1"/>
  <c r="I8" i="1" s="1"/>
  <c r="F13" i="1" l="1"/>
  <c r="O13" i="1" s="1"/>
  <c r="F17" i="1"/>
  <c r="O17" i="1" s="1"/>
  <c r="F21" i="1"/>
  <c r="F25" i="1"/>
  <c r="O25" i="1" s="1"/>
  <c r="F29" i="1"/>
  <c r="O29" i="1" s="1"/>
  <c r="F33" i="1"/>
  <c r="O33" i="1" s="1"/>
  <c r="F37" i="1"/>
  <c r="O37" i="1" s="1"/>
  <c r="F41" i="1"/>
  <c r="O41" i="1" s="1"/>
  <c r="F45" i="1"/>
  <c r="O45" i="1" s="1"/>
  <c r="F49" i="1"/>
  <c r="O49" i="1" s="1"/>
  <c r="F53" i="1"/>
  <c r="O53" i="1" s="1"/>
  <c r="F57" i="1"/>
  <c r="O57" i="1" s="1"/>
  <c r="F61" i="1"/>
  <c r="F10" i="1"/>
  <c r="O10" i="1" s="1"/>
  <c r="F14" i="1"/>
  <c r="O14" i="1" s="1"/>
  <c r="F18" i="1"/>
  <c r="O18" i="1" s="1"/>
  <c r="F22" i="1"/>
  <c r="O22" i="1" s="1"/>
  <c r="F26" i="1"/>
  <c r="O26" i="1" s="1"/>
  <c r="F30" i="1"/>
  <c r="O30" i="1" s="1"/>
  <c r="F34" i="1"/>
  <c r="O34" i="1" s="1"/>
  <c r="F38" i="1"/>
  <c r="O38" i="1" s="1"/>
  <c r="F42" i="1"/>
  <c r="F46" i="1"/>
  <c r="O46" i="1" s="1"/>
  <c r="F50" i="1"/>
  <c r="O50" i="1" s="1"/>
  <c r="F54" i="1"/>
  <c r="O54" i="1" s="1"/>
  <c r="F58" i="1"/>
  <c r="O58" i="1" s="1"/>
  <c r="F11" i="1"/>
  <c r="O11" i="1" s="1"/>
  <c r="F15" i="1"/>
  <c r="O15" i="1" s="1"/>
  <c r="F19" i="1"/>
  <c r="O19" i="1" s="1"/>
  <c r="F23" i="1"/>
  <c r="O23" i="1" s="1"/>
  <c r="F27" i="1"/>
  <c r="O27" i="1" s="1"/>
  <c r="F31" i="1"/>
  <c r="O31" i="1" s="1"/>
  <c r="F35" i="1"/>
  <c r="O35" i="1" s="1"/>
  <c r="F12" i="1"/>
  <c r="O12" i="1" s="1"/>
  <c r="F28" i="1"/>
  <c r="O28" i="1" s="1"/>
  <c r="F24" i="1"/>
  <c r="O24" i="1" s="1"/>
  <c r="F39" i="1"/>
  <c r="O39" i="1" s="1"/>
  <c r="F44" i="1"/>
  <c r="O44" i="1" s="1"/>
  <c r="F60" i="1"/>
  <c r="O60" i="1" s="1"/>
  <c r="F20" i="1"/>
  <c r="O20" i="1" s="1"/>
  <c r="F16" i="1"/>
  <c r="O16" i="1" s="1"/>
  <c r="F32" i="1"/>
  <c r="O32" i="1" s="1"/>
  <c r="F40" i="1"/>
  <c r="O40" i="1" s="1"/>
  <c r="F43" i="1"/>
  <c r="O43" i="1" s="1"/>
  <c r="F48" i="1"/>
  <c r="O48" i="1" s="1"/>
  <c r="F51" i="1"/>
  <c r="O51" i="1" s="1"/>
  <c r="F56" i="1"/>
  <c r="O56" i="1" s="1"/>
  <c r="F59" i="1"/>
  <c r="O59" i="1" s="1"/>
  <c r="F47" i="1"/>
  <c r="O47" i="1" s="1"/>
  <c r="F52" i="1"/>
  <c r="O52" i="1" s="1"/>
  <c r="F55" i="1"/>
  <c r="O55" i="1" s="1"/>
  <c r="F36" i="1"/>
  <c r="O36" i="1" s="1"/>
  <c r="O61" i="1"/>
  <c r="O42" i="1"/>
  <c r="O21" i="1"/>
  <c r="K8" i="1"/>
  <c r="L8" i="1" s="1"/>
  <c r="N8" i="1"/>
  <c r="E8" i="1"/>
  <c r="F8" i="1" l="1"/>
</calcChain>
</file>

<file path=xl/sharedStrings.xml><?xml version="1.0" encoding="utf-8"?>
<sst xmlns="http://schemas.openxmlformats.org/spreadsheetml/2006/main" count="96" uniqueCount="74">
  <si>
    <t>CHANGE IN</t>
  </si>
  <si>
    <t>TOTAL NAT'L</t>
  </si>
  <si>
    <t>POPULATION</t>
  </si>
  <si>
    <t>CHANGE</t>
  </si>
  <si>
    <t>POVERTY</t>
  </si>
  <si>
    <t>IN NAT'L POV.</t>
  </si>
  <si>
    <t xml:space="preserve">POVERTY </t>
  </si>
  <si>
    <t>FROM</t>
  </si>
  <si>
    <t>(CENSUS</t>
  </si>
  <si>
    <t>SHARE</t>
  </si>
  <si>
    <t>RATE</t>
  </si>
  <si>
    <t>ESTIMATE)</t>
  </si>
  <si>
    <t>U.S.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</si>
  <si>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</si>
  <si>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</si>
  <si>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</si>
  <si>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</si>
  <si>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</si>
  <si>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</si>
  <si>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</si>
  <si>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</si>
  <si>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</si>
  <si>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</si>
  <si>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</si>
  <si>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</si>
  <si>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</si>
  <si>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</si>
  <si>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</si>
  <si>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</si>
  <si>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</si>
  <si>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</si>
  <si>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</si>
  <si>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</si>
  <si>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</si>
  <si>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</si>
  <si>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</si>
  <si>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</si>
  <si>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</si>
  <si>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</si>
  <si>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</si>
  <si>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</si>
  <si>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</si>
  <si>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</si>
  <si>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</si>
  <si>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</si>
  <si>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</si>
  <si>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</si>
  <si>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</si>
  <si>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</si>
  <si>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</si>
  <si>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</si>
  <si>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</si>
  <si>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</si>
  <si>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</si>
  <si>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</si>
  <si>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</si>
  <si>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</si>
  <si>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</si>
  <si>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</si>
  <si>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</si>
  <si>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</si>
  <si>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</si>
  <si>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</si>
  <si>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PUERTO RICO </t>
  </si>
  <si>
    <t>PERCENTAGE OF</t>
  </si>
  <si>
    <t>PERCENTAGE</t>
  </si>
  <si>
    <t>5-17 POPULATION</t>
  </si>
  <si>
    <t>Order</t>
  </si>
  <si>
    <t>2017</t>
  </si>
  <si>
    <t>DISTRICT OF COLUMBIA</t>
  </si>
  <si>
    <t>2018</t>
  </si>
  <si>
    <t>FROM 2017</t>
  </si>
  <si>
    <t>2018 VS 2017</t>
  </si>
  <si>
    <t>2018 CENSUS DATA AND 2017 CENSUS DATA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</si>
</sst>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quotePrefix="1" applyFont="1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1" fillId="0" borderId="0" xfId="0" applyFont="1"/>
    <xf numFmtId="3" fontId="3" fillId="0" borderId="1" xfId="0" quotePrefix="1" applyNumberFormat="1" applyFont="1" applyBorder="1" applyAlignment="1">
      <alignment horizontal="left"/>
    </xf>
    <xf numFmtId="3" fontId="5" fillId="0" borderId="1" xfId="0" quotePrefix="1" applyNumberFormat="1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quotePrefix="1" applyNumberFormat="1" applyFont="1" applyBorder="1" applyAlignment="1">
      <alignment horizontal="center"/>
    </xf>
    <xf numFmtId="3" fontId="5" fillId="0" borderId="1" xfId="0" applyNumberFormat="1" applyFont="1" applyBorder="1"/>
    <xf numFmtId="0" fontId="5" fillId="0" borderId="1" xfId="0" quotePrefix="1" applyFont="1" applyBorder="1" applyAlignment="1">
      <alignment horizontal="center"/>
    </xf>
    <xf numFmtId="3" fontId="4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/>
    </xf>
    <xf numFmtId="0" fontId="4" fillId="0" borderId="1" xfId="0" applyFont="1" applyBorder="1"/>
    <xf numFmtId="10" fontId="4" fillId="0" borderId="1" xfId="1" applyNumberFormat="1" applyFont="1" applyBorder="1"/>
    <xf numFmtId="10" fontId="4" fillId="0" borderId="1" xfId="0" applyNumberFormat="1" applyFont="1" applyBorder="1"/>
    <xf numFmtId="0" fontId="1" fillId="0" borderId="1" xfId="0" applyFont="1" applyBorder="1"/>
    <xf numFmtId="3" fontId="4" fillId="0" borderId="1" xfId="1" applyNumberFormat="1" applyFont="1" applyBorder="1"/>
    <xf numFmtId="14" fontId="2" fillId="0" borderId="0" xfId="0" applyNumberFormat="1" applyFont="1" applyFill="1"/>
    <xf numFmtId="0" fontId="2" fillId="0" borderId="0" xfId="0" quotePrefix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R63"/>
  <sheetViews>
    <sheetView tabSelected="1" topLeftCell="B1" zoomScaleNormal="100" workbookViewId="0">
      <selection activeCell="B12" sqref="B12"/>
    </sheetView>
  </sheetViews>
  <sheetFormatPr defaultColWidth="6.7265625" defaultRowHeight="12.5" x14ac:dyDescent="0.25"/>
  <cols>
    <col min="1" max="1" width="6.7265625" style="1" hidden="1" customWidth="1"/>
    <col min="2" max="2" width="22.26953125" style="1" customWidth="1"/>
    <col min="3" max="3" width="17" style="4" bestFit="1" customWidth="1"/>
    <col min="4" max="4" width="10.7265625" style="4" bestFit="1" customWidth="1"/>
    <col min="5" max="5" width="9.81640625" style="1" bestFit="1" customWidth="1"/>
    <col min="6" max="7" width="17" style="1" bestFit="1" customWidth="1"/>
    <col min="8" max="8" width="10.7265625" style="1" bestFit="1" customWidth="1"/>
    <col min="9" max="9" width="13.81640625" style="1" bestFit="1" customWidth="1"/>
    <col min="10" max="11" width="10.7265625" style="1" bestFit="1" customWidth="1"/>
    <col min="12" max="12" width="13.81640625" style="1" bestFit="1" customWidth="1"/>
    <col min="13" max="13" width="9.81640625" style="1" bestFit="1" customWidth="1"/>
    <col min="14" max="14" width="17" style="1" bestFit="1" customWidth="1"/>
    <col min="15" max="15" width="13.81640625" style="1" bestFit="1" customWidth="1"/>
    <col min="16" max="17" width="6.7265625" style="1"/>
    <col min="18" max="18" width="7.54296875" style="1" bestFit="1" customWidth="1"/>
    <col min="19" max="16384" width="6.7265625" style="1"/>
  </cols>
  <sheetData>
    <row r="1" spans="1:18" ht="15.5" x14ac:dyDescent="0.35">
      <c r="B1" s="30" t="s">
        <v>73</v>
      </c>
      <c r="C1" s="3"/>
      <c r="D1" s="8"/>
      <c r="E1" s="7"/>
      <c r="F1" s="7"/>
      <c r="G1" s="3"/>
      <c r="H1" s="2"/>
      <c r="I1" s="2"/>
      <c r="J1" s="8"/>
      <c r="K1" s="7"/>
      <c r="L1" s="7"/>
      <c r="M1" s="7"/>
      <c r="N1" s="7"/>
    </row>
    <row r="2" spans="1:18" ht="15.5" x14ac:dyDescent="0.35">
      <c r="B2" s="29"/>
      <c r="C2" s="3"/>
      <c r="D2" s="8"/>
      <c r="E2" s="7"/>
      <c r="F2" s="7"/>
      <c r="G2" s="3"/>
      <c r="H2" s="2"/>
      <c r="I2" s="2"/>
      <c r="J2" s="8"/>
      <c r="K2" s="7"/>
      <c r="L2" s="7"/>
      <c r="M2" s="7"/>
      <c r="N2" s="7"/>
      <c r="O2" s="17" t="s">
        <v>65</v>
      </c>
    </row>
    <row r="3" spans="1:18" ht="13" x14ac:dyDescent="0.3">
      <c r="B3" s="10"/>
      <c r="C3" s="11" t="s">
        <v>68</v>
      </c>
      <c r="D3" s="12">
        <v>2017</v>
      </c>
      <c r="E3" s="13"/>
      <c r="F3" s="14" t="s">
        <v>64</v>
      </c>
      <c r="G3" s="11" t="s">
        <v>70</v>
      </c>
      <c r="H3" s="15"/>
      <c r="I3" s="15"/>
      <c r="J3" s="12">
        <v>2018</v>
      </c>
      <c r="K3" s="16"/>
      <c r="L3" s="16"/>
      <c r="M3" s="13"/>
      <c r="N3" s="14" t="s">
        <v>64</v>
      </c>
      <c r="O3" s="17" t="s">
        <v>0</v>
      </c>
    </row>
    <row r="4" spans="1:18" ht="13" x14ac:dyDescent="0.3">
      <c r="B4" s="18"/>
      <c r="C4" s="11" t="s">
        <v>66</v>
      </c>
      <c r="D4" s="11" t="s">
        <v>4</v>
      </c>
      <c r="E4" s="17">
        <v>2017</v>
      </c>
      <c r="F4" s="17" t="s">
        <v>1</v>
      </c>
      <c r="G4" s="11" t="s">
        <v>66</v>
      </c>
      <c r="H4" s="15" t="s">
        <v>3</v>
      </c>
      <c r="I4" s="15" t="s">
        <v>65</v>
      </c>
      <c r="J4" s="11" t="s">
        <v>4</v>
      </c>
      <c r="K4" s="17" t="s">
        <v>3</v>
      </c>
      <c r="L4" s="17" t="s">
        <v>65</v>
      </c>
      <c r="M4" s="17">
        <v>2018</v>
      </c>
      <c r="N4" s="17" t="s">
        <v>1</v>
      </c>
      <c r="O4" s="17" t="s">
        <v>5</v>
      </c>
    </row>
    <row r="5" spans="1:18" ht="13" x14ac:dyDescent="0.3">
      <c r="B5" s="18"/>
      <c r="C5" s="11" t="s">
        <v>8</v>
      </c>
      <c r="D5" s="11" t="s">
        <v>8</v>
      </c>
      <c r="E5" s="17" t="s">
        <v>4</v>
      </c>
      <c r="F5" s="14" t="s">
        <v>6</v>
      </c>
      <c r="G5" s="11" t="s">
        <v>8</v>
      </c>
      <c r="H5" s="11" t="s">
        <v>7</v>
      </c>
      <c r="I5" s="15" t="s">
        <v>3</v>
      </c>
      <c r="J5" s="11" t="s">
        <v>8</v>
      </c>
      <c r="K5" s="17" t="s">
        <v>7</v>
      </c>
      <c r="L5" s="15" t="s">
        <v>3</v>
      </c>
      <c r="M5" s="17" t="s">
        <v>4</v>
      </c>
      <c r="N5" s="14" t="s">
        <v>6</v>
      </c>
      <c r="O5" s="17" t="s">
        <v>9</v>
      </c>
    </row>
    <row r="6" spans="1:18" ht="13" x14ac:dyDescent="0.3">
      <c r="B6" s="18"/>
      <c r="C6" s="19" t="s">
        <v>11</v>
      </c>
      <c r="D6" s="20" t="s">
        <v>11</v>
      </c>
      <c r="E6" s="21" t="s">
        <v>10</v>
      </c>
      <c r="F6" s="22" t="s">
        <v>2</v>
      </c>
      <c r="G6" s="19" t="s">
        <v>11</v>
      </c>
      <c r="H6" s="23">
        <v>2017</v>
      </c>
      <c r="I6" s="21" t="s">
        <v>71</v>
      </c>
      <c r="J6" s="20" t="s">
        <v>11</v>
      </c>
      <c r="K6" s="23">
        <v>2017</v>
      </c>
      <c r="L6" s="21" t="s">
        <v>71</v>
      </c>
      <c r="M6" s="21" t="s">
        <v>10</v>
      </c>
      <c r="N6" s="22" t="s">
        <v>2</v>
      </c>
      <c r="O6" s="21" t="s">
        <v>72</v>
      </c>
    </row>
    <row r="7" spans="1:18" x14ac:dyDescent="0.25">
      <c r="B7" s="24"/>
      <c r="C7" s="18"/>
      <c r="D7" s="18"/>
      <c r="E7" s="24"/>
      <c r="F7" s="24"/>
      <c r="G7" s="18"/>
      <c r="H7" s="24"/>
      <c r="I7" s="24"/>
      <c r="J7" s="18"/>
      <c r="K7" s="24"/>
      <c r="L7" s="24"/>
      <c r="M7" s="24"/>
      <c r="N7" s="24"/>
      <c r="O7" s="24"/>
    </row>
    <row r="8" spans="1:18" x14ac:dyDescent="0.25">
      <c r="A8" s="6" t="s">
        <v>67</v>
      </c>
      <c r="B8" s="24" t="s">
        <v>12</v>
      </c>
      <c r="C8" s="18">
        <f>SUM(C10:C61)</f>
        <v>54225344</v>
      </c>
      <c r="D8" s="18">
        <f>SUM(D10:D61)</f>
        <v>9403027</v>
      </c>
      <c r="E8" s="25">
        <f>D8/C8</f>
        <v>0.17340649789146567</v>
      </c>
      <c r="F8" s="26">
        <f>SUM(F10:F61)</f>
        <v>1</v>
      </c>
      <c r="G8" s="18">
        <f>SUM(G10:G61)</f>
        <v>54056457</v>
      </c>
      <c r="H8" s="18">
        <f>G8-C8</f>
        <v>-168887</v>
      </c>
      <c r="I8" s="25">
        <f>H8/C8</f>
        <v>-3.1145399464870154E-3</v>
      </c>
      <c r="J8" s="18">
        <f>SUM(J10:J61)</f>
        <v>9183368</v>
      </c>
      <c r="K8" s="18">
        <f>J8-D8</f>
        <v>-219659</v>
      </c>
      <c r="L8" s="25">
        <f>K8/D8</f>
        <v>-2.3360456159489916E-2</v>
      </c>
      <c r="M8" s="25">
        <f>J8/G8</f>
        <v>0.16988475585812071</v>
      </c>
      <c r="N8" s="26">
        <f>SUM(N10:N61)</f>
        <v>1</v>
      </c>
      <c r="O8" s="24"/>
    </row>
    <row r="9" spans="1:18" x14ac:dyDescent="0.25">
      <c r="A9" s="5"/>
      <c r="B9" s="24"/>
      <c r="C9" s="18"/>
      <c r="D9" s="18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R9" s="9"/>
    </row>
    <row r="10" spans="1:18" x14ac:dyDescent="0.25">
      <c r="A10" s="5">
        <v>1</v>
      </c>
      <c r="B10" s="27" t="s">
        <v>13</v>
      </c>
      <c r="C10" s="28">
        <v>801919</v>
      </c>
      <c r="D10" s="28">
        <v>180594</v>
      </c>
      <c r="E10" s="25">
        <f t="shared" ref="E10:E41" si="0">D10/C10</f>
        <v>0.22520229599248803</v>
      </c>
      <c r="F10" s="25">
        <f t="shared" ref="F10:F41" si="1">D10/D$8</f>
        <v>1.9205942937311569E-2</v>
      </c>
      <c r="G10" s="18">
        <v>796637</v>
      </c>
      <c r="H10" s="18">
        <f t="shared" ref="H10:H41" si="2">G10-C10</f>
        <v>-5282</v>
      </c>
      <c r="I10" s="25">
        <f t="shared" ref="I10:I41" si="3">H10/C10</f>
        <v>-6.5867001530079718E-3</v>
      </c>
      <c r="J10" s="18">
        <v>178175</v>
      </c>
      <c r="K10" s="18">
        <f t="shared" ref="K10:K41" si="4">J10-D10</f>
        <v>-2419</v>
      </c>
      <c r="L10" s="25">
        <f t="shared" ref="L10:L41" si="5">K10/D10</f>
        <v>-1.339468642369071E-2</v>
      </c>
      <c r="M10" s="25">
        <f t="shared" ref="M10:M41" si="6">J10/G10</f>
        <v>0.22365895633770463</v>
      </c>
      <c r="N10" s="25">
        <f t="shared" ref="N10:N41" si="7">J10/J$8</f>
        <v>1.9401923128856427E-2</v>
      </c>
      <c r="O10" s="25">
        <f t="shared" ref="O10:O41" si="8">(N10-F10)/F10</f>
        <v>1.0204143175085958E-2</v>
      </c>
      <c r="R10" s="4"/>
    </row>
    <row r="11" spans="1:18" x14ac:dyDescent="0.25">
      <c r="A11" s="5">
        <v>2</v>
      </c>
      <c r="B11" s="24" t="s">
        <v>14</v>
      </c>
      <c r="C11" s="28">
        <v>130845</v>
      </c>
      <c r="D11" s="28">
        <v>16855</v>
      </c>
      <c r="E11" s="25">
        <f>D11/C11</f>
        <v>0.12881653865260423</v>
      </c>
      <c r="F11" s="25">
        <f t="shared" si="1"/>
        <v>1.7925078807069256E-3</v>
      </c>
      <c r="G11" s="18">
        <v>130701</v>
      </c>
      <c r="H11" s="18">
        <f t="shared" si="2"/>
        <v>-144</v>
      </c>
      <c r="I11" s="25">
        <f t="shared" si="3"/>
        <v>-1.1005388054568382E-3</v>
      </c>
      <c r="J11" s="18">
        <v>16827</v>
      </c>
      <c r="K11" s="18">
        <f t="shared" si="4"/>
        <v>-28</v>
      </c>
      <c r="L11" s="25">
        <f t="shared" si="5"/>
        <v>-1.6612281222189262E-3</v>
      </c>
      <c r="M11" s="25">
        <f t="shared" si="6"/>
        <v>0.12874423302040536</v>
      </c>
      <c r="N11" s="25">
        <f t="shared" si="7"/>
        <v>1.8323342808433682E-3</v>
      </c>
      <c r="O11" s="25">
        <f t="shared" si="8"/>
        <v>2.2218256647628214E-2</v>
      </c>
    </row>
    <row r="12" spans="1:18" x14ac:dyDescent="0.25">
      <c r="A12" s="5">
        <v>3</v>
      </c>
      <c r="B12" s="24" t="s">
        <v>15</v>
      </c>
      <c r="C12" s="28">
        <v>1196228</v>
      </c>
      <c r="D12" s="28">
        <v>230386</v>
      </c>
      <c r="E12" s="25">
        <f t="shared" si="0"/>
        <v>0.19259371959191726</v>
      </c>
      <c r="F12" s="25">
        <f t="shared" si="1"/>
        <v>2.4501259009465783E-2</v>
      </c>
      <c r="G12" s="18">
        <v>1206721</v>
      </c>
      <c r="H12" s="18">
        <f t="shared" si="2"/>
        <v>10493</v>
      </c>
      <c r="I12" s="25">
        <f t="shared" si="3"/>
        <v>8.7717391667809144E-3</v>
      </c>
      <c r="J12" s="18">
        <v>227586</v>
      </c>
      <c r="K12" s="18">
        <f t="shared" si="4"/>
        <v>-2800</v>
      </c>
      <c r="L12" s="25">
        <f t="shared" si="5"/>
        <v>-1.2153516272690181E-2</v>
      </c>
      <c r="M12" s="25">
        <f t="shared" si="6"/>
        <v>0.18859869016947581</v>
      </c>
      <c r="N12" s="25">
        <f t="shared" si="7"/>
        <v>2.4782410984728043E-2</v>
      </c>
      <c r="O12" s="25">
        <f t="shared" si="8"/>
        <v>1.1475001148048771E-2</v>
      </c>
    </row>
    <row r="13" spans="1:18" x14ac:dyDescent="0.25">
      <c r="A13" s="5">
        <v>4</v>
      </c>
      <c r="B13" s="24" t="s">
        <v>16</v>
      </c>
      <c r="C13" s="28">
        <v>514105</v>
      </c>
      <c r="D13" s="28">
        <v>106559</v>
      </c>
      <c r="E13" s="25">
        <f t="shared" si="0"/>
        <v>0.20727088824267417</v>
      </c>
      <c r="F13" s="25">
        <f t="shared" si="1"/>
        <v>1.1332414551186549E-2</v>
      </c>
      <c r="G13" s="18">
        <v>512837</v>
      </c>
      <c r="H13" s="18">
        <f t="shared" si="2"/>
        <v>-1268</v>
      </c>
      <c r="I13" s="25">
        <f t="shared" si="3"/>
        <v>-2.4664222289221072E-3</v>
      </c>
      <c r="J13" s="18">
        <v>110333</v>
      </c>
      <c r="K13" s="18">
        <f t="shared" si="4"/>
        <v>3774</v>
      </c>
      <c r="L13" s="25">
        <f t="shared" si="5"/>
        <v>3.5416999033399336E-2</v>
      </c>
      <c r="M13" s="25">
        <f t="shared" si="6"/>
        <v>0.21514243317077356</v>
      </c>
      <c r="N13" s="25">
        <f t="shared" si="7"/>
        <v>1.2014437404664607E-2</v>
      </c>
      <c r="O13" s="25">
        <f t="shared" si="8"/>
        <v>6.0183366077677394E-2</v>
      </c>
    </row>
    <row r="14" spans="1:18" x14ac:dyDescent="0.25">
      <c r="A14" s="5">
        <v>5</v>
      </c>
      <c r="B14" s="24" t="s">
        <v>17</v>
      </c>
      <c r="C14" s="28">
        <v>6588623</v>
      </c>
      <c r="D14" s="28">
        <v>1123318</v>
      </c>
      <c r="E14" s="25">
        <f t="shared" si="0"/>
        <v>0.17049359175657797</v>
      </c>
      <c r="F14" s="25">
        <f t="shared" si="1"/>
        <v>0.11946344512251214</v>
      </c>
      <c r="G14" s="18">
        <v>6548655</v>
      </c>
      <c r="H14" s="18">
        <f t="shared" si="2"/>
        <v>-39968</v>
      </c>
      <c r="I14" s="25">
        <f t="shared" si="3"/>
        <v>-6.0662144426840026E-3</v>
      </c>
      <c r="J14" s="18">
        <v>1086618</v>
      </c>
      <c r="K14" s="18">
        <f t="shared" si="4"/>
        <v>-36700</v>
      </c>
      <c r="L14" s="25">
        <f t="shared" si="5"/>
        <v>-3.2671069100646474E-2</v>
      </c>
      <c r="M14" s="25">
        <f t="shared" si="6"/>
        <v>0.16592995050128614</v>
      </c>
      <c r="N14" s="25">
        <f t="shared" si="7"/>
        <v>0.11832456240455572</v>
      </c>
      <c r="O14" s="25">
        <f t="shared" si="8"/>
        <v>-9.5333155409043947E-3</v>
      </c>
    </row>
    <row r="15" spans="1:18" x14ac:dyDescent="0.25">
      <c r="A15" s="5">
        <v>6</v>
      </c>
      <c r="B15" s="24" t="s">
        <v>18</v>
      </c>
      <c r="C15" s="28">
        <v>925626</v>
      </c>
      <c r="D15" s="28">
        <v>103485</v>
      </c>
      <c r="E15" s="25">
        <f t="shared" si="0"/>
        <v>0.11180001426061929</v>
      </c>
      <c r="F15" s="25">
        <f t="shared" si="1"/>
        <v>1.1005498548499328E-2</v>
      </c>
      <c r="G15" s="18">
        <v>928381</v>
      </c>
      <c r="H15" s="18">
        <f t="shared" si="2"/>
        <v>2755</v>
      </c>
      <c r="I15" s="25">
        <f t="shared" si="3"/>
        <v>2.9763641038605226E-3</v>
      </c>
      <c r="J15" s="18">
        <v>105173</v>
      </c>
      <c r="K15" s="18">
        <f t="shared" si="4"/>
        <v>1688</v>
      </c>
      <c r="L15" s="25">
        <f t="shared" si="5"/>
        <v>1.6311542735662172E-2</v>
      </c>
      <c r="M15" s="25">
        <f t="shared" si="6"/>
        <v>0.11328646320853185</v>
      </c>
      <c r="N15" s="25">
        <f t="shared" si="7"/>
        <v>1.1452552048442357E-2</v>
      </c>
      <c r="O15" s="25">
        <f t="shared" si="8"/>
        <v>4.0620922166582606E-2</v>
      </c>
    </row>
    <row r="16" spans="1:18" x14ac:dyDescent="0.25">
      <c r="A16" s="5">
        <v>7</v>
      </c>
      <c r="B16" s="24" t="s">
        <v>19</v>
      </c>
      <c r="C16" s="28">
        <v>560505</v>
      </c>
      <c r="D16" s="28">
        <v>67750</v>
      </c>
      <c r="E16" s="25">
        <f t="shared" si="0"/>
        <v>0.12087314118518122</v>
      </c>
      <c r="F16" s="25">
        <f t="shared" si="1"/>
        <v>7.2051266044434415E-3</v>
      </c>
      <c r="G16" s="18">
        <v>552059</v>
      </c>
      <c r="H16" s="18">
        <f t="shared" si="2"/>
        <v>-8446</v>
      </c>
      <c r="I16" s="25">
        <f t="shared" si="3"/>
        <v>-1.5068554250185101E-2</v>
      </c>
      <c r="J16" s="18">
        <v>70910</v>
      </c>
      <c r="K16" s="18">
        <f t="shared" si="4"/>
        <v>3160</v>
      </c>
      <c r="L16" s="25">
        <f t="shared" si="5"/>
        <v>4.6642066420664208E-2</v>
      </c>
      <c r="M16" s="25">
        <f t="shared" si="6"/>
        <v>0.1284464160533566</v>
      </c>
      <c r="N16" s="25">
        <f t="shared" si="7"/>
        <v>7.7215679476200887E-3</v>
      </c>
      <c r="O16" s="25">
        <f t="shared" si="8"/>
        <v>7.1676928321863884E-2</v>
      </c>
    </row>
    <row r="17" spans="1:15" x14ac:dyDescent="0.25">
      <c r="A17" s="5">
        <v>8</v>
      </c>
      <c r="B17" s="24" t="s">
        <v>20</v>
      </c>
      <c r="C17" s="28">
        <v>149492</v>
      </c>
      <c r="D17" s="28">
        <v>23452</v>
      </c>
      <c r="E17" s="25">
        <f t="shared" si="0"/>
        <v>0.15687796002461671</v>
      </c>
      <c r="F17" s="25">
        <f t="shared" si="1"/>
        <v>2.4940904668252044E-3</v>
      </c>
      <c r="G17" s="18">
        <v>148805</v>
      </c>
      <c r="H17" s="18">
        <f t="shared" si="2"/>
        <v>-687</v>
      </c>
      <c r="I17" s="25">
        <f t="shared" si="3"/>
        <v>-4.5955636422015892E-3</v>
      </c>
      <c r="J17" s="18">
        <v>24091</v>
      </c>
      <c r="K17" s="18">
        <f t="shared" si="4"/>
        <v>639</v>
      </c>
      <c r="L17" s="25">
        <f t="shared" si="5"/>
        <v>2.7247143100801636E-2</v>
      </c>
      <c r="M17" s="25">
        <f t="shared" si="6"/>
        <v>0.16189644165182621</v>
      </c>
      <c r="N17" s="25">
        <f t="shared" si="7"/>
        <v>2.6233294799903476E-3</v>
      </c>
      <c r="O17" s="25">
        <f t="shared" si="8"/>
        <v>5.181809356324394E-2</v>
      </c>
    </row>
    <row r="18" spans="1:15" x14ac:dyDescent="0.25">
      <c r="A18" s="5">
        <v>9</v>
      </c>
      <c r="B18" s="27" t="s">
        <v>69</v>
      </c>
      <c r="C18" s="28">
        <v>79457</v>
      </c>
      <c r="D18" s="28">
        <v>20504</v>
      </c>
      <c r="E18" s="25">
        <f t="shared" si="0"/>
        <v>0.25805152472406456</v>
      </c>
      <c r="F18" s="25">
        <f t="shared" si="1"/>
        <v>2.1805744043912668E-3</v>
      </c>
      <c r="G18" s="18">
        <v>81877</v>
      </c>
      <c r="H18" s="18">
        <f t="shared" si="2"/>
        <v>2420</v>
      </c>
      <c r="I18" s="25">
        <f t="shared" si="3"/>
        <v>3.0456725021080586E-2</v>
      </c>
      <c r="J18" s="18">
        <v>20062</v>
      </c>
      <c r="K18" s="18">
        <f t="shared" si="4"/>
        <v>-442</v>
      </c>
      <c r="L18" s="25">
        <f t="shared" si="5"/>
        <v>-2.1556769410846666E-2</v>
      </c>
      <c r="M18" s="25">
        <f t="shared" si="6"/>
        <v>0.24502607569891421</v>
      </c>
      <c r="N18" s="25">
        <f t="shared" si="7"/>
        <v>2.1846015535912314E-3</v>
      </c>
      <c r="O18" s="25">
        <f t="shared" si="8"/>
        <v>1.8468295288868498E-3</v>
      </c>
    </row>
    <row r="19" spans="1:15" x14ac:dyDescent="0.25">
      <c r="A19" s="5">
        <v>10</v>
      </c>
      <c r="B19" s="24" t="s">
        <v>21</v>
      </c>
      <c r="C19" s="28">
        <v>3063888</v>
      </c>
      <c r="D19" s="28">
        <v>589055</v>
      </c>
      <c r="E19" s="25">
        <f t="shared" si="0"/>
        <v>0.19225735405471742</v>
      </c>
      <c r="F19" s="25">
        <f t="shared" si="1"/>
        <v>6.2645252427755441E-2</v>
      </c>
      <c r="G19" s="18">
        <v>3085898</v>
      </c>
      <c r="H19" s="18">
        <f t="shared" si="2"/>
        <v>22010</v>
      </c>
      <c r="I19" s="25">
        <f t="shared" si="3"/>
        <v>7.1836829544683093E-3</v>
      </c>
      <c r="J19" s="18">
        <v>569270</v>
      </c>
      <c r="K19" s="18">
        <f t="shared" si="4"/>
        <v>-19785</v>
      </c>
      <c r="L19" s="25">
        <f t="shared" si="5"/>
        <v>-3.3587695546256291E-2</v>
      </c>
      <c r="M19" s="25">
        <f t="shared" si="6"/>
        <v>0.1844746650731813</v>
      </c>
      <c r="N19" s="25">
        <f t="shared" si="7"/>
        <v>6.1989239677643325E-2</v>
      </c>
      <c r="O19" s="25">
        <f t="shared" si="8"/>
        <v>-1.0471866976171118E-2</v>
      </c>
    </row>
    <row r="20" spans="1:15" x14ac:dyDescent="0.25">
      <c r="A20" s="5">
        <v>11</v>
      </c>
      <c r="B20" s="24" t="s">
        <v>22</v>
      </c>
      <c r="C20" s="28">
        <v>1854385</v>
      </c>
      <c r="D20" s="28">
        <v>370142</v>
      </c>
      <c r="E20" s="25">
        <f t="shared" si="0"/>
        <v>0.19960364217786489</v>
      </c>
      <c r="F20" s="25">
        <f t="shared" si="1"/>
        <v>3.9364132422463533E-2</v>
      </c>
      <c r="G20" s="18">
        <v>1848337</v>
      </c>
      <c r="H20" s="18">
        <f t="shared" si="2"/>
        <v>-6048</v>
      </c>
      <c r="I20" s="25">
        <f t="shared" si="3"/>
        <v>-3.2614586507116916E-3</v>
      </c>
      <c r="J20" s="18">
        <v>360513</v>
      </c>
      <c r="K20" s="18">
        <f t="shared" si="4"/>
        <v>-9629</v>
      </c>
      <c r="L20" s="25">
        <f t="shared" si="5"/>
        <v>-2.6014340442316732E-2</v>
      </c>
      <c r="M20" s="25">
        <f t="shared" si="6"/>
        <v>0.19504722353120671</v>
      </c>
      <c r="N20" s="25">
        <f t="shared" si="7"/>
        <v>3.9257165780572006E-2</v>
      </c>
      <c r="O20" s="25">
        <f t="shared" si="8"/>
        <v>-2.7173631249773076E-3</v>
      </c>
    </row>
    <row r="21" spans="1:15" x14ac:dyDescent="0.25">
      <c r="A21" s="5">
        <v>12</v>
      </c>
      <c r="B21" s="24" t="s">
        <v>23</v>
      </c>
      <c r="C21" s="28">
        <v>215635</v>
      </c>
      <c r="D21" s="28">
        <v>22463</v>
      </c>
      <c r="E21" s="25">
        <f t="shared" si="0"/>
        <v>0.10417140074663205</v>
      </c>
      <c r="F21" s="25">
        <f t="shared" si="1"/>
        <v>2.3889115707101554E-3</v>
      </c>
      <c r="G21" s="18">
        <v>215710</v>
      </c>
      <c r="H21" s="18">
        <f t="shared" si="2"/>
        <v>75</v>
      </c>
      <c r="I21" s="25">
        <f t="shared" si="3"/>
        <v>3.4780995663969208E-4</v>
      </c>
      <c r="J21" s="18">
        <v>22819</v>
      </c>
      <c r="K21" s="18">
        <f t="shared" si="4"/>
        <v>356</v>
      </c>
      <c r="L21" s="25">
        <f t="shared" si="5"/>
        <v>1.5848283844544363E-2</v>
      </c>
      <c r="M21" s="25">
        <f t="shared" si="6"/>
        <v>0.10578554540818692</v>
      </c>
      <c r="N21" s="25">
        <f t="shared" si="7"/>
        <v>2.4848182061309098E-3</v>
      </c>
      <c r="O21" s="25">
        <f t="shared" si="8"/>
        <v>4.014658248410765E-2</v>
      </c>
    </row>
    <row r="22" spans="1:15" x14ac:dyDescent="0.25">
      <c r="A22" s="5">
        <v>13</v>
      </c>
      <c r="B22" s="24" t="s">
        <v>24</v>
      </c>
      <c r="C22" s="28">
        <v>326755</v>
      </c>
      <c r="D22" s="28">
        <v>42957</v>
      </c>
      <c r="E22" s="25">
        <f t="shared" si="0"/>
        <v>0.13146547107159798</v>
      </c>
      <c r="F22" s="25">
        <f t="shared" si="1"/>
        <v>4.5684224877797332E-3</v>
      </c>
      <c r="G22" s="18">
        <v>330633</v>
      </c>
      <c r="H22" s="18">
        <f t="shared" si="2"/>
        <v>3878</v>
      </c>
      <c r="I22" s="25">
        <f t="shared" si="3"/>
        <v>1.1868219308044253E-2</v>
      </c>
      <c r="J22" s="18">
        <v>41467</v>
      </c>
      <c r="K22" s="18">
        <f t="shared" si="4"/>
        <v>-1490</v>
      </c>
      <c r="L22" s="25">
        <f t="shared" si="5"/>
        <v>-3.4685848639337012E-2</v>
      </c>
      <c r="M22" s="25">
        <f t="shared" si="6"/>
        <v>0.12541700314245705</v>
      </c>
      <c r="N22" s="25">
        <f t="shared" si="7"/>
        <v>4.5154457493155019E-3</v>
      </c>
      <c r="O22" s="25">
        <f t="shared" si="8"/>
        <v>-1.1596287034734866E-2</v>
      </c>
    </row>
    <row r="23" spans="1:15" x14ac:dyDescent="0.25">
      <c r="A23" s="5">
        <v>14</v>
      </c>
      <c r="B23" s="24" t="s">
        <v>25</v>
      </c>
      <c r="C23" s="28">
        <v>2124136</v>
      </c>
      <c r="D23" s="28">
        <v>333818</v>
      </c>
      <c r="E23" s="25">
        <f t="shared" si="0"/>
        <v>0.15715472079000592</v>
      </c>
      <c r="F23" s="25">
        <f t="shared" si="1"/>
        <v>3.5501121075160159E-2</v>
      </c>
      <c r="G23" s="18">
        <v>2096647</v>
      </c>
      <c r="H23" s="18">
        <f t="shared" si="2"/>
        <v>-27489</v>
      </c>
      <c r="I23" s="25">
        <f t="shared" si="3"/>
        <v>-1.2941261764783423E-2</v>
      </c>
      <c r="J23" s="18">
        <v>314467</v>
      </c>
      <c r="K23" s="18">
        <f t="shared" si="4"/>
        <v>-19351</v>
      </c>
      <c r="L23" s="25">
        <f t="shared" si="5"/>
        <v>-5.7968713490584689E-2</v>
      </c>
      <c r="M23" s="25">
        <f t="shared" si="6"/>
        <v>0.14998566759211254</v>
      </c>
      <c r="N23" s="25">
        <f t="shared" si="7"/>
        <v>3.424310122386471E-2</v>
      </c>
      <c r="O23" s="25">
        <f t="shared" si="8"/>
        <v>-3.5436059853773912E-2</v>
      </c>
    </row>
    <row r="24" spans="1:15" x14ac:dyDescent="0.25">
      <c r="A24" s="5">
        <v>15</v>
      </c>
      <c r="B24" s="24" t="s">
        <v>26</v>
      </c>
      <c r="C24" s="28">
        <v>1152233</v>
      </c>
      <c r="D24" s="28">
        <v>182455</v>
      </c>
      <c r="E24" s="25">
        <f t="shared" si="0"/>
        <v>0.15834904919404322</v>
      </c>
      <c r="F24" s="25">
        <f t="shared" si="1"/>
        <v>1.9403857927877907E-2</v>
      </c>
      <c r="G24" s="18">
        <v>1149586</v>
      </c>
      <c r="H24" s="18">
        <f t="shared" si="2"/>
        <v>-2647</v>
      </c>
      <c r="I24" s="25">
        <f t="shared" si="3"/>
        <v>-2.2972784150427908E-3</v>
      </c>
      <c r="J24" s="18">
        <v>180400</v>
      </c>
      <c r="K24" s="18">
        <f t="shared" si="4"/>
        <v>-2055</v>
      </c>
      <c r="L24" s="25">
        <f t="shared" si="5"/>
        <v>-1.1263051163300539E-2</v>
      </c>
      <c r="M24" s="25">
        <f t="shared" si="6"/>
        <v>0.15692605859848677</v>
      </c>
      <c r="N24" s="25">
        <f t="shared" si="7"/>
        <v>1.9644208965599548E-2</v>
      </c>
      <c r="O24" s="25">
        <f t="shared" si="8"/>
        <v>1.2386765488337474E-2</v>
      </c>
    </row>
    <row r="25" spans="1:15" x14ac:dyDescent="0.25">
      <c r="A25" s="5">
        <v>16</v>
      </c>
      <c r="B25" s="24" t="s">
        <v>27</v>
      </c>
      <c r="C25" s="28">
        <v>532951</v>
      </c>
      <c r="D25" s="28">
        <v>56921</v>
      </c>
      <c r="E25" s="25">
        <f t="shared" si="0"/>
        <v>0.1068034397158463</v>
      </c>
      <c r="F25" s="25">
        <f t="shared" si="1"/>
        <v>6.0534761837863485E-3</v>
      </c>
      <c r="G25" s="18">
        <v>532549</v>
      </c>
      <c r="H25" s="18">
        <f t="shared" si="2"/>
        <v>-402</v>
      </c>
      <c r="I25" s="25">
        <f t="shared" si="3"/>
        <v>-7.5429073216862338E-4</v>
      </c>
      <c r="J25" s="18">
        <v>64851</v>
      </c>
      <c r="K25" s="18">
        <f t="shared" si="4"/>
        <v>7930</v>
      </c>
      <c r="L25" s="25">
        <f t="shared" si="5"/>
        <v>0.13931589395829308</v>
      </c>
      <c r="M25" s="25">
        <f t="shared" si="6"/>
        <v>0.12177470993279492</v>
      </c>
      <c r="N25" s="25">
        <f t="shared" si="7"/>
        <v>7.0617882241025293E-3</v>
      </c>
      <c r="O25" s="25">
        <f t="shared" si="8"/>
        <v>0.16656744153332054</v>
      </c>
    </row>
    <row r="26" spans="1:15" x14ac:dyDescent="0.25">
      <c r="A26" s="5">
        <v>17</v>
      </c>
      <c r="B26" s="24" t="s">
        <v>28</v>
      </c>
      <c r="C26" s="28">
        <v>519399</v>
      </c>
      <c r="D26" s="28">
        <v>67873</v>
      </c>
      <c r="E26" s="25">
        <f t="shared" si="0"/>
        <v>0.13067603133621744</v>
      </c>
      <c r="F26" s="25">
        <f t="shared" si="1"/>
        <v>7.2182074985002167E-3</v>
      </c>
      <c r="G26" s="18">
        <v>516626</v>
      </c>
      <c r="H26" s="18">
        <f t="shared" si="2"/>
        <v>-2773</v>
      </c>
      <c r="I26" s="25">
        <f t="shared" si="3"/>
        <v>-5.3388628010450538E-3</v>
      </c>
      <c r="J26" s="18">
        <v>68153</v>
      </c>
      <c r="K26" s="18">
        <f t="shared" si="4"/>
        <v>280</v>
      </c>
      <c r="L26" s="25">
        <f t="shared" si="5"/>
        <v>4.1253517599045275E-3</v>
      </c>
      <c r="M26" s="25">
        <f t="shared" si="6"/>
        <v>0.13191941559271117</v>
      </c>
      <c r="N26" s="25">
        <f t="shared" si="7"/>
        <v>7.4213512950804103E-3</v>
      </c>
      <c r="O26" s="25">
        <f t="shared" si="8"/>
        <v>2.814324700729403E-2</v>
      </c>
    </row>
    <row r="27" spans="1:15" x14ac:dyDescent="0.25">
      <c r="A27" s="5">
        <v>18</v>
      </c>
      <c r="B27" s="24" t="s">
        <v>29</v>
      </c>
      <c r="C27" s="28">
        <v>733656</v>
      </c>
      <c r="D27" s="28">
        <v>146838</v>
      </c>
      <c r="E27" s="25">
        <f t="shared" si="0"/>
        <v>0.20014557231181918</v>
      </c>
      <c r="F27" s="25">
        <f t="shared" si="1"/>
        <v>1.561603513421795E-2</v>
      </c>
      <c r="G27" s="18">
        <v>733417</v>
      </c>
      <c r="H27" s="18">
        <f t="shared" si="2"/>
        <v>-239</v>
      </c>
      <c r="I27" s="25">
        <f t="shared" si="3"/>
        <v>-3.257657539773409E-4</v>
      </c>
      <c r="J27" s="18">
        <v>150539</v>
      </c>
      <c r="K27" s="18">
        <f t="shared" si="4"/>
        <v>3701</v>
      </c>
      <c r="L27" s="25">
        <f t="shared" si="5"/>
        <v>2.5204647298383252E-2</v>
      </c>
      <c r="M27" s="25">
        <f t="shared" si="6"/>
        <v>0.20525703658355343</v>
      </c>
      <c r="N27" s="25">
        <f t="shared" si="7"/>
        <v>1.6392569697740524E-2</v>
      </c>
      <c r="O27" s="25">
        <f t="shared" si="8"/>
        <v>4.9726742854274676E-2</v>
      </c>
    </row>
    <row r="28" spans="1:15" x14ac:dyDescent="0.25">
      <c r="A28" s="5">
        <v>19</v>
      </c>
      <c r="B28" s="24" t="s">
        <v>30</v>
      </c>
      <c r="C28" s="28">
        <v>796365</v>
      </c>
      <c r="D28" s="28">
        <v>203606</v>
      </c>
      <c r="E28" s="25">
        <f t="shared" si="0"/>
        <v>0.25566919691347562</v>
      </c>
      <c r="F28" s="25">
        <f t="shared" si="1"/>
        <v>2.1653239961982457E-2</v>
      </c>
      <c r="G28" s="18">
        <v>788897</v>
      </c>
      <c r="H28" s="18">
        <f t="shared" si="2"/>
        <v>-7468</v>
      </c>
      <c r="I28" s="25">
        <f t="shared" si="3"/>
        <v>-9.3776095132257192E-3</v>
      </c>
      <c r="J28" s="18">
        <v>196348</v>
      </c>
      <c r="K28" s="18">
        <f t="shared" si="4"/>
        <v>-7258</v>
      </c>
      <c r="L28" s="25">
        <f t="shared" si="5"/>
        <v>-3.5647279549718573E-2</v>
      </c>
      <c r="M28" s="25">
        <f t="shared" si="6"/>
        <v>0.24888927198354158</v>
      </c>
      <c r="N28" s="25">
        <f t="shared" si="7"/>
        <v>2.1380826729365521E-2</v>
      </c>
      <c r="O28" s="25">
        <f t="shared" si="8"/>
        <v>-1.2580714622625673E-2</v>
      </c>
    </row>
    <row r="29" spans="1:15" x14ac:dyDescent="0.25">
      <c r="A29" s="5">
        <v>20</v>
      </c>
      <c r="B29" s="24" t="s">
        <v>31</v>
      </c>
      <c r="C29" s="28">
        <v>188132</v>
      </c>
      <c r="D29" s="28">
        <v>23871</v>
      </c>
      <c r="E29" s="25">
        <f t="shared" si="0"/>
        <v>0.12688431526800331</v>
      </c>
      <c r="F29" s="25">
        <f t="shared" si="1"/>
        <v>2.5386505856039763E-3</v>
      </c>
      <c r="G29" s="18">
        <v>186122</v>
      </c>
      <c r="H29" s="18">
        <f t="shared" si="2"/>
        <v>-2010</v>
      </c>
      <c r="I29" s="25">
        <f t="shared" si="3"/>
        <v>-1.0683987838326282E-2</v>
      </c>
      <c r="J29" s="18">
        <v>24279</v>
      </c>
      <c r="K29" s="18">
        <f t="shared" si="4"/>
        <v>408</v>
      </c>
      <c r="L29" s="25">
        <f t="shared" si="5"/>
        <v>1.7091868794771897E-2</v>
      </c>
      <c r="M29" s="25">
        <f t="shared" si="6"/>
        <v>0.13044669625299535</v>
      </c>
      <c r="N29" s="25">
        <f t="shared" si="7"/>
        <v>2.6438012720387551E-3</v>
      </c>
      <c r="O29" s="25">
        <f t="shared" si="8"/>
        <v>4.1419913016411514E-2</v>
      </c>
    </row>
    <row r="30" spans="1:15" x14ac:dyDescent="0.25">
      <c r="A30" s="5">
        <v>21</v>
      </c>
      <c r="B30" s="24" t="s">
        <v>32</v>
      </c>
      <c r="C30" s="28">
        <v>981121</v>
      </c>
      <c r="D30" s="28">
        <v>112037</v>
      </c>
      <c r="E30" s="25">
        <f t="shared" si="0"/>
        <v>0.11419284675386623</v>
      </c>
      <c r="F30" s="25">
        <f t="shared" si="1"/>
        <v>1.191499290600782E-2</v>
      </c>
      <c r="G30" s="18">
        <v>975644</v>
      </c>
      <c r="H30" s="18">
        <f t="shared" si="2"/>
        <v>-5477</v>
      </c>
      <c r="I30" s="25">
        <f t="shared" si="3"/>
        <v>-5.5823899396710494E-3</v>
      </c>
      <c r="J30" s="18">
        <v>111001</v>
      </c>
      <c r="K30" s="18">
        <f t="shared" si="4"/>
        <v>-1036</v>
      </c>
      <c r="L30" s="25">
        <f t="shared" si="5"/>
        <v>-9.2469452056017209E-3</v>
      </c>
      <c r="M30" s="25">
        <f t="shared" si="6"/>
        <v>0.11377203160169078</v>
      </c>
      <c r="N30" s="25">
        <f t="shared" si="7"/>
        <v>1.2087177601942991E-2</v>
      </c>
      <c r="O30" s="25">
        <f t="shared" si="8"/>
        <v>1.4451095128084516E-2</v>
      </c>
    </row>
    <row r="31" spans="1:15" x14ac:dyDescent="0.25">
      <c r="A31" s="5">
        <v>22</v>
      </c>
      <c r="B31" s="24" t="s">
        <v>33</v>
      </c>
      <c r="C31" s="28">
        <v>1009367</v>
      </c>
      <c r="D31" s="28">
        <v>126029</v>
      </c>
      <c r="E31" s="25">
        <f t="shared" si="0"/>
        <v>0.12485944161043505</v>
      </c>
      <c r="F31" s="25">
        <f t="shared" si="1"/>
        <v>1.3403024366515167E-2</v>
      </c>
      <c r="G31" s="18">
        <v>1006697</v>
      </c>
      <c r="H31" s="18">
        <f t="shared" si="2"/>
        <v>-2670</v>
      </c>
      <c r="I31" s="25">
        <f t="shared" si="3"/>
        <v>-2.6452222036187035E-3</v>
      </c>
      <c r="J31" s="18">
        <v>114731</v>
      </c>
      <c r="K31" s="18">
        <f t="shared" si="4"/>
        <v>-11298</v>
      </c>
      <c r="L31" s="25">
        <f t="shared" si="5"/>
        <v>-8.964603384935213E-2</v>
      </c>
      <c r="M31" s="25">
        <f t="shared" si="6"/>
        <v>0.11396775792517511</v>
      </c>
      <c r="N31" s="25">
        <f t="shared" si="7"/>
        <v>1.2493346667584268E-2</v>
      </c>
      <c r="O31" s="25">
        <f t="shared" si="8"/>
        <v>-6.7871077008824249E-2</v>
      </c>
    </row>
    <row r="32" spans="1:15" x14ac:dyDescent="0.25">
      <c r="A32" s="5">
        <v>23</v>
      </c>
      <c r="B32" s="24" t="s">
        <v>34</v>
      </c>
      <c r="C32" s="28">
        <v>1603367</v>
      </c>
      <c r="D32" s="28">
        <v>275411</v>
      </c>
      <c r="E32" s="25">
        <f t="shared" si="0"/>
        <v>0.17177040565260479</v>
      </c>
      <c r="F32" s="25">
        <f t="shared" si="1"/>
        <v>2.9289610675370815E-2</v>
      </c>
      <c r="G32" s="18">
        <v>1592505</v>
      </c>
      <c r="H32" s="18">
        <f t="shared" si="2"/>
        <v>-10862</v>
      </c>
      <c r="I32" s="25">
        <f t="shared" si="3"/>
        <v>-6.7744939243479501E-3</v>
      </c>
      <c r="J32" s="18">
        <v>278372</v>
      </c>
      <c r="K32" s="18">
        <f t="shared" si="4"/>
        <v>2961</v>
      </c>
      <c r="L32" s="25">
        <f t="shared" si="5"/>
        <v>1.0751204563361667E-2</v>
      </c>
      <c r="M32" s="25">
        <f t="shared" si="6"/>
        <v>0.17480133500365777</v>
      </c>
      <c r="N32" s="25">
        <f t="shared" si="7"/>
        <v>3.031262604308136E-2</v>
      </c>
      <c r="O32" s="25">
        <f t="shared" si="8"/>
        <v>3.4927585041981547E-2</v>
      </c>
    </row>
    <row r="33" spans="1:15" x14ac:dyDescent="0.25">
      <c r="A33" s="5">
        <v>24</v>
      </c>
      <c r="B33" s="24" t="s">
        <v>35</v>
      </c>
      <c r="C33" s="28">
        <v>943426</v>
      </c>
      <c r="D33" s="28">
        <v>99614</v>
      </c>
      <c r="E33" s="25">
        <f t="shared" si="0"/>
        <v>0.10558750765825831</v>
      </c>
      <c r="F33" s="25">
        <f t="shared" si="1"/>
        <v>1.0593822606273491E-2</v>
      </c>
      <c r="G33" s="18">
        <v>947324</v>
      </c>
      <c r="H33" s="18">
        <f t="shared" si="2"/>
        <v>3898</v>
      </c>
      <c r="I33" s="25">
        <f t="shared" si="3"/>
        <v>4.1317496019825616E-3</v>
      </c>
      <c r="J33" s="18">
        <v>100105</v>
      </c>
      <c r="K33" s="18">
        <f t="shared" si="4"/>
        <v>491</v>
      </c>
      <c r="L33" s="25">
        <f t="shared" si="5"/>
        <v>4.9290260405163936E-3</v>
      </c>
      <c r="M33" s="25">
        <f t="shared" si="6"/>
        <v>0.10567134370078242</v>
      </c>
      <c r="N33" s="25">
        <f t="shared" si="7"/>
        <v>1.0900684803222522E-2</v>
      </c>
      <c r="O33" s="25">
        <f t="shared" si="8"/>
        <v>2.8966144549873118E-2</v>
      </c>
    </row>
    <row r="34" spans="1:15" x14ac:dyDescent="0.25">
      <c r="A34" s="5">
        <v>25</v>
      </c>
      <c r="B34" s="24" t="s">
        <v>36</v>
      </c>
      <c r="C34" s="28">
        <v>526390</v>
      </c>
      <c r="D34" s="28">
        <v>139482</v>
      </c>
      <c r="E34" s="25">
        <f t="shared" si="0"/>
        <v>0.26497843804023635</v>
      </c>
      <c r="F34" s="25">
        <f t="shared" si="1"/>
        <v>1.4833733860383469E-2</v>
      </c>
      <c r="G34" s="18">
        <v>520664</v>
      </c>
      <c r="H34" s="18">
        <f t="shared" si="2"/>
        <v>-5726</v>
      </c>
      <c r="I34" s="25">
        <f t="shared" si="3"/>
        <v>-1.0877866220862859E-2</v>
      </c>
      <c r="J34" s="18">
        <v>138665</v>
      </c>
      <c r="K34" s="18">
        <f t="shared" si="4"/>
        <v>-817</v>
      </c>
      <c r="L34" s="25">
        <f t="shared" si="5"/>
        <v>-5.8573866161942042E-3</v>
      </c>
      <c r="M34" s="25">
        <f t="shared" si="6"/>
        <v>0.26632338705960079</v>
      </c>
      <c r="N34" s="25">
        <f t="shared" si="7"/>
        <v>1.5099580023363977E-2</v>
      </c>
      <c r="O34" s="25">
        <f t="shared" si="8"/>
        <v>1.7921729315267306E-2</v>
      </c>
    </row>
    <row r="35" spans="1:15" x14ac:dyDescent="0.25">
      <c r="A35" s="5">
        <v>26</v>
      </c>
      <c r="B35" s="24" t="s">
        <v>37</v>
      </c>
      <c r="C35" s="28">
        <v>1008492</v>
      </c>
      <c r="D35" s="28">
        <v>168099</v>
      </c>
      <c r="E35" s="25">
        <f t="shared" si="0"/>
        <v>0.16668352351828275</v>
      </c>
      <c r="F35" s="25">
        <f t="shared" si="1"/>
        <v>1.7877115528861079E-2</v>
      </c>
      <c r="G35" s="18">
        <v>1004117</v>
      </c>
      <c r="H35" s="18">
        <f t="shared" si="2"/>
        <v>-4375</v>
      </c>
      <c r="I35" s="25">
        <f t="shared" si="3"/>
        <v>-4.3381603423725719E-3</v>
      </c>
      <c r="J35" s="18">
        <v>166723</v>
      </c>
      <c r="K35" s="18">
        <f t="shared" si="4"/>
        <v>-1376</v>
      </c>
      <c r="L35" s="25">
        <f t="shared" si="5"/>
        <v>-8.1856525023944228E-3</v>
      </c>
      <c r="M35" s="25">
        <f t="shared" si="6"/>
        <v>0.1660394157254583</v>
      </c>
      <c r="N35" s="25">
        <f t="shared" si="7"/>
        <v>1.8154886094077904E-2</v>
      </c>
      <c r="O35" s="25">
        <f t="shared" si="8"/>
        <v>1.5537773124998154E-2</v>
      </c>
    </row>
    <row r="36" spans="1:15" x14ac:dyDescent="0.25">
      <c r="A36" s="5">
        <v>27</v>
      </c>
      <c r="B36" s="24" t="s">
        <v>38</v>
      </c>
      <c r="C36" s="28">
        <v>165598</v>
      </c>
      <c r="D36" s="28">
        <v>22472</v>
      </c>
      <c r="E36" s="25">
        <f t="shared" si="0"/>
        <v>0.13570212200630444</v>
      </c>
      <c r="F36" s="25">
        <f t="shared" si="1"/>
        <v>2.3898687092996757E-3</v>
      </c>
      <c r="G36" s="18">
        <v>166898</v>
      </c>
      <c r="H36" s="18">
        <f t="shared" si="2"/>
        <v>1300</v>
      </c>
      <c r="I36" s="25">
        <f t="shared" si="3"/>
        <v>7.8503363567192837E-3</v>
      </c>
      <c r="J36" s="18">
        <v>23935</v>
      </c>
      <c r="K36" s="18">
        <f t="shared" si="4"/>
        <v>1463</v>
      </c>
      <c r="L36" s="25">
        <f t="shared" si="5"/>
        <v>6.5103239587041659E-2</v>
      </c>
      <c r="M36" s="25">
        <f t="shared" si="6"/>
        <v>0.14341094560749679</v>
      </c>
      <c r="N36" s="25">
        <f t="shared" si="7"/>
        <v>2.6063422482906053E-3</v>
      </c>
      <c r="O36" s="25">
        <f t="shared" si="8"/>
        <v>9.0579678351604825E-2</v>
      </c>
    </row>
    <row r="37" spans="1:15" x14ac:dyDescent="0.25">
      <c r="A37" s="5">
        <v>28</v>
      </c>
      <c r="B37" s="24" t="s">
        <v>39</v>
      </c>
      <c r="C37" s="28">
        <v>342672</v>
      </c>
      <c r="D37" s="28">
        <v>42235</v>
      </c>
      <c r="E37" s="25">
        <f t="shared" si="0"/>
        <v>0.12325197273194191</v>
      </c>
      <c r="F37" s="25">
        <f t="shared" si="1"/>
        <v>4.4916387031537826E-3</v>
      </c>
      <c r="G37" s="18">
        <v>343873</v>
      </c>
      <c r="H37" s="18">
        <f t="shared" si="2"/>
        <v>1201</v>
      </c>
      <c r="I37" s="25">
        <f t="shared" si="3"/>
        <v>3.5048092636690478E-3</v>
      </c>
      <c r="J37" s="18">
        <v>38488</v>
      </c>
      <c r="K37" s="18">
        <f t="shared" si="4"/>
        <v>-3747</v>
      </c>
      <c r="L37" s="25">
        <f t="shared" si="5"/>
        <v>-8.8717888007576656E-2</v>
      </c>
      <c r="M37" s="25">
        <f t="shared" si="6"/>
        <v>0.1119250420940289</v>
      </c>
      <c r="N37" s="25">
        <f t="shared" si="7"/>
        <v>4.1910549593569589E-3</v>
      </c>
      <c r="O37" s="25">
        <f t="shared" si="8"/>
        <v>-6.692073064242017E-2</v>
      </c>
    </row>
    <row r="38" spans="1:15" x14ac:dyDescent="0.25">
      <c r="A38" s="5">
        <v>29</v>
      </c>
      <c r="B38" s="24" t="s">
        <v>40</v>
      </c>
      <c r="C38" s="28">
        <v>499626</v>
      </c>
      <c r="D38" s="28">
        <v>87307</v>
      </c>
      <c r="E38" s="25">
        <f t="shared" si="0"/>
        <v>0.17474470904236369</v>
      </c>
      <c r="F38" s="25">
        <f t="shared" si="1"/>
        <v>9.2849887594707529E-3</v>
      </c>
      <c r="G38" s="18">
        <v>503002</v>
      </c>
      <c r="H38" s="18">
        <f t="shared" si="2"/>
        <v>3376</v>
      </c>
      <c r="I38" s="25">
        <f t="shared" si="3"/>
        <v>6.7570542765988959E-3</v>
      </c>
      <c r="J38" s="18">
        <v>84145</v>
      </c>
      <c r="K38" s="18">
        <f t="shared" si="4"/>
        <v>-3162</v>
      </c>
      <c r="L38" s="25">
        <f t="shared" si="5"/>
        <v>-3.6217027271581888E-2</v>
      </c>
      <c r="M38" s="25">
        <f t="shared" si="6"/>
        <v>0.16728561715460377</v>
      </c>
      <c r="N38" s="25">
        <f t="shared" si="7"/>
        <v>9.1627603293257982E-3</v>
      </c>
      <c r="O38" s="25">
        <f t="shared" si="8"/>
        <v>-1.3164090265621571E-2</v>
      </c>
    </row>
    <row r="39" spans="1:15" x14ac:dyDescent="0.25">
      <c r="A39" s="5">
        <v>30</v>
      </c>
      <c r="B39" s="24" t="s">
        <v>41</v>
      </c>
      <c r="C39" s="28">
        <v>194292</v>
      </c>
      <c r="D39" s="28">
        <v>17303</v>
      </c>
      <c r="E39" s="25">
        <f t="shared" si="0"/>
        <v>8.905667757807835E-2</v>
      </c>
      <c r="F39" s="25">
        <f t="shared" si="1"/>
        <v>1.8401521127185958E-3</v>
      </c>
      <c r="G39" s="18">
        <v>194150</v>
      </c>
      <c r="H39" s="18">
        <f t="shared" si="2"/>
        <v>-142</v>
      </c>
      <c r="I39" s="25">
        <f t="shared" si="3"/>
        <v>-7.3085870751240405E-4</v>
      </c>
      <c r="J39" s="18">
        <v>17007</v>
      </c>
      <c r="K39" s="18">
        <f t="shared" si="4"/>
        <v>-296</v>
      </c>
      <c r="L39" s="25">
        <f t="shared" si="5"/>
        <v>-1.7106860082066695E-2</v>
      </c>
      <c r="M39" s="25">
        <f t="shared" si="6"/>
        <v>8.7597218645377284E-2</v>
      </c>
      <c r="N39" s="25">
        <f t="shared" si="7"/>
        <v>1.8519349328046093E-3</v>
      </c>
      <c r="O39" s="25">
        <f t="shared" si="8"/>
        <v>6.40317721810828E-3</v>
      </c>
    </row>
    <row r="40" spans="1:15" x14ac:dyDescent="0.25">
      <c r="A40" s="5">
        <v>31</v>
      </c>
      <c r="B40" s="24" t="s">
        <v>42</v>
      </c>
      <c r="C40" s="28">
        <v>1457300</v>
      </c>
      <c r="D40" s="28">
        <v>189048</v>
      </c>
      <c r="E40" s="25">
        <f t="shared" si="0"/>
        <v>0.12972483359637685</v>
      </c>
      <c r="F40" s="25">
        <f t="shared" si="1"/>
        <v>2.010501511906751E-2</v>
      </c>
      <c r="G40" s="18">
        <v>1435015</v>
      </c>
      <c r="H40" s="18">
        <f t="shared" si="2"/>
        <v>-22285</v>
      </c>
      <c r="I40" s="25">
        <f t="shared" si="3"/>
        <v>-1.5291978316063954E-2</v>
      </c>
      <c r="J40" s="18">
        <v>179815</v>
      </c>
      <c r="K40" s="18">
        <f t="shared" si="4"/>
        <v>-9233</v>
      </c>
      <c r="L40" s="25">
        <f t="shared" si="5"/>
        <v>-4.8839448182472177E-2</v>
      </c>
      <c r="M40" s="25">
        <f t="shared" si="6"/>
        <v>0.1253053103974523</v>
      </c>
      <c r="N40" s="25">
        <f t="shared" si="7"/>
        <v>1.9580506846725514E-2</v>
      </c>
      <c r="O40" s="25">
        <f t="shared" si="8"/>
        <v>-2.6088429639854124E-2</v>
      </c>
    </row>
    <row r="41" spans="1:15" x14ac:dyDescent="0.25">
      <c r="A41" s="5">
        <v>32</v>
      </c>
      <c r="B41" s="24" t="s">
        <v>43</v>
      </c>
      <c r="C41" s="28">
        <v>359945</v>
      </c>
      <c r="D41" s="28">
        <v>86767</v>
      </c>
      <c r="E41" s="25">
        <f t="shared" si="0"/>
        <v>0.24105627248607425</v>
      </c>
      <c r="F41" s="25">
        <f t="shared" si="1"/>
        <v>9.2275604440995428E-3</v>
      </c>
      <c r="G41" s="18">
        <v>357907</v>
      </c>
      <c r="H41" s="18">
        <f t="shared" si="2"/>
        <v>-2038</v>
      </c>
      <c r="I41" s="25">
        <f t="shared" si="3"/>
        <v>-5.6619761352428846E-3</v>
      </c>
      <c r="J41" s="18">
        <v>83411</v>
      </c>
      <c r="K41" s="18">
        <f t="shared" si="4"/>
        <v>-3356</v>
      </c>
      <c r="L41" s="25">
        <f t="shared" si="5"/>
        <v>-3.8678299353440825E-2</v>
      </c>
      <c r="M41" s="25">
        <f t="shared" si="6"/>
        <v>0.23305216159505124</v>
      </c>
      <c r="N41" s="25">
        <f t="shared" si="7"/>
        <v>9.0828332263282931E-3</v>
      </c>
      <c r="O41" s="25">
        <f t="shared" si="8"/>
        <v>-1.5684234056011395E-2</v>
      </c>
    </row>
    <row r="42" spans="1:15" x14ac:dyDescent="0.25">
      <c r="A42" s="5">
        <v>33</v>
      </c>
      <c r="B42" s="24" t="s">
        <v>44</v>
      </c>
      <c r="C42" s="28">
        <v>2990091</v>
      </c>
      <c r="D42" s="28">
        <v>554556</v>
      </c>
      <c r="E42" s="25">
        <f t="shared" ref="E42:E61" si="9">D42/C42</f>
        <v>0.18546458953924813</v>
      </c>
      <c r="F42" s="25">
        <f t="shared" ref="F42:F61" si="10">D42/D$8</f>
        <v>5.8976327516660328E-2</v>
      </c>
      <c r="G42" s="18">
        <v>2927660</v>
      </c>
      <c r="H42" s="18">
        <f t="shared" ref="H42:H61" si="11">G42-C42</f>
        <v>-62431</v>
      </c>
      <c r="I42" s="25">
        <f t="shared" ref="I42:I61" si="12">H42/C42</f>
        <v>-2.0879297653482787E-2</v>
      </c>
      <c r="J42" s="18">
        <v>511149</v>
      </c>
      <c r="K42" s="18">
        <f t="shared" ref="K42:K61" si="13">J42-D42</f>
        <v>-43407</v>
      </c>
      <c r="L42" s="25">
        <f t="shared" ref="L42:L61" si="14">K42/D42</f>
        <v>-7.8273429554454377E-2</v>
      </c>
      <c r="M42" s="25">
        <f t="shared" ref="M42:M61" si="15">J42/G42</f>
        <v>0.17459301968124713</v>
      </c>
      <c r="N42" s="25">
        <f t="shared" ref="N42:N61" si="16">J42/J$8</f>
        <v>5.5660298051869422E-2</v>
      </c>
      <c r="O42" s="25">
        <f t="shared" ref="O42:O61" si="17">(N42-F42)/F42</f>
        <v>-5.6226448889245509E-2</v>
      </c>
    </row>
    <row r="43" spans="1:15" x14ac:dyDescent="0.25">
      <c r="A43" s="5">
        <v>34</v>
      </c>
      <c r="B43" s="24" t="s">
        <v>45</v>
      </c>
      <c r="C43" s="28">
        <v>1692633</v>
      </c>
      <c r="D43" s="28">
        <v>326389</v>
      </c>
      <c r="E43" s="25">
        <f t="shared" si="9"/>
        <v>0.19282916024915028</v>
      </c>
      <c r="F43" s="25">
        <f t="shared" si="10"/>
        <v>3.4711056343877347E-2</v>
      </c>
      <c r="G43" s="18">
        <v>1690517</v>
      </c>
      <c r="H43" s="18">
        <f t="shared" si="11"/>
        <v>-2116</v>
      </c>
      <c r="I43" s="25">
        <f t="shared" si="12"/>
        <v>-1.2501233285656134E-3</v>
      </c>
      <c r="J43" s="18">
        <v>314320</v>
      </c>
      <c r="K43" s="18">
        <f t="shared" si="13"/>
        <v>-12069</v>
      </c>
      <c r="L43" s="25">
        <f t="shared" si="14"/>
        <v>-3.6977349114093921E-2</v>
      </c>
      <c r="M43" s="25">
        <f t="shared" si="15"/>
        <v>0.18593128610951562</v>
      </c>
      <c r="N43" s="25">
        <f t="shared" si="16"/>
        <v>3.4227094024763031E-2</v>
      </c>
      <c r="O43" s="25">
        <f t="shared" si="17"/>
        <v>-1.3942598413593988E-2</v>
      </c>
    </row>
    <row r="44" spans="1:15" x14ac:dyDescent="0.25">
      <c r="A44" s="5">
        <v>35</v>
      </c>
      <c r="B44" s="24" t="s">
        <v>46</v>
      </c>
      <c r="C44" s="28">
        <v>121729</v>
      </c>
      <c r="D44" s="28">
        <v>12386</v>
      </c>
      <c r="E44" s="25">
        <f t="shared" si="9"/>
        <v>0.1017506099614718</v>
      </c>
      <c r="F44" s="25">
        <f t="shared" si="10"/>
        <v>1.3172353966440806E-3</v>
      </c>
      <c r="G44" s="18">
        <v>124003</v>
      </c>
      <c r="H44" s="18">
        <f t="shared" si="11"/>
        <v>2274</v>
      </c>
      <c r="I44" s="25">
        <f t="shared" si="12"/>
        <v>1.8680840227061752E-2</v>
      </c>
      <c r="J44" s="18">
        <v>11823</v>
      </c>
      <c r="K44" s="18">
        <f t="shared" si="13"/>
        <v>-563</v>
      </c>
      <c r="L44" s="25">
        <f t="shared" si="14"/>
        <v>-4.5454545454545456E-2</v>
      </c>
      <c r="M44" s="25">
        <f t="shared" si="15"/>
        <v>9.5344467472561145E-2</v>
      </c>
      <c r="N44" s="25">
        <f t="shared" si="16"/>
        <v>1.2874361563208617E-3</v>
      </c>
      <c r="O44" s="25">
        <f t="shared" si="17"/>
        <v>-2.262256267872724E-2</v>
      </c>
    </row>
    <row r="45" spans="1:15" x14ac:dyDescent="0.25">
      <c r="A45" s="5">
        <v>36</v>
      </c>
      <c r="B45" s="24" t="s">
        <v>47</v>
      </c>
      <c r="C45" s="28">
        <v>1906455</v>
      </c>
      <c r="D45" s="28">
        <v>339888</v>
      </c>
      <c r="E45" s="25">
        <f t="shared" si="9"/>
        <v>0.17828272893931407</v>
      </c>
      <c r="F45" s="25">
        <f t="shared" si="10"/>
        <v>3.614665787942542E-2</v>
      </c>
      <c r="G45" s="18">
        <v>1898536</v>
      </c>
      <c r="H45" s="18">
        <f t="shared" si="11"/>
        <v>-7919</v>
      </c>
      <c r="I45" s="25">
        <f t="shared" si="12"/>
        <v>-4.1537828063080429E-3</v>
      </c>
      <c r="J45" s="18">
        <v>329764</v>
      </c>
      <c r="K45" s="18">
        <f t="shared" si="13"/>
        <v>-10124</v>
      </c>
      <c r="L45" s="25">
        <f t="shared" si="14"/>
        <v>-2.9786282540130868E-2</v>
      </c>
      <c r="M45" s="25">
        <f t="shared" si="15"/>
        <v>0.17369383567127514</v>
      </c>
      <c r="N45" s="25">
        <f t="shared" si="16"/>
        <v>3.5908829963037528E-2</v>
      </c>
      <c r="O45" s="25">
        <f t="shared" si="17"/>
        <v>-6.579527135847963E-3</v>
      </c>
    </row>
    <row r="46" spans="1:15" x14ac:dyDescent="0.25">
      <c r="A46" s="5">
        <v>37</v>
      </c>
      <c r="B46" s="24" t="s">
        <v>48</v>
      </c>
      <c r="C46" s="28">
        <v>695545</v>
      </c>
      <c r="D46" s="28">
        <v>136937</v>
      </c>
      <c r="E46" s="25">
        <f t="shared" si="9"/>
        <v>0.19687726890424057</v>
      </c>
      <c r="F46" s="25">
        <f t="shared" si="10"/>
        <v>1.4563076337013602E-2</v>
      </c>
      <c r="G46" s="18">
        <v>696057</v>
      </c>
      <c r="H46" s="18">
        <f t="shared" si="11"/>
        <v>512</v>
      </c>
      <c r="I46" s="25">
        <f t="shared" si="12"/>
        <v>7.3611340747183865E-4</v>
      </c>
      <c r="J46" s="18">
        <v>135073</v>
      </c>
      <c r="K46" s="18">
        <f t="shared" si="13"/>
        <v>-1864</v>
      </c>
      <c r="L46" s="25">
        <f t="shared" si="14"/>
        <v>-1.3612098994428095E-2</v>
      </c>
      <c r="M46" s="25">
        <f t="shared" si="15"/>
        <v>0.19405450990364295</v>
      </c>
      <c r="N46" s="25">
        <f t="shared" si="16"/>
        <v>1.4708438124226319E-2</v>
      </c>
      <c r="O46" s="25">
        <f t="shared" si="17"/>
        <v>9.9815302652273129E-3</v>
      </c>
    </row>
    <row r="47" spans="1:15" x14ac:dyDescent="0.25">
      <c r="A47" s="5">
        <v>38</v>
      </c>
      <c r="B47" s="24" t="s">
        <v>49</v>
      </c>
      <c r="C47" s="28">
        <v>637651</v>
      </c>
      <c r="D47" s="28">
        <v>92236</v>
      </c>
      <c r="E47" s="25">
        <f t="shared" si="9"/>
        <v>0.14464965945321187</v>
      </c>
      <c r="F47" s="25">
        <f t="shared" si="10"/>
        <v>9.809181660331295E-3</v>
      </c>
      <c r="G47" s="18">
        <v>639353</v>
      </c>
      <c r="H47" s="18">
        <f t="shared" si="11"/>
        <v>1702</v>
      </c>
      <c r="I47" s="25">
        <f t="shared" si="12"/>
        <v>2.6691716942339933E-3</v>
      </c>
      <c r="J47" s="18">
        <v>88779</v>
      </c>
      <c r="K47" s="18">
        <f t="shared" si="13"/>
        <v>-3457</v>
      </c>
      <c r="L47" s="25">
        <f t="shared" si="14"/>
        <v>-3.747994275554014E-2</v>
      </c>
      <c r="M47" s="25">
        <f t="shared" si="15"/>
        <v>0.13885756381842268</v>
      </c>
      <c r="N47" s="25">
        <f t="shared" si="16"/>
        <v>9.6673682248168639E-3</v>
      </c>
      <c r="O47" s="25">
        <f t="shared" si="17"/>
        <v>-1.4457213702946298E-2</v>
      </c>
    </row>
    <row r="48" spans="1:15" x14ac:dyDescent="0.25">
      <c r="A48" s="5">
        <v>39</v>
      </c>
      <c r="B48" s="24" t="s">
        <v>50</v>
      </c>
      <c r="C48" s="28">
        <v>1955686</v>
      </c>
      <c r="D48" s="28">
        <v>300068</v>
      </c>
      <c r="E48" s="25">
        <f t="shared" si="9"/>
        <v>0.15343362891588935</v>
      </c>
      <c r="F48" s="25">
        <f t="shared" si="10"/>
        <v>3.1911851364459551E-2</v>
      </c>
      <c r="G48" s="18">
        <v>1945914</v>
      </c>
      <c r="H48" s="18">
        <f t="shared" si="11"/>
        <v>-9772</v>
      </c>
      <c r="I48" s="25">
        <f t="shared" si="12"/>
        <v>-4.9967121511326458E-3</v>
      </c>
      <c r="J48" s="18">
        <v>302127</v>
      </c>
      <c r="K48" s="18">
        <f t="shared" si="13"/>
        <v>2059</v>
      </c>
      <c r="L48" s="25">
        <f t="shared" si="14"/>
        <v>6.8617779969873498E-3</v>
      </c>
      <c r="M48" s="25">
        <f t="shared" si="15"/>
        <v>0.15526225722205605</v>
      </c>
      <c r="N48" s="25">
        <f t="shared" si="16"/>
        <v>3.2899367639410725E-2</v>
      </c>
      <c r="O48" s="25">
        <f t="shared" si="17"/>
        <v>3.0945126425694542E-2</v>
      </c>
    </row>
    <row r="49" spans="1:15" x14ac:dyDescent="0.25">
      <c r="A49" s="5">
        <v>40</v>
      </c>
      <c r="B49" s="24" t="s">
        <v>63</v>
      </c>
      <c r="C49" s="28">
        <v>508826</v>
      </c>
      <c r="D49" s="28">
        <v>282524</v>
      </c>
      <c r="E49" s="25">
        <f t="shared" si="9"/>
        <v>0.55524678377284176</v>
      </c>
      <c r="F49" s="25">
        <f t="shared" si="10"/>
        <v>3.0046069207288247E-2</v>
      </c>
      <c r="G49" s="18">
        <v>467390</v>
      </c>
      <c r="H49" s="18">
        <f t="shared" si="11"/>
        <v>-41436</v>
      </c>
      <c r="I49" s="25">
        <f t="shared" si="12"/>
        <v>-8.1434517890202146E-2</v>
      </c>
      <c r="J49" s="18">
        <v>253216</v>
      </c>
      <c r="K49" s="18">
        <f t="shared" si="13"/>
        <v>-29308</v>
      </c>
      <c r="L49" s="25">
        <f t="shared" si="14"/>
        <v>-0.10373631974628704</v>
      </c>
      <c r="M49" s="25">
        <f t="shared" si="15"/>
        <v>0.54176597702133122</v>
      </c>
      <c r="N49" s="25">
        <f t="shared" si="16"/>
        <v>2.7573326038987003E-2</v>
      </c>
      <c r="O49" s="25">
        <f t="shared" si="17"/>
        <v>-8.2298391554707362E-2</v>
      </c>
    </row>
    <row r="50" spans="1:15" x14ac:dyDescent="0.25">
      <c r="A50" s="5">
        <v>41</v>
      </c>
      <c r="B50" s="24" t="s">
        <v>51</v>
      </c>
      <c r="C50" s="28">
        <v>152571</v>
      </c>
      <c r="D50" s="28">
        <v>25638</v>
      </c>
      <c r="E50" s="25">
        <f t="shared" si="9"/>
        <v>0.16803979786460074</v>
      </c>
      <c r="F50" s="25">
        <f t="shared" si="10"/>
        <v>2.7265687953464345E-3</v>
      </c>
      <c r="G50" s="18">
        <v>150800</v>
      </c>
      <c r="H50" s="18">
        <f t="shared" si="11"/>
        <v>-1771</v>
      </c>
      <c r="I50" s="25">
        <f t="shared" si="12"/>
        <v>-1.1607710508550117E-2</v>
      </c>
      <c r="J50" s="18">
        <v>24495</v>
      </c>
      <c r="K50" s="18">
        <f t="shared" si="13"/>
        <v>-1143</v>
      </c>
      <c r="L50" s="25">
        <f t="shared" si="14"/>
        <v>-4.4582260706763396E-2</v>
      </c>
      <c r="M50" s="25">
        <f t="shared" si="15"/>
        <v>0.16243368700265251</v>
      </c>
      <c r="N50" s="25">
        <f t="shared" si="16"/>
        <v>2.6673220543922448E-3</v>
      </c>
      <c r="O50" s="25">
        <f t="shared" si="17"/>
        <v>-2.1729413560115908E-2</v>
      </c>
    </row>
    <row r="51" spans="1:15" x14ac:dyDescent="0.25">
      <c r="A51" s="5">
        <v>42</v>
      </c>
      <c r="B51" s="24" t="s">
        <v>52</v>
      </c>
      <c r="C51" s="28">
        <v>811021</v>
      </c>
      <c r="D51" s="28">
        <v>169622</v>
      </c>
      <c r="E51" s="25">
        <f t="shared" si="9"/>
        <v>0.20914624898738751</v>
      </c>
      <c r="F51" s="25">
        <f t="shared" si="10"/>
        <v>1.8039084647954323E-2</v>
      </c>
      <c r="G51" s="18">
        <v>813554</v>
      </c>
      <c r="H51" s="18">
        <f t="shared" si="11"/>
        <v>2533</v>
      </c>
      <c r="I51" s="25">
        <f t="shared" si="12"/>
        <v>3.1232236896455209E-3</v>
      </c>
      <c r="J51" s="18">
        <v>170543</v>
      </c>
      <c r="K51" s="18">
        <f t="shared" si="13"/>
        <v>921</v>
      </c>
      <c r="L51" s="25">
        <f t="shared" si="14"/>
        <v>5.4297202013889705E-3</v>
      </c>
      <c r="M51" s="25">
        <f t="shared" si="15"/>
        <v>0.20962714214422154</v>
      </c>
      <c r="N51" s="25">
        <f t="shared" si="16"/>
        <v>1.8570855485699801E-2</v>
      </c>
      <c r="O51" s="25">
        <f t="shared" si="17"/>
        <v>2.9478814924557836E-2</v>
      </c>
    </row>
    <row r="52" spans="1:15" x14ac:dyDescent="0.25">
      <c r="A52" s="5">
        <v>43</v>
      </c>
      <c r="B52" s="24" t="s">
        <v>53</v>
      </c>
      <c r="C52" s="28">
        <v>153097</v>
      </c>
      <c r="D52" s="28">
        <v>22503</v>
      </c>
      <c r="E52" s="25">
        <f t="shared" si="9"/>
        <v>0.1469852446488174</v>
      </c>
      <c r="F52" s="25">
        <f t="shared" si="10"/>
        <v>2.3931655199969115E-3</v>
      </c>
      <c r="G52" s="18">
        <v>155474</v>
      </c>
      <c r="H52" s="18">
        <f t="shared" si="11"/>
        <v>2377</v>
      </c>
      <c r="I52" s="25">
        <f t="shared" si="12"/>
        <v>1.5526104365206373E-2</v>
      </c>
      <c r="J52" s="18">
        <v>22250</v>
      </c>
      <c r="K52" s="18">
        <f t="shared" si="13"/>
        <v>-253</v>
      </c>
      <c r="L52" s="25">
        <f t="shared" si="14"/>
        <v>-1.124294538505977E-2</v>
      </c>
      <c r="M52" s="25">
        <f t="shared" si="15"/>
        <v>0.14311074520498604</v>
      </c>
      <c r="N52" s="25">
        <f t="shared" si="16"/>
        <v>2.4228583674312082E-3</v>
      </c>
      <c r="O52" s="25">
        <f t="shared" si="17"/>
        <v>1.2407352181112446E-2</v>
      </c>
    </row>
    <row r="53" spans="1:15" x14ac:dyDescent="0.25">
      <c r="A53" s="5">
        <v>44</v>
      </c>
      <c r="B53" s="24" t="s">
        <v>54</v>
      </c>
      <c r="C53" s="28">
        <v>1098858</v>
      </c>
      <c r="D53" s="28">
        <v>213912</v>
      </c>
      <c r="E53" s="25">
        <f t="shared" si="9"/>
        <v>0.19466755486150167</v>
      </c>
      <c r="F53" s="25">
        <f t="shared" si="10"/>
        <v>2.2749269995715211E-2</v>
      </c>
      <c r="G53" s="18">
        <v>1099646</v>
      </c>
      <c r="H53" s="18">
        <f t="shared" si="11"/>
        <v>788</v>
      </c>
      <c r="I53" s="25">
        <f t="shared" si="12"/>
        <v>7.1710812498066172E-4</v>
      </c>
      <c r="J53" s="18">
        <v>215957</v>
      </c>
      <c r="K53" s="18">
        <f t="shared" si="13"/>
        <v>2045</v>
      </c>
      <c r="L53" s="25">
        <f t="shared" si="14"/>
        <v>9.5600059837690262E-3</v>
      </c>
      <c r="M53" s="25">
        <f t="shared" si="15"/>
        <v>0.1963877466020883</v>
      </c>
      <c r="N53" s="25">
        <f t="shared" si="16"/>
        <v>2.3516099975520965E-2</v>
      </c>
      <c r="O53" s="25">
        <f t="shared" si="17"/>
        <v>3.3707893921439469E-2</v>
      </c>
    </row>
    <row r="54" spans="1:15" x14ac:dyDescent="0.25">
      <c r="A54" s="5">
        <v>45</v>
      </c>
      <c r="B54" s="24" t="s">
        <v>55</v>
      </c>
      <c r="C54" s="28">
        <v>5334414</v>
      </c>
      <c r="D54" s="28">
        <v>1047625</v>
      </c>
      <c r="E54" s="25">
        <f t="shared" si="9"/>
        <v>0.19638989399772872</v>
      </c>
      <c r="F54" s="25">
        <f t="shared" si="10"/>
        <v>0.11141359053845108</v>
      </c>
      <c r="G54" s="18">
        <v>5373973</v>
      </c>
      <c r="H54" s="18">
        <f t="shared" si="11"/>
        <v>39559</v>
      </c>
      <c r="I54" s="25">
        <f t="shared" si="12"/>
        <v>7.4158098715247827E-3</v>
      </c>
      <c r="J54" s="18">
        <v>1070901</v>
      </c>
      <c r="K54" s="18">
        <f t="shared" si="13"/>
        <v>23276</v>
      </c>
      <c r="L54" s="25">
        <f t="shared" si="14"/>
        <v>2.2217873762080897E-2</v>
      </c>
      <c r="M54" s="25">
        <f t="shared" si="15"/>
        <v>0.19927547086671257</v>
      </c>
      <c r="N54" s="25">
        <f t="shared" si="16"/>
        <v>0.11661309881080667</v>
      </c>
      <c r="O54" s="25">
        <f t="shared" si="17"/>
        <v>4.6668528024515397E-2</v>
      </c>
    </row>
    <row r="55" spans="1:15" x14ac:dyDescent="0.25">
      <c r="A55" s="5">
        <v>46</v>
      </c>
      <c r="B55" s="24" t="s">
        <v>56</v>
      </c>
      <c r="C55" s="28">
        <v>671499</v>
      </c>
      <c r="D55" s="28">
        <v>62631</v>
      </c>
      <c r="E55" s="25">
        <f t="shared" si="9"/>
        <v>9.3270429293267745E-2</v>
      </c>
      <c r="F55" s="25">
        <f t="shared" si="10"/>
        <v>6.6607274444708073E-3</v>
      </c>
      <c r="G55" s="18">
        <v>679458</v>
      </c>
      <c r="H55" s="18">
        <f t="shared" si="11"/>
        <v>7959</v>
      </c>
      <c r="I55" s="25">
        <f t="shared" si="12"/>
        <v>1.1852586526562214E-2</v>
      </c>
      <c r="J55" s="18">
        <v>59921</v>
      </c>
      <c r="K55" s="18">
        <f t="shared" si="13"/>
        <v>-2710</v>
      </c>
      <c r="L55" s="25">
        <f t="shared" si="14"/>
        <v>-4.3269307531414156E-2</v>
      </c>
      <c r="M55" s="25">
        <f t="shared" si="15"/>
        <v>8.818940979427721E-2</v>
      </c>
      <c r="N55" s="25">
        <f t="shared" si="16"/>
        <v>6.5249481453863115E-3</v>
      </c>
      <c r="O55" s="25">
        <f t="shared" si="17"/>
        <v>-2.0385055568849123E-2</v>
      </c>
    </row>
    <row r="56" spans="1:15" x14ac:dyDescent="0.25">
      <c r="A56" s="5">
        <v>47</v>
      </c>
      <c r="B56" s="24" t="s">
        <v>57</v>
      </c>
      <c r="C56" s="28">
        <v>86790</v>
      </c>
      <c r="D56" s="28">
        <v>9803</v>
      </c>
      <c r="E56" s="25">
        <f t="shared" si="9"/>
        <v>0.11295080078350041</v>
      </c>
      <c r="F56" s="25">
        <f t="shared" si="10"/>
        <v>1.0425366214517943E-3</v>
      </c>
      <c r="G56" s="18">
        <v>86292</v>
      </c>
      <c r="H56" s="18">
        <f t="shared" si="11"/>
        <v>-498</v>
      </c>
      <c r="I56" s="25">
        <f t="shared" si="12"/>
        <v>-5.737988247493951E-3</v>
      </c>
      <c r="J56" s="18">
        <v>9359</v>
      </c>
      <c r="K56" s="18">
        <f t="shared" si="13"/>
        <v>-444</v>
      </c>
      <c r="L56" s="25">
        <f t="shared" si="14"/>
        <v>-4.5292257472202384E-2</v>
      </c>
      <c r="M56" s="25">
        <f t="shared" si="15"/>
        <v>0.1084573309229129</v>
      </c>
      <c r="N56" s="25">
        <f t="shared" si="16"/>
        <v>1.0191250094736485E-3</v>
      </c>
      <c r="O56" s="25">
        <f t="shared" si="17"/>
        <v>-2.2456392894422937E-2</v>
      </c>
    </row>
    <row r="57" spans="1:15" x14ac:dyDescent="0.25">
      <c r="A57" s="5">
        <v>48</v>
      </c>
      <c r="B57" s="24" t="s">
        <v>58</v>
      </c>
      <c r="C57" s="28">
        <v>1357502</v>
      </c>
      <c r="D57" s="28">
        <v>177741</v>
      </c>
      <c r="E57" s="25">
        <f t="shared" si="9"/>
        <v>0.13093240378283053</v>
      </c>
      <c r="F57" s="25">
        <f t="shared" si="10"/>
        <v>1.890253000443368E-2</v>
      </c>
      <c r="G57" s="18">
        <v>1358868</v>
      </c>
      <c r="H57" s="18">
        <f t="shared" si="11"/>
        <v>1366</v>
      </c>
      <c r="I57" s="25">
        <f t="shared" si="12"/>
        <v>1.0062600276095357E-3</v>
      </c>
      <c r="J57" s="18">
        <v>169939</v>
      </c>
      <c r="K57" s="18">
        <f t="shared" si="13"/>
        <v>-7802</v>
      </c>
      <c r="L57" s="25">
        <f t="shared" si="14"/>
        <v>-4.3895330846568881E-2</v>
      </c>
      <c r="M57" s="25">
        <f t="shared" si="15"/>
        <v>0.12505924048546291</v>
      </c>
      <c r="N57" s="25">
        <f t="shared" si="16"/>
        <v>1.8505084409118747E-2</v>
      </c>
      <c r="O57" s="25">
        <f t="shared" si="17"/>
        <v>-2.1026052873435976E-2</v>
      </c>
    </row>
    <row r="58" spans="1:15" x14ac:dyDescent="0.25">
      <c r="A58" s="5">
        <v>49</v>
      </c>
      <c r="B58" s="24" t="s">
        <v>59</v>
      </c>
      <c r="C58" s="28">
        <v>1187603</v>
      </c>
      <c r="D58" s="28">
        <v>155568</v>
      </c>
      <c r="E58" s="25">
        <f t="shared" si="9"/>
        <v>0.13099326963640207</v>
      </c>
      <c r="F58" s="25">
        <f t="shared" si="10"/>
        <v>1.6544459566052508E-2</v>
      </c>
      <c r="G58" s="18">
        <v>1200584</v>
      </c>
      <c r="H58" s="18">
        <f t="shared" si="11"/>
        <v>12981</v>
      </c>
      <c r="I58" s="25">
        <f t="shared" si="12"/>
        <v>1.093042035090851E-2</v>
      </c>
      <c r="J58" s="18">
        <v>137938</v>
      </c>
      <c r="K58" s="18">
        <f t="shared" si="13"/>
        <v>-17630</v>
      </c>
      <c r="L58" s="25">
        <f t="shared" si="14"/>
        <v>-0.11332664815386198</v>
      </c>
      <c r="M58" s="25">
        <f t="shared" si="15"/>
        <v>0.11489241902274226</v>
      </c>
      <c r="N58" s="25">
        <f t="shared" si="16"/>
        <v>1.5020415167942742E-2</v>
      </c>
      <c r="O58" s="25">
        <f t="shared" si="17"/>
        <v>-9.2118113137823185E-2</v>
      </c>
    </row>
    <row r="59" spans="1:15" x14ac:dyDescent="0.25">
      <c r="A59" s="5">
        <v>50</v>
      </c>
      <c r="B59" s="24" t="s">
        <v>60</v>
      </c>
      <c r="C59" s="28">
        <v>271234</v>
      </c>
      <c r="D59" s="28">
        <v>58443</v>
      </c>
      <c r="E59" s="25">
        <f t="shared" si="9"/>
        <v>0.21547077431295486</v>
      </c>
      <c r="F59" s="25">
        <f t="shared" si="10"/>
        <v>6.2153389541474251E-3</v>
      </c>
      <c r="G59" s="18">
        <v>268903</v>
      </c>
      <c r="H59" s="18">
        <f t="shared" si="11"/>
        <v>-2331</v>
      </c>
      <c r="I59" s="25">
        <f t="shared" si="12"/>
        <v>-8.594055317548685E-3</v>
      </c>
      <c r="J59" s="18">
        <v>56706</v>
      </c>
      <c r="K59" s="18">
        <f t="shared" si="13"/>
        <v>-1737</v>
      </c>
      <c r="L59" s="25">
        <f t="shared" si="14"/>
        <v>-2.9721266875417072E-2</v>
      </c>
      <c r="M59" s="25">
        <f t="shared" si="15"/>
        <v>0.21087901585330027</v>
      </c>
      <c r="N59" s="25">
        <f t="shared" si="16"/>
        <v>6.1748587228563634E-3</v>
      </c>
      <c r="O59" s="25">
        <f t="shared" si="17"/>
        <v>-6.5129563471433335E-3</v>
      </c>
    </row>
    <row r="60" spans="1:15" x14ac:dyDescent="0.25">
      <c r="A60" s="5">
        <v>51</v>
      </c>
      <c r="B60" s="24" t="s">
        <v>61</v>
      </c>
      <c r="C60" s="28">
        <v>946756</v>
      </c>
      <c r="D60" s="28">
        <v>124586</v>
      </c>
      <c r="E60" s="25">
        <f t="shared" si="9"/>
        <v>0.13159251169255859</v>
      </c>
      <c r="F60" s="25">
        <f t="shared" si="10"/>
        <v>1.3249563145995433E-2</v>
      </c>
      <c r="G60" s="18">
        <v>941721</v>
      </c>
      <c r="H60" s="18">
        <f t="shared" si="11"/>
        <v>-5035</v>
      </c>
      <c r="I60" s="25">
        <f t="shared" si="12"/>
        <v>-5.3181601172847068E-3</v>
      </c>
      <c r="J60" s="18">
        <v>118597</v>
      </c>
      <c r="K60" s="18">
        <f t="shared" si="13"/>
        <v>-5989</v>
      </c>
      <c r="L60" s="25">
        <f t="shared" si="14"/>
        <v>-4.8071211853659319E-2</v>
      </c>
      <c r="M60" s="25">
        <f t="shared" si="15"/>
        <v>0.12593645039241982</v>
      </c>
      <c r="N60" s="25">
        <f t="shared" si="16"/>
        <v>1.2914325114707371E-2</v>
      </c>
      <c r="O60" s="25">
        <f t="shared" si="17"/>
        <v>-2.5301817697241217E-2</v>
      </c>
    </row>
    <row r="61" spans="1:15" x14ac:dyDescent="0.25">
      <c r="A61" s="5">
        <v>52</v>
      </c>
      <c r="B61" s="24" t="s">
        <v>62</v>
      </c>
      <c r="C61" s="28">
        <v>99452</v>
      </c>
      <c r="D61" s="28">
        <v>11265</v>
      </c>
      <c r="E61" s="25">
        <f t="shared" si="9"/>
        <v>0.11327072356513695</v>
      </c>
      <c r="F61" s="25">
        <f t="shared" si="10"/>
        <v>1.1980184678827362E-3</v>
      </c>
      <c r="G61" s="18">
        <v>98863</v>
      </c>
      <c r="H61" s="18">
        <f t="shared" si="11"/>
        <v>-589</v>
      </c>
      <c r="I61" s="25">
        <f t="shared" si="12"/>
        <v>-5.9224550536942444E-3</v>
      </c>
      <c r="J61" s="18">
        <v>11232</v>
      </c>
      <c r="K61" s="18">
        <f t="shared" si="13"/>
        <v>-33</v>
      </c>
      <c r="L61" s="25">
        <f t="shared" si="14"/>
        <v>-2.9294274300932089E-3</v>
      </c>
      <c r="M61" s="25">
        <f t="shared" si="15"/>
        <v>0.11361176577688316</v>
      </c>
      <c r="N61" s="25">
        <f t="shared" si="16"/>
        <v>1.2230806823814531E-3</v>
      </c>
      <c r="O61" s="25">
        <f t="shared" si="17"/>
        <v>2.091972300144045E-2</v>
      </c>
    </row>
    <row r="62" spans="1:15" x14ac:dyDescent="0.25">
      <c r="H62" s="4"/>
    </row>
    <row r="63" spans="1:15" x14ac:dyDescent="0.25">
      <c r="B63" s="5"/>
    </row>
  </sheetData>
  <autoFilter ref="B9:B61" xr:uid="{00000000-0009-0000-0000-000000000000}"/>
  <phoneticPr fontId="0" type="noConversion"/>
  <printOptions horizontalCentered="1"/>
  <pageMargins left="0.25" right="0.25" top="0.25" bottom="0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State Census Data</vt:lpstr>
      <vt:lpstr>'2018 State Census Data'!Print_Area</vt:lpstr>
      <vt:lpstr>'2018 State Census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2018-11-30T20:58:53Z</dcterms:created>
  <dcterms:modified xsi:type="dcterms:W3CDTF">2020-02-13T15:49:06Z</dcterms:modified>
</cp:coreProperties>
</file>