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AnjisSupervisionTeam/Shared Documents/Early Literacy Grant/ELG - Comprehensive/Cohort 6/"/>
    </mc:Choice>
  </mc:AlternateContent>
  <xr:revisionPtr revIDLastSave="0" documentId="8_{20E5AE0D-0ED4-4581-943F-C3792964DAA0}" xr6:coauthVersionLast="47" xr6:coauthVersionMax="47" xr10:uidLastSave="{00000000-0000-0000-0000-000000000000}"/>
  <workbookProtection workbookAlgorithmName="SHA-512" workbookHashValue="8w6yjxq0jxVLGDae3LyIMikfCo03o+NEU29aL0+W22dqsQwzZ+sWKavdoeAvqoLgY4M1TLq/gF+Fs5pRuAqQ1A==" workbookSaltValue="DcEJ7qLE7/Z2RDIB563AMQ==" workbookSpinCount="100000" lockStructure="1"/>
  <bookViews>
    <workbookView xWindow="-120" yWindow="-120" windowWidth="29040" windowHeight="15840" tabRatio="855" firstSheet="1" activeTab="1" xr2:uid="{00000000-000D-0000-FFFF-FFFF00000000}"/>
  </bookViews>
  <sheets>
    <sheet name="Cover Page" sheetId="2" r:id="rId1"/>
    <sheet name="2b-Budget - AFR Detail Year 2" sheetId="46" r:id="rId2"/>
    <sheet name="2c-Budget - AFR Detail Year 3" sheetId="47" r:id="rId3"/>
    <sheet name="2d-Budget - AFR Detail Year 4" sheetId="48" r:id="rId4"/>
    <sheet name="3-Budget and AFR Summary" sheetId="44" r:id="rId5"/>
    <sheet name="Data Valid" sheetId="11" state="hidden" r:id="rId6"/>
    <sheet name="Reference" sheetId="25" state="hidden" r:id="rId7"/>
  </sheets>
  <externalReferences>
    <externalReference r:id="rId8"/>
    <externalReference r:id="rId9"/>
  </externalReferences>
  <definedNames>
    <definedName name="_xlnm._FilterDatabase" localSheetId="6" hidden="1">Reference!$A$3:$B$3</definedName>
    <definedName name="bdgCost">#REF!</definedName>
    <definedName name="bdgObj">#REF!</definedName>
    <definedName name="bdgProg">#REF!</definedName>
    <definedName name="bdgYear">#REF!</definedName>
    <definedName name="BudDetailRange" localSheetId="4">#REF!</definedName>
    <definedName name="BudDetailRange">#REF!</definedName>
    <definedName name="budget" localSheetId="4">'[1]Data Valid'!#REF!</definedName>
    <definedName name="budget">'Data Valid'!#REF!</definedName>
    <definedName name="Budget_Object" localSheetId="4">#REF!</definedName>
    <definedName name="Budget_Object">#REF!</definedName>
    <definedName name="coverpage">'[2]1-Cover Page'!#REF!</definedName>
    <definedName name="District_table">#REF!</definedName>
    <definedName name="ngfCost">#REF!</definedName>
    <definedName name="ngfinKind">#REF!</definedName>
    <definedName name="ngfObj">#REF!</definedName>
    <definedName name="ngfProg">#REF!</definedName>
    <definedName name="ngfYear">#REF!</definedName>
    <definedName name="ObjectBudDetail" localSheetId="4">#REF!</definedName>
    <definedName name="ObjectBudDetail">#REF!</definedName>
    <definedName name="ObjectEquip" localSheetId="4">#REF!</definedName>
    <definedName name="ObjectEquip">#REF!</definedName>
    <definedName name="objects">'Data Valid'!#REF!</definedName>
    <definedName name="_xlnm.Print_Area" localSheetId="4">'3-Budget and AFR Summary'!$A$1:$F$21</definedName>
    <definedName name="_xlnm.Print_Area" localSheetId="0">'Cover Page'!$A$1:$F$26</definedName>
    <definedName name="Program">#REF!</definedName>
    <definedName name="Program2">#REF!</definedName>
    <definedName name="Projects" localSheetId="4">'[1]Data Valid'!$A$12:$A$20</definedName>
    <definedName name="Projects">'Data Valid'!$A$1:$A$5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5" l="1"/>
  <c r="G23" i="25"/>
  <c r="D34" i="47"/>
  <c r="D35" i="47"/>
  <c r="F35" i="47" s="1"/>
  <c r="D36" i="47"/>
  <c r="E16" i="44" s="1"/>
  <c r="H16" i="44"/>
  <c r="H15" i="44"/>
  <c r="H14" i="44"/>
  <c r="H10" i="44"/>
  <c r="H9" i="44"/>
  <c r="H8" i="44"/>
  <c r="H7" i="44"/>
  <c r="G16" i="44"/>
  <c r="G8" i="44"/>
  <c r="G7" i="44"/>
  <c r="C6" i="48"/>
  <c r="C5" i="48"/>
  <c r="C4" i="48"/>
  <c r="C3" i="48"/>
  <c r="B52" i="48"/>
  <c r="D51" i="48"/>
  <c r="F51" i="48" s="1"/>
  <c r="D50" i="48"/>
  <c r="F50" i="48" s="1"/>
  <c r="D49" i="48"/>
  <c r="F49" i="48" s="1"/>
  <c r="D48" i="48"/>
  <c r="F48" i="48" s="1"/>
  <c r="D47" i="48"/>
  <c r="F47" i="48" s="1"/>
  <c r="D46" i="48"/>
  <c r="F46" i="48" s="1"/>
  <c r="D45" i="48"/>
  <c r="F45" i="48" s="1"/>
  <c r="D44" i="48"/>
  <c r="F44" i="48" s="1"/>
  <c r="D43" i="48"/>
  <c r="F43" i="48" s="1"/>
  <c r="D42" i="48"/>
  <c r="F42" i="48" s="1"/>
  <c r="D41" i="48"/>
  <c r="F41" i="48" s="1"/>
  <c r="D40" i="48"/>
  <c r="F40" i="48" s="1"/>
  <c r="D39" i="48"/>
  <c r="F39" i="48" s="1"/>
  <c r="D38" i="48"/>
  <c r="F38" i="48" s="1"/>
  <c r="D37" i="48"/>
  <c r="F37" i="48" s="1"/>
  <c r="D36" i="48"/>
  <c r="F36" i="48" s="1"/>
  <c r="D35" i="48"/>
  <c r="F35" i="48" s="1"/>
  <c r="D34" i="48"/>
  <c r="B31" i="48"/>
  <c r="F30" i="48"/>
  <c r="D30" i="48"/>
  <c r="F29" i="48"/>
  <c r="D29" i="48"/>
  <c r="F28" i="48"/>
  <c r="D28" i="48"/>
  <c r="F27" i="48"/>
  <c r="D27" i="48"/>
  <c r="F26" i="48"/>
  <c r="D26" i="48"/>
  <c r="F25" i="48"/>
  <c r="D25" i="48"/>
  <c r="F24" i="48"/>
  <c r="D24" i="48"/>
  <c r="F23" i="48"/>
  <c r="D23" i="48"/>
  <c r="F22" i="48"/>
  <c r="D22" i="48"/>
  <c r="F21" i="48"/>
  <c r="D21" i="48"/>
  <c r="F20" i="48"/>
  <c r="D20" i="48"/>
  <c r="F19" i="48"/>
  <c r="D19" i="48"/>
  <c r="F18" i="48"/>
  <c r="D18" i="48"/>
  <c r="F17" i="48"/>
  <c r="D17" i="48"/>
  <c r="F16" i="48"/>
  <c r="D16" i="48"/>
  <c r="D15" i="48"/>
  <c r="F15" i="48" s="1"/>
  <c r="D14" i="48"/>
  <c r="F14" i="48" s="1"/>
  <c r="D13" i="48"/>
  <c r="F13" i="48" s="1"/>
  <c r="D12" i="48"/>
  <c r="F12" i="48" s="1"/>
  <c r="F16" i="44"/>
  <c r="D16" i="44"/>
  <c r="F15" i="44"/>
  <c r="F14" i="44"/>
  <c r="E14" i="44"/>
  <c r="F10" i="44"/>
  <c r="E10" i="44"/>
  <c r="F9" i="44"/>
  <c r="F8" i="44"/>
  <c r="F7" i="44"/>
  <c r="E7" i="44"/>
  <c r="D15" i="44"/>
  <c r="D14" i="44"/>
  <c r="D10" i="44"/>
  <c r="D9" i="44"/>
  <c r="D8" i="44"/>
  <c r="C16" i="44"/>
  <c r="C10" i="44"/>
  <c r="D7" i="44"/>
  <c r="C7" i="44"/>
  <c r="C6" i="47"/>
  <c r="C5" i="47"/>
  <c r="C4" i="47"/>
  <c r="C3" i="47"/>
  <c r="B52" i="47"/>
  <c r="D51" i="47"/>
  <c r="F51" i="47" s="1"/>
  <c r="F50" i="47"/>
  <c r="D50" i="47"/>
  <c r="D49" i="47"/>
  <c r="F49" i="47" s="1"/>
  <c r="D48" i="47"/>
  <c r="F48" i="47" s="1"/>
  <c r="D47" i="47"/>
  <c r="F47" i="47" s="1"/>
  <c r="F46" i="47"/>
  <c r="D46" i="47"/>
  <c r="D45" i="47"/>
  <c r="F45" i="47" s="1"/>
  <c r="D44" i="47"/>
  <c r="F44" i="47" s="1"/>
  <c r="D43" i="47"/>
  <c r="F43" i="47" s="1"/>
  <c r="F42" i="47"/>
  <c r="D42" i="47"/>
  <c r="D41" i="47"/>
  <c r="F41" i="47" s="1"/>
  <c r="D40" i="47"/>
  <c r="F40" i="47" s="1"/>
  <c r="D39" i="47"/>
  <c r="F39" i="47" s="1"/>
  <c r="F38" i="47"/>
  <c r="D38" i="47"/>
  <c r="D37" i="47"/>
  <c r="F37" i="47" s="1"/>
  <c r="F36" i="47"/>
  <c r="B31" i="47"/>
  <c r="F30" i="47"/>
  <c r="D30" i="47"/>
  <c r="D29" i="47"/>
  <c r="F29" i="47" s="1"/>
  <c r="D28" i="47"/>
  <c r="F28" i="47" s="1"/>
  <c r="F27" i="47"/>
  <c r="D27" i="47"/>
  <c r="F26" i="47"/>
  <c r="D26" i="47"/>
  <c r="D25" i="47"/>
  <c r="F25" i="47" s="1"/>
  <c r="D24" i="47"/>
  <c r="F24" i="47" s="1"/>
  <c r="F23" i="47"/>
  <c r="D23" i="47"/>
  <c r="F22" i="47"/>
  <c r="D22" i="47"/>
  <c r="D21" i="47"/>
  <c r="F21" i="47" s="1"/>
  <c r="D20" i="47"/>
  <c r="F20" i="47" s="1"/>
  <c r="F19" i="47"/>
  <c r="D19" i="47"/>
  <c r="F18" i="47"/>
  <c r="D18" i="47"/>
  <c r="D17" i="47"/>
  <c r="F17" i="47" s="1"/>
  <c r="D16" i="47"/>
  <c r="F16" i="47" s="1"/>
  <c r="D15" i="47"/>
  <c r="F15" i="47" s="1"/>
  <c r="D14" i="47"/>
  <c r="E9" i="44" s="1"/>
  <c r="D13" i="47"/>
  <c r="F13" i="47" s="1"/>
  <c r="D12" i="47"/>
  <c r="F12" i="47" s="1"/>
  <c r="B52" i="46"/>
  <c r="B31" i="46"/>
  <c r="F30" i="46"/>
  <c r="D30" i="46"/>
  <c r="D51" i="46"/>
  <c r="F51" i="46" s="1"/>
  <c r="D50" i="46"/>
  <c r="F50" i="46" s="1"/>
  <c r="D49" i="46"/>
  <c r="F49" i="46" s="1"/>
  <c r="D48" i="46"/>
  <c r="F48" i="46" s="1"/>
  <c r="D47" i="46"/>
  <c r="F47" i="46" s="1"/>
  <c r="D46" i="46"/>
  <c r="F46" i="46" s="1"/>
  <c r="D45" i="46"/>
  <c r="F45" i="46" s="1"/>
  <c r="D44" i="46"/>
  <c r="F44" i="46" s="1"/>
  <c r="D43" i="46"/>
  <c r="F43" i="46" s="1"/>
  <c r="D42" i="46"/>
  <c r="F42" i="46" s="1"/>
  <c r="D41" i="46"/>
  <c r="F41" i="46" s="1"/>
  <c r="D40" i="46"/>
  <c r="F40" i="46" s="1"/>
  <c r="D39" i="46"/>
  <c r="F39" i="46" s="1"/>
  <c r="D38" i="46"/>
  <c r="F38" i="46" s="1"/>
  <c r="D37" i="46"/>
  <c r="F37" i="46" s="1"/>
  <c r="D36" i="46"/>
  <c r="F36" i="46" s="1"/>
  <c r="D35" i="46"/>
  <c r="F35" i="46" s="1"/>
  <c r="D34" i="46"/>
  <c r="F34" i="46" s="1"/>
  <c r="D29" i="46"/>
  <c r="F29" i="46" s="1"/>
  <c r="D28" i="46"/>
  <c r="F28" i="46" s="1"/>
  <c r="D27" i="46"/>
  <c r="F27" i="46" s="1"/>
  <c r="D26" i="46"/>
  <c r="F26" i="46" s="1"/>
  <c r="D25" i="46"/>
  <c r="F25" i="46" s="1"/>
  <c r="D24" i="46"/>
  <c r="F24" i="46" s="1"/>
  <c r="D23" i="46"/>
  <c r="F23" i="46" s="1"/>
  <c r="D22" i="46"/>
  <c r="F22" i="46" s="1"/>
  <c r="D21" i="46"/>
  <c r="F21" i="46" s="1"/>
  <c r="D20" i="46"/>
  <c r="F20" i="46" s="1"/>
  <c r="D19" i="46"/>
  <c r="F19" i="46" s="1"/>
  <c r="D18" i="46"/>
  <c r="F18" i="46" s="1"/>
  <c r="D17" i="46"/>
  <c r="F17" i="46" s="1"/>
  <c r="D16" i="46"/>
  <c r="F16" i="46" s="1"/>
  <c r="D15" i="46"/>
  <c r="F15" i="46" s="1"/>
  <c r="D14" i="46"/>
  <c r="F14" i="46" s="1"/>
  <c r="D13" i="46"/>
  <c r="F13" i="46" s="1"/>
  <c r="D12" i="46"/>
  <c r="F12" i="46" s="1"/>
  <c r="C6" i="46"/>
  <c r="C5" i="46"/>
  <c r="C4" i="46"/>
  <c r="C3" i="46"/>
  <c r="D52" i="47" l="1"/>
  <c r="D52" i="48"/>
  <c r="G15" i="44"/>
  <c r="G14" i="44"/>
  <c r="G10" i="44"/>
  <c r="G9" i="44"/>
  <c r="G11" i="44" s="1"/>
  <c r="H17" i="44"/>
  <c r="H11" i="44"/>
  <c r="C7" i="48"/>
  <c r="F31" i="48"/>
  <c r="D31" i="48"/>
  <c r="F34" i="48"/>
  <c r="F52" i="48" s="1"/>
  <c r="E15" i="44"/>
  <c r="F34" i="47"/>
  <c r="F52" i="47" s="1"/>
  <c r="F14" i="47"/>
  <c r="F31" i="47" s="1"/>
  <c r="E8" i="44"/>
  <c r="C15" i="44"/>
  <c r="C14" i="44"/>
  <c r="C9" i="44"/>
  <c r="C8" i="44"/>
  <c r="C7" i="46"/>
  <c r="C7" i="47"/>
  <c r="D31" i="47"/>
  <c r="D53" i="47" s="1"/>
  <c r="F52" i="46"/>
  <c r="F31" i="46"/>
  <c r="D31" i="46"/>
  <c r="D52" i="46"/>
  <c r="G17" i="44" l="1"/>
  <c r="D53" i="48"/>
  <c r="C8" i="48" s="1"/>
  <c r="H20" i="44"/>
  <c r="H21" i="44" s="1"/>
  <c r="C8" i="47"/>
  <c r="D53" i="46"/>
  <c r="C8" i="46" s="1"/>
  <c r="A5" i="44" l="1"/>
  <c r="C17" i="44" l="1"/>
  <c r="C11" i="44"/>
  <c r="E17" i="44"/>
  <c r="F11" i="44"/>
  <c r="E11" i="44"/>
  <c r="D17" i="44"/>
  <c r="D11" i="44"/>
  <c r="F17" i="44"/>
  <c r="F20" i="44" l="1"/>
  <c r="F21" i="44" s="1"/>
  <c r="D20" i="44"/>
  <c r="D21" i="44" s="1"/>
  <c r="E24" i="25"/>
  <c r="D24" i="25"/>
  <c r="C24" i="25"/>
  <c r="S23" i="25"/>
  <c r="M23" i="25"/>
  <c r="S22" i="25"/>
  <c r="M22" i="25"/>
  <c r="G22" i="25"/>
  <c r="S21" i="25"/>
  <c r="M21" i="25"/>
  <c r="G21" i="25"/>
  <c r="S20" i="25"/>
  <c r="M20" i="25"/>
  <c r="G20" i="25"/>
  <c r="S19" i="25"/>
  <c r="M19" i="25"/>
  <c r="G19" i="25"/>
  <c r="S18" i="25"/>
  <c r="M18" i="25"/>
  <c r="G18" i="25"/>
  <c r="S17" i="25"/>
  <c r="M17" i="25"/>
  <c r="G17" i="25"/>
  <c r="S16" i="25"/>
  <c r="M16" i="25"/>
  <c r="G16" i="25"/>
  <c r="S15" i="25"/>
  <c r="M15" i="25"/>
  <c r="G15" i="25"/>
  <c r="S14" i="25"/>
  <c r="M14" i="25"/>
  <c r="G14" i="25"/>
  <c r="S13" i="25"/>
  <c r="M13" i="25"/>
  <c r="G13" i="25"/>
  <c r="S12" i="25"/>
  <c r="M12" i="25"/>
  <c r="G12" i="25"/>
  <c r="S11" i="25"/>
  <c r="M11" i="25"/>
  <c r="G11" i="25"/>
  <c r="S10" i="25"/>
  <c r="M10" i="25"/>
  <c r="G10" i="25"/>
  <c r="S9" i="25"/>
  <c r="M9" i="25"/>
  <c r="G9" i="25"/>
  <c r="S8" i="25"/>
  <c r="M8" i="25"/>
  <c r="G8" i="25"/>
  <c r="S7" i="25"/>
  <c r="M7" i="25"/>
  <c r="G7" i="25"/>
  <c r="S6" i="25"/>
  <c r="M6" i="25"/>
  <c r="G6" i="25"/>
  <c r="S5" i="25"/>
  <c r="M5" i="25"/>
  <c r="G5" i="25"/>
  <c r="S4" i="25"/>
  <c r="M4" i="25"/>
  <c r="G4" i="25"/>
  <c r="S3" i="25"/>
  <c r="M3" i="25"/>
  <c r="G3" i="25"/>
  <c r="C7" i="2"/>
  <c r="G24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1" authorId="0" shapeId="0" xr:uid="{36B3D8A1-9277-42D9-8A10-248BDB62154D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1" authorId="0" shapeId="0" xr:uid="{AE532452-C29B-4EE4-BB8B-80998C59B246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1" authorId="0" shapeId="0" xr:uid="{1DDE1B71-57CF-47AF-8286-8C2ABC39A547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1" authorId="0" shapeId="0" xr:uid="{CA4009DC-B9F4-4D1D-9291-B6C7D524A7C2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1" authorId="0" shapeId="0" xr:uid="{A36ABBCB-6C36-432A-87A1-E270A1100386}">
      <text>
        <r>
          <rPr>
            <sz val="10"/>
            <color rgb="FF000000"/>
            <rFont val="Arial"/>
            <family val="2"/>
          </rPr>
          <t xml:space="preserve">Provide a detailed description of the budgeted costs.  Be very specific.
</t>
        </r>
      </text>
    </comment>
    <comment ref="I11" authorId="0" shapeId="0" xr:uid="{AEAAAE6E-2705-4743-83FA-2C63D385F8D9}">
      <text>
        <r>
          <rPr>
            <sz val="10"/>
            <color rgb="FF000000"/>
            <rFont val="Arial"/>
            <family val="2"/>
          </rPr>
          <t>This column can be used by the budget preparer to enter notes.  CDE will not review or otherwise use this field.</t>
        </r>
      </text>
    </comment>
  </commentList>
</comments>
</file>

<file path=xl/sharedStrings.xml><?xml version="1.0" encoding="utf-8"?>
<sst xmlns="http://schemas.openxmlformats.org/spreadsheetml/2006/main" count="218" uniqueCount="124">
  <si>
    <t>Comprehensive Early Literacy Grant Program</t>
  </si>
  <si>
    <t>COHORT 6 BUDGET &amp; AFR WORKBOOK</t>
  </si>
  <si>
    <t>FY2023-2026</t>
  </si>
  <si>
    <t>STATE GRANT CODE:  3203</t>
  </si>
  <si>
    <t>Name of District/BOCES:</t>
  </si>
  <si>
    <t xml:space="preserve">DPS - Montclair </t>
  </si>
  <si>
    <t>Grantee Code:</t>
  </si>
  <si>
    <t>Name of School(s):</t>
  </si>
  <si>
    <t>Primary Program Contact Information:</t>
  </si>
  <si>
    <t>Name:</t>
  </si>
  <si>
    <t>Phone No.:</t>
  </si>
  <si>
    <t>E-mail:</t>
  </si>
  <si>
    <t>Primary Fiscal Contact Information (if different from above):</t>
  </si>
  <si>
    <t>ELG Program Questions Contact:</t>
  </si>
  <si>
    <t>Whitney Hutton     (720) 636-2584     hutton_w@cde.state.co.us</t>
  </si>
  <si>
    <t>Budget/Fiscal Questions Contact:</t>
  </si>
  <si>
    <t>Gloria Kochan       (720) 916-6488     kochan_g@cde.state.co.us</t>
  </si>
  <si>
    <t>Total Year  2  Original Budget Allocation</t>
  </si>
  <si>
    <t>Carryover from Prior Year</t>
  </si>
  <si>
    <t>Supplemental</t>
  </si>
  <si>
    <t xml:space="preserve">PLI Supplemental </t>
  </si>
  <si>
    <t>Total Amount to be budgeted for Year 2</t>
  </si>
  <si>
    <t>Amount Remaining to Budget  - Year 2</t>
  </si>
  <si>
    <r>
      <rPr>
        <b/>
        <sz val="11"/>
        <rFont val="Calibri"/>
        <family val="2"/>
        <scheme val="minor"/>
      </rPr>
      <t xml:space="preserve">Personnel Costs </t>
    </r>
    <r>
      <rPr>
        <b/>
        <sz val="9"/>
        <rFont val="Calibri"/>
        <family val="2"/>
        <scheme val="minor"/>
      </rPr>
      <t xml:space="preserve">
Such as costs associated with staff salary, stipends, and/or benefits; ELG Implementation Consultant costs; contract costs for instructional programming and/or professional development</t>
    </r>
  </si>
  <si>
    <t>Budget Object - Use dropdown to choose budget object category/code.</t>
  </si>
  <si>
    <t>Total Allocated</t>
  </si>
  <si>
    <t xml:space="preserve">Revision </t>
  </si>
  <si>
    <t xml:space="preserve">Total </t>
  </si>
  <si>
    <t>Actual Expenses for AFR - due 9/30/2024 
Total Expended Funds</t>
  </si>
  <si>
    <t xml:space="preserve">Remaining (Unexpended) Funds </t>
  </si>
  <si>
    <t>Description/Budget Narrative 
(Purpose, Quantity, Target User)</t>
  </si>
  <si>
    <t>Awardee Comment/Note</t>
  </si>
  <si>
    <t>CDE Comment/Note</t>
  </si>
  <si>
    <t>Instructional- Salaries (0100)</t>
  </si>
  <si>
    <t>Instructional Total</t>
  </si>
  <si>
    <r>
      <rPr>
        <b/>
        <sz val="11"/>
        <rFont val="Calibri"/>
        <family val="2"/>
        <scheme val="minor"/>
      </rPr>
      <t>Supplies &amp; Operating Costs</t>
    </r>
    <r>
      <rPr>
        <b/>
        <sz val="9"/>
        <rFont val="Calibri"/>
        <family val="2"/>
        <scheme val="minor"/>
      </rPr>
      <t xml:space="preserve">
Such as costs associated with travel, registration, and entrance costs to attend in-state training and conferences; instructional materials</t>
    </r>
  </si>
  <si>
    <t>Support Total</t>
  </si>
  <si>
    <t>Total Year  3  Original Budget Allocation</t>
  </si>
  <si>
    <t>Total Amount to be budgeted for Year 3</t>
  </si>
  <si>
    <t>Amount Remaining to Budget  - Year 3</t>
  </si>
  <si>
    <t>Actual Expenses for AFR - due 9/30/2025 
Total Expended Funds</t>
  </si>
  <si>
    <t>Actual Expenses for AFR - due 9/30/2025
Total Expended Funds</t>
  </si>
  <si>
    <t>Total Year  4  Original Budget Allocation</t>
  </si>
  <si>
    <t>Total Amount to be budgeted for Year 4</t>
  </si>
  <si>
    <t>Amount Remaining to Budget  - Year 4</t>
  </si>
  <si>
    <t>Actual Expenses for AFR - due 9/30/2026 
Total Expended Funds</t>
  </si>
  <si>
    <t>Actual Expenses for AFR - due 9/30/2026
Total Expended Funds</t>
  </si>
  <si>
    <t>This detail is automatically populated - no entry required.</t>
  </si>
  <si>
    <t>Comprehensive Early Literacy Grant Program Cohort 6</t>
  </si>
  <si>
    <t>Year 2 AFR - Actual Expenses = Final Budget</t>
  </si>
  <si>
    <t>Year 3 AFR - Actual Expenses = Final Budget</t>
  </si>
  <si>
    <t>Year 4 AFR - Actual Expenses = Final Budget</t>
  </si>
  <si>
    <t>DESCRIPTION</t>
  </si>
  <si>
    <t>Year 2 Total Amount budgeted</t>
  </si>
  <si>
    <t xml:space="preserve">Year 3 Total Amount budgeted </t>
  </si>
  <si>
    <t xml:space="preserve">Year 4 Total Amount budgeted </t>
  </si>
  <si>
    <t>INSTRUCTIONAL PROGRAM</t>
  </si>
  <si>
    <t xml:space="preserve"> </t>
  </si>
  <si>
    <t>Instructional- Employee Benefits (0200)</t>
  </si>
  <si>
    <t>Instructional- Purchased Professional &amp; Technical Services (0300)</t>
  </si>
  <si>
    <t>Instructional- Other Purchased Services (0500)</t>
  </si>
  <si>
    <t>Subtotal-Instructional Program</t>
  </si>
  <si>
    <t>SUPPORT PROGRAM</t>
  </si>
  <si>
    <t>Support- Travel, Registration and Entrance (0580)</t>
  </si>
  <si>
    <t>Support- Supplies (0600)</t>
  </si>
  <si>
    <t>Support- Non-Capitalized Equipment (0735)</t>
  </si>
  <si>
    <t>Subtotal- Support Program</t>
  </si>
  <si>
    <t>Total Actual Expenditures</t>
  </si>
  <si>
    <t>Total Unobligated/Unspent</t>
  </si>
  <si>
    <t>Year 1 (FY22-23)</t>
  </si>
  <si>
    <t>Year 2 (FY23-24)</t>
  </si>
  <si>
    <t>Year 3 (FY24-25)</t>
  </si>
  <si>
    <t>Year 4 (FY25-26)</t>
  </si>
  <si>
    <t>Instructional</t>
  </si>
  <si>
    <t>Support</t>
  </si>
  <si>
    <t>Year 2</t>
  </si>
  <si>
    <t>Year 3</t>
  </si>
  <si>
    <t xml:space="preserve">Year 4 </t>
  </si>
  <si>
    <t>District Name</t>
  </si>
  <si>
    <t>District Code</t>
  </si>
  <si>
    <t>Original FY23-24 Allocation</t>
  </si>
  <si>
    <t>FY22-23 Carryover</t>
  </si>
  <si>
    <t>FY 23-24 PLI Conprehensive Allocation</t>
  </si>
  <si>
    <t>FY23-24 ELG Supplemental</t>
  </si>
  <si>
    <t>Total FY23-24</t>
  </si>
  <si>
    <t>Original FY24-25 Allocation</t>
  </si>
  <si>
    <t>FY24-25 Carryover</t>
  </si>
  <si>
    <t>FY 24-25 PLI Conprehensive Allocation</t>
  </si>
  <si>
    <t>FY24-25 ELG Supplemental</t>
  </si>
  <si>
    <t>Total FY24-25</t>
  </si>
  <si>
    <t>Original FY25-26 Allocation</t>
  </si>
  <si>
    <t>FY25-26 Carryover</t>
  </si>
  <si>
    <t>FY 25-26 PLI Conprehensive Allocation</t>
  </si>
  <si>
    <t>FY 25-26 ELG Supplemental</t>
  </si>
  <si>
    <t>Total FY25-26</t>
  </si>
  <si>
    <t>CSI - Global Village Academy</t>
  </si>
  <si>
    <t>8001</t>
  </si>
  <si>
    <t>Delta County SD No. 50</t>
  </si>
  <si>
    <t>0870</t>
  </si>
  <si>
    <t xml:space="preserve">DPS - Bryant Webster </t>
  </si>
  <si>
    <t>0880</t>
  </si>
  <si>
    <t>DPS - CMS Community School</t>
  </si>
  <si>
    <t>DPS - College View Elementary</t>
  </si>
  <si>
    <t>DPS - Columbian Elementary</t>
  </si>
  <si>
    <t>DPS - Cowell Elementary</t>
  </si>
  <si>
    <t>DPS - Eagleton Elementary</t>
  </si>
  <si>
    <t>DPS - Ellis Elementary</t>
  </si>
  <si>
    <t>DPS - Godsman Elementary</t>
  </si>
  <si>
    <t>DPS - Goldrick Elementary</t>
  </si>
  <si>
    <t>DPS - Schmitt Elementary</t>
  </si>
  <si>
    <t>DPS - Smith Elementary</t>
  </si>
  <si>
    <t>Durango SD 9-R</t>
  </si>
  <si>
    <t>1520</t>
  </si>
  <si>
    <t>Harrison SD 2</t>
  </si>
  <si>
    <t>0980</t>
  </si>
  <si>
    <t>Harrison SD 2 - Atlas Prep Elementary</t>
  </si>
  <si>
    <t>Meeker RE-1 SD</t>
  </si>
  <si>
    <t>2710</t>
  </si>
  <si>
    <t>Steamboat Springs SD</t>
  </si>
  <si>
    <t>2770</t>
  </si>
  <si>
    <t>Weld County RE-1</t>
  </si>
  <si>
    <t>3080</t>
  </si>
  <si>
    <t>Wiggins School District</t>
  </si>
  <si>
    <t>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</si>
</sst>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&quot;$&quot;#,##0.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</font>
    <font>
      <sz val="10"/>
      <name val="Arial"/>
    </font>
    <font>
      <b/>
      <sz val="10"/>
      <name val="Calibri"/>
      <family val="2"/>
      <scheme val="minor"/>
    </font>
    <font>
      <sz val="10"/>
      <color rgb="FF000000"/>
      <name val="Arial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rgb="FFFFFFFF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D9F0"/>
        <bgColor rgb="FFC6D9F0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4" fillId="0" borderId="0" applyNumberFormat="0" applyFill="0" applyBorder="0" applyAlignment="0" applyProtection="0"/>
    <xf numFmtId="0" fontId="1" fillId="0" borderId="0"/>
    <xf numFmtId="0" fontId="2" fillId="0" borderId="0"/>
    <xf numFmtId="44" fontId="1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11" fillId="0" borderId="0"/>
    <xf numFmtId="44" fontId="21" fillId="0" borderId="0" applyFont="0" applyFill="0" applyBorder="0" applyAlignment="0" applyProtection="0"/>
    <xf numFmtId="0" fontId="23" fillId="0" borderId="0"/>
    <xf numFmtId="44" fontId="25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</cellStyleXfs>
  <cellXfs count="166">
    <xf numFmtId="0" fontId="0" fillId="0" borderId="0" xfId="0"/>
    <xf numFmtId="0" fontId="4" fillId="2" borderId="0" xfId="0" applyFont="1" applyFill="1"/>
    <xf numFmtId="0" fontId="0" fillId="0" borderId="0" xfId="0" quotePrefix="1" applyAlignment="1">
      <alignment horizontal="left"/>
    </xf>
    <xf numFmtId="18" fontId="3" fillId="2" borderId="0" xfId="0" applyNumberFormat="1" applyFont="1" applyFill="1"/>
    <xf numFmtId="0" fontId="5" fillId="2" borderId="0" xfId="0" applyFont="1" applyFill="1"/>
    <xf numFmtId="0" fontId="2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0" fontId="8" fillId="3" borderId="0" xfId="0" quotePrefix="1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2" fillId="3" borderId="0" xfId="0" applyFont="1" applyFill="1"/>
    <xf numFmtId="0" fontId="16" fillId="3" borderId="0" xfId="0" applyFont="1" applyFill="1"/>
    <xf numFmtId="14" fontId="17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14" fontId="17" fillId="3" borderId="0" xfId="0" applyNumberFormat="1" applyFont="1" applyFill="1" applyAlignment="1">
      <alignment horizontal="center" wrapText="1"/>
    </xf>
    <xf numFmtId="0" fontId="5" fillId="3" borderId="9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  <xf numFmtId="0" fontId="2" fillId="3" borderId="12" xfId="0" quotePrefix="1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5" fillId="2" borderId="3" xfId="8" applyFont="1" applyFill="1" applyBorder="1"/>
    <xf numFmtId="0" fontId="2" fillId="7" borderId="0" xfId="0" applyFont="1" applyFill="1"/>
    <xf numFmtId="49" fontId="2" fillId="7" borderId="0" xfId="0" applyNumberFormat="1" applyFont="1" applyFill="1"/>
    <xf numFmtId="14" fontId="17" fillId="3" borderId="0" xfId="0" applyNumberFormat="1" applyFont="1" applyFill="1"/>
    <xf numFmtId="14" fontId="17" fillId="3" borderId="12" xfId="0" applyNumberFormat="1" applyFont="1" applyFill="1" applyBorder="1"/>
    <xf numFmtId="0" fontId="4" fillId="2" borderId="12" xfId="0" applyFont="1" applyFill="1" applyBorder="1"/>
    <xf numFmtId="49" fontId="0" fillId="0" borderId="0" xfId="0" applyNumberFormat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44" fontId="0" fillId="0" borderId="0" xfId="13" applyFont="1"/>
    <xf numFmtId="44" fontId="0" fillId="0" borderId="0" xfId="0" applyNumberFormat="1"/>
    <xf numFmtId="43" fontId="19" fillId="11" borderId="0" xfId="20" applyFont="1" applyFill="1" applyBorder="1" applyAlignment="1" applyProtection="1">
      <alignment horizontal="center" vertical="top"/>
    </xf>
    <xf numFmtId="0" fontId="24" fillId="0" borderId="0" xfId="14" applyFont="1"/>
    <xf numFmtId="166" fontId="28" fillId="0" borderId="1" xfId="9" applyNumberFormat="1" applyFont="1" applyBorder="1" applyAlignment="1" applyProtection="1">
      <alignment horizontal="center"/>
      <protection locked="0"/>
    </xf>
    <xf numFmtId="0" fontId="30" fillId="0" borderId="0" xfId="14" applyFont="1"/>
    <xf numFmtId="3" fontId="13" fillId="12" borderId="0" xfId="14" applyNumberFormat="1" applyFont="1" applyFill="1"/>
    <xf numFmtId="0" fontId="13" fillId="0" borderId="0" xfId="14" applyFont="1"/>
    <xf numFmtId="3" fontId="31" fillId="12" borderId="0" xfId="14" applyNumberFormat="1" applyFont="1" applyFill="1"/>
    <xf numFmtId="0" fontId="13" fillId="12" borderId="0" xfId="14" applyFont="1" applyFill="1"/>
    <xf numFmtId="3" fontId="13" fillId="0" borderId="0" xfId="14" applyNumberFormat="1" applyFont="1"/>
    <xf numFmtId="3" fontId="31" fillId="0" borderId="0" xfId="14" applyNumberFormat="1" applyFont="1"/>
    <xf numFmtId="44" fontId="34" fillId="13" borderId="29" xfId="17" applyFont="1" applyFill="1" applyBorder="1" applyProtection="1"/>
    <xf numFmtId="0" fontId="19" fillId="11" borderId="0" xfId="14" quotePrefix="1" applyFont="1" applyFill="1" applyAlignment="1">
      <alignment horizontal="left"/>
    </xf>
    <xf numFmtId="44" fontId="34" fillId="13" borderId="1" xfId="17" applyFont="1" applyFill="1" applyBorder="1" applyProtection="1"/>
    <xf numFmtId="44" fontId="32" fillId="11" borderId="19" xfId="17" applyFont="1" applyFill="1" applyBorder="1" applyProtection="1"/>
    <xf numFmtId="0" fontId="32" fillId="11" borderId="0" xfId="14" quotePrefix="1" applyFont="1" applyFill="1" applyAlignment="1">
      <alignment horizontal="left"/>
    </xf>
    <xf numFmtId="0" fontId="13" fillId="11" borderId="0" xfId="14" applyFont="1" applyFill="1" applyAlignment="1">
      <alignment horizontal="center"/>
    </xf>
    <xf numFmtId="44" fontId="35" fillId="11" borderId="0" xfId="17" applyFont="1" applyFill="1" applyBorder="1" applyProtection="1"/>
    <xf numFmtId="44" fontId="36" fillId="13" borderId="29" xfId="17" applyFont="1" applyFill="1" applyBorder="1" applyProtection="1"/>
    <xf numFmtId="0" fontId="19" fillId="11" borderId="0" xfId="14" applyFont="1" applyFill="1"/>
    <xf numFmtId="0" fontId="37" fillId="11" borderId="0" xfId="14" applyFont="1" applyFill="1" applyAlignment="1">
      <alignment horizontal="left"/>
    </xf>
    <xf numFmtId="44" fontId="32" fillId="11" borderId="0" xfId="17" applyFont="1" applyFill="1" applyBorder="1" applyProtection="1"/>
    <xf numFmtId="0" fontId="19" fillId="11" borderId="0" xfId="14" applyFont="1" applyFill="1" applyAlignment="1">
      <alignment horizontal="left"/>
    </xf>
    <xf numFmtId="0" fontId="37" fillId="11" borderId="0" xfId="14" quotePrefix="1" applyFont="1" applyFill="1" applyAlignment="1">
      <alignment horizontal="left"/>
    </xf>
    <xf numFmtId="0" fontId="38" fillId="0" borderId="0" xfId="14" applyFont="1"/>
    <xf numFmtId="0" fontId="22" fillId="0" borderId="0" xfId="14" applyFont="1"/>
    <xf numFmtId="44" fontId="19" fillId="11" borderId="30" xfId="17" applyFont="1" applyFill="1" applyBorder="1" applyAlignment="1" applyProtection="1">
      <alignment horizontal="center" wrapText="1"/>
    </xf>
    <xf numFmtId="0" fontId="19" fillId="11" borderId="1" xfId="14" applyFont="1" applyFill="1" applyBorder="1" applyAlignment="1">
      <alignment horizontal="center" vertical="center"/>
    </xf>
    <xf numFmtId="0" fontId="22" fillId="11" borderId="32" xfId="14" applyFont="1" applyFill="1" applyBorder="1" applyAlignment="1">
      <alignment horizontal="center" vertical="center"/>
    </xf>
    <xf numFmtId="0" fontId="24" fillId="0" borderId="0" xfId="14" applyFont="1" applyAlignment="1">
      <alignment horizontal="center"/>
    </xf>
    <xf numFmtId="0" fontId="13" fillId="0" borderId="0" xfId="14" applyFont="1" applyAlignment="1">
      <alignment horizontal="center"/>
    </xf>
    <xf numFmtId="0" fontId="19" fillId="11" borderId="0" xfId="14" applyFont="1" applyFill="1" applyAlignment="1">
      <alignment horizontal="center"/>
    </xf>
    <xf numFmtId="49" fontId="22" fillId="11" borderId="0" xfId="14" applyNumberFormat="1" applyFont="1" applyFill="1" applyAlignment="1">
      <alignment horizontal="center"/>
    </xf>
    <xf numFmtId="0" fontId="22" fillId="11" borderId="0" xfId="14" applyFont="1" applyFill="1" applyAlignment="1">
      <alignment horizontal="center"/>
    </xf>
    <xf numFmtId="0" fontId="13" fillId="10" borderId="33" xfId="14" applyFont="1" applyFill="1" applyBorder="1"/>
    <xf numFmtId="0" fontId="28" fillId="0" borderId="1" xfId="4" applyFont="1" applyBorder="1" applyProtection="1">
      <protection locked="0"/>
    </xf>
    <xf numFmtId="0" fontId="28" fillId="0" borderId="18" xfId="4" applyFont="1" applyBorder="1" applyProtection="1">
      <protection locked="0"/>
    </xf>
    <xf numFmtId="44" fontId="28" fillId="0" borderId="1" xfId="13" applyFont="1" applyBorder="1" applyAlignment="1" applyProtection="1">
      <alignment horizontal="right"/>
      <protection locked="0"/>
    </xf>
    <xf numFmtId="44" fontId="28" fillId="0" borderId="18" xfId="13" applyFont="1" applyBorder="1" applyAlignment="1" applyProtection="1">
      <alignment horizontal="right"/>
      <protection locked="0"/>
    </xf>
    <xf numFmtId="44" fontId="19" fillId="11" borderId="5" xfId="17" applyFont="1" applyFill="1" applyBorder="1" applyProtection="1"/>
    <xf numFmtId="44" fontId="33" fillId="13" borderId="16" xfId="17" applyFont="1" applyFill="1" applyBorder="1" applyProtection="1"/>
    <xf numFmtId="44" fontId="19" fillId="11" borderId="7" xfId="17" applyFont="1" applyFill="1" applyBorder="1" applyProtection="1"/>
    <xf numFmtId="166" fontId="28" fillId="0" borderId="19" xfId="9" applyNumberFormat="1" applyFont="1" applyBorder="1" applyAlignment="1" applyProtection="1">
      <alignment horizontal="center"/>
      <protection locked="0"/>
    </xf>
    <xf numFmtId="0" fontId="29" fillId="0" borderId="1" xfId="14" applyFont="1" applyBorder="1" applyProtection="1">
      <protection locked="0"/>
    </xf>
    <xf numFmtId="44" fontId="29" fillId="0" borderId="1" xfId="13" applyFont="1" applyBorder="1" applyAlignment="1" applyProtection="1">
      <alignment horizontal="right"/>
      <protection locked="0"/>
    </xf>
    <xf numFmtId="0" fontId="29" fillId="0" borderId="19" xfId="14" applyFont="1" applyBorder="1" applyProtection="1">
      <protection locked="0"/>
    </xf>
    <xf numFmtId="0" fontId="18" fillId="5" borderId="2" xfId="4" applyFont="1" applyFill="1" applyBorder="1" applyAlignment="1" applyProtection="1">
      <alignment horizontal="center" wrapText="1"/>
      <protection locked="0"/>
    </xf>
    <xf numFmtId="3" fontId="18" fillId="8" borderId="20" xfId="14" applyNumberFormat="1" applyFont="1" applyFill="1" applyBorder="1" applyAlignment="1" applyProtection="1">
      <alignment horizontal="center" wrapText="1"/>
      <protection locked="0"/>
    </xf>
    <xf numFmtId="165" fontId="18" fillId="10" borderId="23" xfId="14" applyNumberFormat="1" applyFont="1" applyFill="1" applyBorder="1" applyAlignment="1" applyProtection="1">
      <alignment horizontal="center" wrapText="1"/>
      <protection locked="0"/>
    </xf>
    <xf numFmtId="165" fontId="18" fillId="10" borderId="22" xfId="14" applyNumberFormat="1" applyFont="1" applyFill="1" applyBorder="1" applyAlignment="1" applyProtection="1">
      <alignment horizontal="center" wrapText="1"/>
      <protection locked="0"/>
    </xf>
    <xf numFmtId="0" fontId="18" fillId="10" borderId="27" xfId="14" applyFont="1" applyFill="1" applyBorder="1" applyAlignment="1" applyProtection="1">
      <alignment horizontal="center" wrapText="1"/>
      <protection locked="0"/>
    </xf>
    <xf numFmtId="44" fontId="28" fillId="0" borderId="24" xfId="13" applyFont="1" applyFill="1" applyBorder="1" applyAlignment="1" applyProtection="1">
      <alignment horizontal="right" wrapText="1"/>
      <protection locked="0"/>
    </xf>
    <xf numFmtId="0" fontId="28" fillId="0" borderId="19" xfId="4" applyFont="1" applyBorder="1" applyProtection="1">
      <protection locked="0"/>
    </xf>
    <xf numFmtId="44" fontId="28" fillId="0" borderId="19" xfId="13" applyFont="1" applyFill="1" applyBorder="1" applyAlignment="1" applyProtection="1">
      <alignment horizontal="right" wrapText="1"/>
      <protection locked="0"/>
    </xf>
    <xf numFmtId="0" fontId="41" fillId="0" borderId="1" xfId="14" applyFont="1" applyBorder="1" applyAlignment="1" applyProtection="1">
      <alignment horizontal="right"/>
      <protection locked="0"/>
    </xf>
    <xf numFmtId="166" fontId="28" fillId="0" borderId="1" xfId="9" applyNumberFormat="1" applyFont="1" applyBorder="1" applyAlignment="1" applyProtection="1">
      <alignment horizontal="right"/>
    </xf>
    <xf numFmtId="166" fontId="28" fillId="0" borderId="1" xfId="4" applyNumberFormat="1" applyFont="1" applyBorder="1" applyAlignment="1">
      <alignment horizontal="right"/>
    </xf>
    <xf numFmtId="166" fontId="28" fillId="0" borderId="19" xfId="4" applyNumberFormat="1" applyFont="1" applyBorder="1" applyAlignment="1">
      <alignment horizontal="right"/>
    </xf>
    <xf numFmtId="44" fontId="41" fillId="0" borderId="1" xfId="13" applyFont="1" applyBorder="1" applyAlignment="1" applyProtection="1">
      <alignment horizontal="right"/>
      <protection locked="0"/>
    </xf>
    <xf numFmtId="44" fontId="41" fillId="0" borderId="1" xfId="13" applyFont="1" applyBorder="1" applyAlignment="1" applyProtection="1">
      <alignment horizontal="right"/>
    </xf>
    <xf numFmtId="3" fontId="18" fillId="0" borderId="1" xfId="14" applyNumberFormat="1" applyFont="1" applyBorder="1" applyAlignment="1" applyProtection="1">
      <alignment horizontal="right" wrapText="1"/>
      <protection locked="0"/>
    </xf>
    <xf numFmtId="44" fontId="28" fillId="8" borderId="1" xfId="13" applyFont="1" applyFill="1" applyBorder="1" applyAlignment="1" applyProtection="1">
      <alignment horizontal="right"/>
      <protection locked="0"/>
    </xf>
    <xf numFmtId="44" fontId="28" fillId="8" borderId="24" xfId="13" applyFont="1" applyFill="1" applyBorder="1" applyAlignment="1" applyProtection="1">
      <alignment horizontal="right" wrapText="1"/>
      <protection locked="0"/>
    </xf>
    <xf numFmtId="44" fontId="28" fillId="8" borderId="19" xfId="13" applyFont="1" applyFill="1" applyBorder="1" applyAlignment="1" applyProtection="1">
      <alignment horizontal="right" wrapText="1"/>
      <protection locked="0"/>
    </xf>
    <xf numFmtId="44" fontId="28" fillId="8" borderId="21" xfId="13" applyFont="1" applyFill="1" applyBorder="1" applyAlignment="1" applyProtection="1">
      <alignment horizontal="right" wrapText="1"/>
      <protection locked="0"/>
    </xf>
    <xf numFmtId="0" fontId="19" fillId="4" borderId="0" xfId="14" applyFont="1" applyFill="1" applyAlignment="1">
      <alignment horizontal="right"/>
    </xf>
    <xf numFmtId="44" fontId="19" fillId="4" borderId="0" xfId="13" applyFont="1" applyFill="1" applyAlignment="1">
      <alignment horizontal="right"/>
    </xf>
    <xf numFmtId="0" fontId="19" fillId="13" borderId="0" xfId="14" applyFont="1" applyFill="1" applyAlignment="1">
      <alignment horizontal="right"/>
    </xf>
    <xf numFmtId="44" fontId="19" fillId="13" borderId="0" xfId="17" applyFont="1" applyFill="1" applyBorder="1" applyProtection="1"/>
    <xf numFmtId="44" fontId="33" fillId="13" borderId="0" xfId="17" applyFont="1" applyFill="1" applyBorder="1" applyProtection="1"/>
    <xf numFmtId="44" fontId="33" fillId="4" borderId="0" xfId="13" applyFont="1" applyFill="1" applyAlignment="1" applyProtection="1">
      <alignment horizontal="right"/>
    </xf>
    <xf numFmtId="44" fontId="19" fillId="4" borderId="0" xfId="13" applyFont="1" applyFill="1" applyAlignment="1" applyProtection="1">
      <alignment horizontal="right"/>
    </xf>
    <xf numFmtId="0" fontId="26" fillId="11" borderId="0" xfId="14" applyFont="1" applyFill="1" applyAlignment="1">
      <alignment horizontal="center" vertical="top"/>
    </xf>
    <xf numFmtId="3" fontId="18" fillId="11" borderId="25" xfId="14" applyNumberFormat="1" applyFont="1" applyFill="1" applyBorder="1" applyAlignment="1">
      <alignment horizontal="center" wrapText="1"/>
    </xf>
    <xf numFmtId="0" fontId="41" fillId="0" borderId="1" xfId="14" applyFont="1" applyBorder="1" applyAlignment="1">
      <alignment horizontal="right"/>
    </xf>
    <xf numFmtId="3" fontId="18" fillId="0" borderId="1" xfId="14" applyNumberFormat="1" applyFont="1" applyBorder="1" applyAlignment="1">
      <alignment horizontal="right" wrapText="1"/>
    </xf>
    <xf numFmtId="0" fontId="18" fillId="4" borderId="17" xfId="4" applyFont="1" applyFill="1" applyBorder="1" applyAlignment="1">
      <alignment horizontal="center" wrapText="1"/>
    </xf>
    <xf numFmtId="3" fontId="18" fillId="8" borderId="20" xfId="14" applyNumberFormat="1" applyFont="1" applyFill="1" applyBorder="1" applyAlignment="1">
      <alignment horizontal="center" vertical="top" wrapText="1"/>
    </xf>
    <xf numFmtId="165" fontId="18" fillId="10" borderId="26" xfId="14" applyNumberFormat="1" applyFont="1" applyFill="1" applyBorder="1" applyAlignment="1">
      <alignment horizontal="center" wrapText="1"/>
    </xf>
    <xf numFmtId="0" fontId="18" fillId="10" borderId="28" xfId="14" applyFont="1" applyFill="1" applyBorder="1" applyAlignment="1">
      <alignment horizontal="center" wrapText="1"/>
    </xf>
    <xf numFmtId="165" fontId="19" fillId="11" borderId="0" xfId="14" applyNumberFormat="1" applyFont="1" applyFill="1" applyAlignment="1">
      <alignment horizontal="right" vertical="top"/>
    </xf>
    <xf numFmtId="49" fontId="27" fillId="11" borderId="0" xfId="14" applyNumberFormat="1" applyFont="1" applyFill="1" applyAlignment="1">
      <alignment vertical="top"/>
    </xf>
    <xf numFmtId="49" fontId="27" fillId="11" borderId="0" xfId="14" applyNumberFormat="1" applyFont="1" applyFill="1" applyAlignment="1">
      <alignment horizontal="center" vertical="top"/>
    </xf>
    <xf numFmtId="49" fontId="19" fillId="11" borderId="0" xfId="14" applyNumberFormat="1" applyFont="1" applyFill="1" applyAlignment="1">
      <alignment horizontal="right" vertical="top"/>
    </xf>
    <xf numFmtId="0" fontId="2" fillId="9" borderId="0" xfId="14" applyFont="1" applyFill="1" applyAlignment="1">
      <alignment horizontal="center" vertical="top" wrapText="1"/>
    </xf>
    <xf numFmtId="0" fontId="18" fillId="5" borderId="2" xfId="4" applyFont="1" applyFill="1" applyBorder="1" applyAlignment="1">
      <alignment horizontal="center" wrapText="1"/>
    </xf>
    <xf numFmtId="3" fontId="18" fillId="8" borderId="20" xfId="14" applyNumberFormat="1" applyFont="1" applyFill="1" applyBorder="1" applyAlignment="1">
      <alignment horizontal="center" wrapText="1"/>
    </xf>
    <xf numFmtId="165" fontId="18" fillId="10" borderId="23" xfId="14" applyNumberFormat="1" applyFont="1" applyFill="1" applyBorder="1" applyAlignment="1">
      <alignment horizontal="center" wrapText="1"/>
    </xf>
    <xf numFmtId="165" fontId="18" fillId="10" borderId="22" xfId="14" applyNumberFormat="1" applyFont="1" applyFill="1" applyBorder="1" applyAlignment="1">
      <alignment horizontal="center" wrapText="1"/>
    </xf>
    <xf numFmtId="0" fontId="18" fillId="10" borderId="27" xfId="14" applyFont="1" applyFill="1" applyBorder="1" applyAlignment="1">
      <alignment horizontal="center" wrapText="1"/>
    </xf>
    <xf numFmtId="8" fontId="0" fillId="0" borderId="0" xfId="1" applyNumberFormat="1" applyFont="1" applyAlignment="1">
      <alignment horizontal="right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center"/>
    </xf>
    <xf numFmtId="0" fontId="2" fillId="3" borderId="13" xfId="0" applyFont="1" applyFill="1" applyBorder="1"/>
    <xf numFmtId="0" fontId="2" fillId="3" borderId="15" xfId="0" applyFont="1" applyFill="1" applyBorder="1"/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8" fontId="3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3" applyFill="1" applyBorder="1" applyAlignment="1" applyProtection="1">
      <alignment horizontal="left" vertical="center" wrapText="1"/>
      <protection locked="0"/>
    </xf>
    <xf numFmtId="0" fontId="2" fillId="0" borderId="1" xfId="3" applyFont="1" applyFill="1" applyBorder="1" applyAlignment="1" applyProtection="1">
      <alignment horizontal="left" vertical="center" wrapText="1"/>
      <protection locked="0"/>
    </xf>
    <xf numFmtId="0" fontId="9" fillId="0" borderId="1" xfId="3" applyFill="1" applyBorder="1" applyAlignment="1" applyProtection="1">
      <alignment horizontal="left" vertical="center"/>
      <protection locked="0"/>
    </xf>
    <xf numFmtId="14" fontId="5" fillId="3" borderId="0" xfId="0" applyNumberFormat="1" applyFont="1" applyFill="1" applyAlignment="1">
      <alignment horizontal="center"/>
    </xf>
    <xf numFmtId="14" fontId="17" fillId="3" borderId="12" xfId="0" applyNumberFormat="1" applyFont="1" applyFill="1" applyBorder="1" applyAlignment="1">
      <alignment horizontal="center"/>
    </xf>
    <xf numFmtId="18" fontId="3" fillId="11" borderId="0" xfId="0" applyNumberFormat="1" applyFont="1" applyFill="1" applyAlignment="1">
      <alignment horizontal="center"/>
    </xf>
    <xf numFmtId="0" fontId="15" fillId="11" borderId="0" xfId="0" applyFont="1" applyFill="1" applyAlignment="1">
      <alignment horizontal="center"/>
    </xf>
    <xf numFmtId="0" fontId="18" fillId="4" borderId="14" xfId="4" applyFont="1" applyFill="1" applyBorder="1" applyAlignment="1">
      <alignment horizontal="left" vertical="center" wrapText="1"/>
    </xf>
    <xf numFmtId="0" fontId="18" fillId="4" borderId="12" xfId="4" applyFont="1" applyFill="1" applyBorder="1" applyAlignment="1">
      <alignment horizontal="left" vertical="center" wrapText="1"/>
    </xf>
    <xf numFmtId="0" fontId="18" fillId="5" borderId="11" xfId="4" applyFont="1" applyFill="1" applyBorder="1" applyAlignment="1" applyProtection="1">
      <alignment horizontal="left" wrapText="1"/>
      <protection locked="0"/>
    </xf>
    <xf numFmtId="0" fontId="18" fillId="5" borderId="0" xfId="4" applyFont="1" applyFill="1" applyAlignment="1" applyProtection="1">
      <alignment horizontal="left" wrapText="1"/>
      <protection locked="0"/>
    </xf>
    <xf numFmtId="0" fontId="18" fillId="5" borderId="11" xfId="4" applyFont="1" applyFill="1" applyBorder="1" applyAlignment="1">
      <alignment horizontal="left" wrapText="1"/>
    </xf>
    <xf numFmtId="0" fontId="18" fillId="5" borderId="0" xfId="4" applyFont="1" applyFill="1" applyAlignment="1">
      <alignment horizontal="left" wrapText="1"/>
    </xf>
    <xf numFmtId="0" fontId="33" fillId="13" borderId="8" xfId="14" applyFont="1" applyFill="1" applyBorder="1" applyAlignment="1">
      <alignment horizontal="center" vertical="center" wrapText="1"/>
    </xf>
    <xf numFmtId="0" fontId="33" fillId="13" borderId="31" xfId="14" applyFont="1" applyFill="1" applyBorder="1" applyAlignment="1">
      <alignment horizontal="center" vertical="center" wrapText="1"/>
    </xf>
    <xf numFmtId="18" fontId="26" fillId="11" borderId="0" xfId="14" quotePrefix="1" applyNumberFormat="1" applyFont="1" applyFill="1" applyAlignment="1">
      <alignment horizontal="center"/>
    </xf>
    <xf numFmtId="0" fontId="40" fillId="10" borderId="34" xfId="14" applyFont="1" applyFill="1" applyBorder="1" applyAlignment="1">
      <alignment horizontal="center"/>
    </xf>
    <xf numFmtId="0" fontId="26" fillId="11" borderId="0" xfId="14" applyFont="1" applyFill="1" applyAlignment="1">
      <alignment horizontal="center" vertical="top"/>
    </xf>
    <xf numFmtId="0" fontId="39" fillId="11" borderId="0" xfId="14" applyFont="1" applyFill="1" applyAlignment="1">
      <alignment vertical="top"/>
    </xf>
    <xf numFmtId="0" fontId="26" fillId="11" borderId="33" xfId="14" applyFont="1" applyFill="1" applyBorder="1" applyAlignment="1">
      <alignment horizontal="center" wrapText="1"/>
    </xf>
    <xf numFmtId="0" fontId="26" fillId="11" borderId="0" xfId="14" applyFont="1" applyFill="1" applyAlignment="1">
      <alignment horizontal="center" wrapText="1"/>
    </xf>
    <xf numFmtId="0" fontId="39" fillId="11" borderId="0" xfId="14" applyFont="1" applyFill="1" applyAlignment="1"/>
  </cellXfs>
  <cellStyles count="24">
    <cellStyle name="Comma" xfId="1" builtinId="3"/>
    <cellStyle name="Comma 2" xfId="2" xr:uid="{00000000-0005-0000-0000-000001000000}"/>
    <cellStyle name="Comma 3" xfId="20" xr:uid="{E769914D-A961-40A1-B5B2-7B7B39F7FF4C}"/>
    <cellStyle name="Currency" xfId="13" builtinId="4"/>
    <cellStyle name="Currency 2" xfId="9" xr:uid="{7C5674F4-8AE0-47F9-B52B-6110A29BC22A}"/>
    <cellStyle name="Currency 2 2" xfId="17" xr:uid="{8905924F-BA87-4731-AC3F-834357788324}"/>
    <cellStyle name="Currency 3" xfId="11" xr:uid="{E1479C73-993A-4F02-8634-039385CCB01E}"/>
    <cellStyle name="Currency 4" xfId="15" xr:uid="{3670F7C1-E264-41DA-9B93-6DEEC104930A}"/>
    <cellStyle name="Hyperlink" xfId="3" builtinId="8"/>
    <cellStyle name="Hyperlink 2" xfId="6" xr:uid="{00000000-0005-0000-0000-000004000000}"/>
    <cellStyle name="Normal" xfId="0" builtinId="0"/>
    <cellStyle name="Normal 2" xfId="4" xr:uid="{00000000-0005-0000-0000-000006000000}"/>
    <cellStyle name="Normal 25" xfId="19" xr:uid="{C3206352-0BEC-4986-98BE-1E31EE95D651}"/>
    <cellStyle name="Normal 27" xfId="23" xr:uid="{E40F9E65-D1C9-4DC4-B2F8-13A6DF55DB88}"/>
    <cellStyle name="Normal 3" xfId="5" xr:uid="{00000000-0005-0000-0000-000007000000}"/>
    <cellStyle name="Normal 3 2" xfId="12" xr:uid="{4D366194-6B06-44C6-BAFC-BAA11C1CB188}"/>
    <cellStyle name="Normal 31" xfId="18" xr:uid="{F9E26D6B-608A-4EFF-AE0F-1CB7C7B765FF}"/>
    <cellStyle name="Normal 32" xfId="16" xr:uid="{553CD685-9B5A-4F58-9588-D37CC0AD8B65}"/>
    <cellStyle name="Normal 33" xfId="22" xr:uid="{8A2A1322-2E23-4661-BD93-13AEE45AED8B}"/>
    <cellStyle name="Normal 34" xfId="21" xr:uid="{BABA98A3-8023-4AA0-B259-2409C4474143}"/>
    <cellStyle name="Normal 4" xfId="7" xr:uid="{00000000-0005-0000-0000-000008000000}"/>
    <cellStyle name="Normal 5" xfId="10" xr:uid="{C7CC14D4-9BC6-4CD0-9730-0112BA89AE62}"/>
    <cellStyle name="Normal 6" xfId="14" xr:uid="{426B6A61-F8E2-4ABA-A461-EF1BB767A5AA}"/>
    <cellStyle name="Normal_CDE - Automated Data Exchange Documentation" xfId="8" xr:uid="{313FD4B0-816F-4E04-A2FD-AE5D474F54CA}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CD2F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decolorado-my.sharepoint.com/personal/kochan_g_cde_state_co_us/Documents/Desktop/Example%20of%20how%20Tricia%20likes%20the%20Budget-AFR%20workbooks.xlsx" TargetMode="External"/><Relationship Id="rId1" Type="http://schemas.openxmlformats.org/officeDocument/2006/relationships/externalLinkPath" Target="https://cdecolorado-my.sharepoint.com/personal/kochan_g_cde_state_co_us/Documents/Desktop/Example%20of%20how%20Tricia%20likes%20the%20Budget-AFR%20workboo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iedman_a\Desktop\MHPA\MHPA%20RFA%20and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1-Cover Page"/>
      <sheetName val="2a-Budget - AFR Detail Year 1"/>
      <sheetName val="2b-Budget - AFR Detail Year 2"/>
      <sheetName val="3-Budget Summary"/>
      <sheetName val="NOTES"/>
      <sheetName val="Data Vali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ILITY INSTRUCTIONS"/>
      <sheetName val="1-Cover Page"/>
      <sheetName val="3a-Budget Detail"/>
      <sheetName val="3a-Budget Summary"/>
      <sheetName val="5. Year End Status Report"/>
      <sheetName val="4a-AFR Detail"/>
      <sheetName val="4 - Annual Financial Report"/>
      <sheetName val="LEA INSTRUCTIONS"/>
      <sheetName val="4-NOTES"/>
      <sheetName val="Code Table"/>
      <sheetName val="AFR Variance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I30"/>
  <sheetViews>
    <sheetView zoomScaleNormal="100" workbookViewId="0">
      <selection activeCell="C6" sqref="C6:D6"/>
    </sheetView>
  </sheetViews>
  <sheetFormatPr defaultColWidth="0" defaultRowHeight="12.75" zeroHeight="1"/>
  <cols>
    <col min="1" max="1" width="10.85546875" style="6" customWidth="1"/>
    <col min="2" max="2" width="37.5703125" style="7" customWidth="1"/>
    <col min="3" max="4" width="30.5703125" style="7" customWidth="1"/>
    <col min="5" max="5" width="22.42578125" style="7" customWidth="1"/>
    <col min="6" max="6" width="18.5703125" style="7" customWidth="1"/>
    <col min="7" max="7" width="38.5703125" style="7" hidden="1" customWidth="1"/>
    <col min="8" max="8" width="12.42578125" style="7" hidden="1" customWidth="1"/>
    <col min="9" max="16384" width="14.42578125" style="7" hidden="1"/>
  </cols>
  <sheetData>
    <row r="1" spans="1:9" s="1" customFormat="1" ht="18.75" customHeight="1">
      <c r="A1" s="140" t="s">
        <v>0</v>
      </c>
      <c r="B1" s="140"/>
      <c r="C1" s="140"/>
      <c r="D1" s="140"/>
      <c r="E1" s="140"/>
      <c r="F1" s="140"/>
      <c r="G1" s="140"/>
      <c r="H1" s="3"/>
      <c r="I1" s="130"/>
    </row>
    <row r="2" spans="1:9" s="1" customFormat="1" ht="15">
      <c r="A2" s="141" t="s">
        <v>1</v>
      </c>
      <c r="B2" s="141"/>
      <c r="C2" s="141"/>
      <c r="D2" s="141"/>
      <c r="E2" s="141"/>
      <c r="F2" s="141"/>
      <c r="G2" s="141"/>
      <c r="H2" s="4"/>
      <c r="I2" s="130"/>
    </row>
    <row r="3" spans="1:9" s="1" customFormat="1">
      <c r="A3" s="147" t="s">
        <v>2</v>
      </c>
      <c r="B3" s="147"/>
      <c r="C3" s="147"/>
      <c r="D3" s="147"/>
      <c r="E3" s="147"/>
      <c r="F3" s="147"/>
      <c r="G3" s="14"/>
      <c r="H3" s="130"/>
      <c r="I3" s="130"/>
    </row>
    <row r="4" spans="1:9" s="30" customFormat="1" ht="13.5" thickBot="1">
      <c r="A4" s="148" t="s">
        <v>3</v>
      </c>
      <c r="B4" s="148"/>
      <c r="C4" s="148"/>
      <c r="D4" s="148"/>
      <c r="E4" s="148"/>
      <c r="F4" s="148"/>
      <c r="G4" s="29"/>
      <c r="H4" s="28"/>
      <c r="I4" s="28"/>
    </row>
    <row r="5" spans="1:9" s="1" customFormat="1">
      <c r="A5" s="16"/>
      <c r="B5" s="16"/>
      <c r="C5" s="16"/>
      <c r="D5" s="16"/>
      <c r="E5" s="18"/>
      <c r="F5" s="14"/>
      <c r="G5" s="14"/>
      <c r="H5" s="130"/>
      <c r="I5" s="130"/>
    </row>
    <row r="6" spans="1:9" ht="20.25" customHeight="1">
      <c r="A6" s="131"/>
      <c r="B6" s="8" t="s">
        <v>4</v>
      </c>
      <c r="C6" s="136" t="s">
        <v>5</v>
      </c>
      <c r="D6" s="136"/>
      <c r="E6" s="14"/>
      <c r="F6" s="14"/>
      <c r="G6" s="14"/>
      <c r="H6" s="14"/>
      <c r="I6" s="14"/>
    </row>
    <row r="7" spans="1:9" ht="18.75" customHeight="1">
      <c r="A7" s="131"/>
      <c r="B7" s="9" t="s">
        <v>6</v>
      </c>
      <c r="C7" s="137" t="str">
        <f>VLOOKUP(C6,Reference!A3:G23,2,FALSE)</f>
        <v>0880</v>
      </c>
      <c r="D7" s="137"/>
      <c r="E7" s="15"/>
      <c r="F7" s="14"/>
      <c r="G7" s="14"/>
      <c r="H7" s="14"/>
      <c r="I7" s="14"/>
    </row>
    <row r="8" spans="1:9" ht="44.25" customHeight="1">
      <c r="A8" s="131"/>
      <c r="B8" s="9" t="s">
        <v>7</v>
      </c>
      <c r="C8" s="143"/>
      <c r="D8" s="143"/>
      <c r="E8" s="14"/>
      <c r="F8" s="14"/>
      <c r="G8" s="14"/>
      <c r="H8" s="14"/>
      <c r="I8" s="14"/>
    </row>
    <row r="9" spans="1:9" ht="25.5" customHeight="1">
      <c r="A9" s="131"/>
      <c r="B9" s="132"/>
      <c r="C9" s="14"/>
      <c r="D9" s="14"/>
      <c r="E9" s="14"/>
      <c r="F9" s="14"/>
      <c r="G9" s="14"/>
      <c r="H9" s="14"/>
      <c r="I9" s="14"/>
    </row>
    <row r="10" spans="1:9">
      <c r="A10" s="131"/>
      <c r="B10" s="8"/>
      <c r="C10" s="133"/>
      <c r="D10" s="14"/>
      <c r="E10" s="14"/>
      <c r="F10" s="14"/>
      <c r="G10" s="14"/>
      <c r="H10" s="14"/>
      <c r="I10" s="14"/>
    </row>
    <row r="11" spans="1:9">
      <c r="A11" s="131"/>
      <c r="B11" s="10" t="s">
        <v>8</v>
      </c>
      <c r="C11" s="14"/>
      <c r="D11" s="13"/>
      <c r="E11" s="14"/>
      <c r="F11" s="14"/>
      <c r="G11" s="14"/>
      <c r="H11" s="14"/>
      <c r="I11" s="14"/>
    </row>
    <row r="12" spans="1:9">
      <c r="A12" s="131"/>
      <c r="B12" s="10"/>
      <c r="C12" s="14"/>
      <c r="D12" s="13"/>
      <c r="E12" s="14"/>
      <c r="F12" s="14"/>
      <c r="G12" s="14"/>
      <c r="H12" s="14"/>
      <c r="I12" s="14"/>
    </row>
    <row r="13" spans="1:9">
      <c r="A13" s="131"/>
      <c r="B13" s="8" t="s">
        <v>9</v>
      </c>
      <c r="C13" s="142"/>
      <c r="D13" s="142"/>
      <c r="E13" s="142"/>
      <c r="F13" s="14"/>
      <c r="G13" s="14"/>
      <c r="H13" s="14"/>
      <c r="I13" s="14"/>
    </row>
    <row r="14" spans="1:9">
      <c r="A14" s="131"/>
      <c r="B14" s="8" t="s">
        <v>10</v>
      </c>
      <c r="C14" s="142"/>
      <c r="D14" s="142"/>
      <c r="E14" s="142"/>
      <c r="F14" s="14"/>
      <c r="G14" s="14"/>
      <c r="H14" s="14"/>
      <c r="I14" s="14"/>
    </row>
    <row r="15" spans="1:9">
      <c r="A15" s="131"/>
      <c r="B15" s="8" t="s">
        <v>11</v>
      </c>
      <c r="C15" s="146"/>
      <c r="D15" s="142"/>
      <c r="E15" s="142"/>
      <c r="F15" s="14"/>
      <c r="G15" s="14"/>
      <c r="H15" s="14"/>
      <c r="I15" s="14"/>
    </row>
    <row r="16" spans="1:9">
      <c r="A16" s="131"/>
      <c r="B16" s="10"/>
      <c r="C16" s="8"/>
      <c r="D16" s="8"/>
      <c r="E16" s="8"/>
      <c r="F16" s="14"/>
      <c r="G16" s="14"/>
      <c r="H16" s="14"/>
      <c r="I16" s="14"/>
    </row>
    <row r="17" spans="1:7">
      <c r="A17" s="131"/>
      <c r="B17" s="10" t="s">
        <v>12</v>
      </c>
      <c r="C17" s="8"/>
      <c r="D17" s="8"/>
      <c r="E17" s="8"/>
      <c r="F17" s="14"/>
      <c r="G17" s="14"/>
    </row>
    <row r="18" spans="1:7">
      <c r="A18" s="131"/>
      <c r="B18" s="10"/>
      <c r="C18" s="8"/>
      <c r="D18" s="8"/>
      <c r="E18" s="8"/>
      <c r="F18" s="14"/>
      <c r="G18" s="14"/>
    </row>
    <row r="19" spans="1:7">
      <c r="A19" s="131"/>
      <c r="B19" s="8" t="s">
        <v>9</v>
      </c>
      <c r="C19" s="145"/>
      <c r="D19" s="145"/>
      <c r="E19" s="145"/>
      <c r="F19" s="14"/>
      <c r="G19" s="14"/>
    </row>
    <row r="20" spans="1:7">
      <c r="A20" s="131"/>
      <c r="B20" s="8" t="s">
        <v>10</v>
      </c>
      <c r="C20" s="145"/>
      <c r="D20" s="145"/>
      <c r="E20" s="145"/>
      <c r="F20" s="14"/>
      <c r="G20" s="14"/>
    </row>
    <row r="21" spans="1:7">
      <c r="A21" s="131"/>
      <c r="B21" s="8" t="s">
        <v>11</v>
      </c>
      <c r="C21" s="144"/>
      <c r="D21" s="144"/>
      <c r="E21" s="144"/>
      <c r="F21" s="14"/>
      <c r="G21" s="14"/>
    </row>
    <row r="22" spans="1:7" ht="9" customHeight="1" thickBot="1">
      <c r="A22" s="131"/>
      <c r="B22" s="8"/>
      <c r="C22" s="131"/>
      <c r="D22" s="131"/>
      <c r="E22" s="131"/>
      <c r="F22" s="14"/>
      <c r="G22" s="14"/>
    </row>
    <row r="23" spans="1:7" ht="15.6" customHeight="1">
      <c r="A23" s="131"/>
      <c r="B23" s="19" t="s">
        <v>13</v>
      </c>
      <c r="C23" s="22" t="s">
        <v>14</v>
      </c>
      <c r="D23" s="22"/>
      <c r="E23" s="134"/>
      <c r="F23" s="14"/>
      <c r="G23" s="14"/>
    </row>
    <row r="24" spans="1:7" ht="17.100000000000001" customHeight="1" thickBot="1">
      <c r="A24" s="131"/>
      <c r="B24" s="20" t="s">
        <v>15</v>
      </c>
      <c r="C24" s="21" t="s">
        <v>16</v>
      </c>
      <c r="D24" s="21"/>
      <c r="E24" s="135"/>
      <c r="F24" s="14"/>
      <c r="G24" s="14"/>
    </row>
    <row r="25" spans="1:7">
      <c r="A25" s="131"/>
      <c r="B25" s="11"/>
      <c r="C25" s="14"/>
      <c r="D25" s="14"/>
      <c r="E25" s="14"/>
      <c r="F25" s="14"/>
      <c r="G25" s="14"/>
    </row>
    <row r="26" spans="1:7">
      <c r="A26" s="138"/>
      <c r="B26" s="139"/>
      <c r="C26" s="139"/>
      <c r="D26" s="139"/>
      <c r="E26" s="12"/>
      <c r="F26" s="12"/>
      <c r="G26" s="12"/>
    </row>
    <row r="27" spans="1:7">
      <c r="A27" s="131"/>
      <c r="B27" s="14"/>
      <c r="C27" s="14"/>
      <c r="D27" s="14"/>
      <c r="E27" s="14"/>
      <c r="F27" s="14"/>
      <c r="G27" s="14"/>
    </row>
    <row r="28" spans="1:7">
      <c r="A28" s="131"/>
      <c r="B28" s="14"/>
      <c r="C28" s="14"/>
      <c r="D28" s="14"/>
      <c r="E28" s="14"/>
      <c r="F28" s="14"/>
      <c r="G28" s="14"/>
    </row>
    <row r="29" spans="1:7">
      <c r="A29" s="131"/>
      <c r="B29" s="14"/>
      <c r="C29" s="14"/>
      <c r="D29" s="14"/>
      <c r="E29" s="14"/>
      <c r="F29" s="14"/>
      <c r="G29" s="14"/>
    </row>
    <row r="30" spans="1:7">
      <c r="A30" s="131"/>
      <c r="B30" s="14"/>
      <c r="C30" s="14"/>
      <c r="D30" s="14"/>
      <c r="E30" s="14"/>
      <c r="F30" s="14"/>
      <c r="G30" s="14"/>
    </row>
  </sheetData>
  <sheetProtection algorithmName="SHA-512" hashValue="lvlZrC3t7BJcFkcmgu6s/ORJr04+svGomPwyXZ/NSTcGvIZ+qyaqPNx/oM3SOkKDPe4IkHVy3CC6EOuUnuUyIA==" saltValue="xZuH59vO3+496x/4bLyrFg==" spinCount="100000" sheet="1" selectLockedCells="1"/>
  <protectedRanges>
    <protectedRange sqref="D23:D24" name="Range1"/>
  </protectedRanges>
  <mergeCells count="14">
    <mergeCell ref="C6:D6"/>
    <mergeCell ref="C7:D7"/>
    <mergeCell ref="A26:D26"/>
    <mergeCell ref="A1:G1"/>
    <mergeCell ref="A2:G2"/>
    <mergeCell ref="C13:E13"/>
    <mergeCell ref="C14:E14"/>
    <mergeCell ref="C8:D8"/>
    <mergeCell ref="C21:E21"/>
    <mergeCell ref="C20:E20"/>
    <mergeCell ref="C19:E19"/>
    <mergeCell ref="C15:E15"/>
    <mergeCell ref="A3:F3"/>
    <mergeCell ref="A4:F4"/>
  </mergeCells>
  <phoneticPr fontId="7" type="noConversion"/>
  <pageMargins left="0.5" right="0.5" top="0.75" bottom="0.75" header="0.5" footer="0.5"/>
  <pageSetup scale="67" orientation="landscape" r:id="rId1"/>
  <headerFooter alignWithMargins="0">
    <oddFooter>&amp;LPage &amp;P of &amp;N&amp;C&amp;D &amp;T&amp;R&amp;A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F328FD-8A74-4704-863C-63FCAAC45C51}">
          <x14:formula1>
            <xm:f>Reference!$A$3:$A$23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39DD-6976-48C4-BF00-362D088AFF00}">
  <dimension ref="A1:I53"/>
  <sheetViews>
    <sheetView tabSelected="1" workbookViewId="0">
      <selection activeCell="C12" sqref="C12"/>
    </sheetView>
  </sheetViews>
  <sheetFormatPr defaultColWidth="8.85546875" defaultRowHeight="12.75"/>
  <cols>
    <col min="1" max="1" width="48.85546875" customWidth="1"/>
    <col min="2" max="6" width="15.5703125" customWidth="1"/>
    <col min="7" max="9" width="36.5703125" customWidth="1"/>
  </cols>
  <sheetData>
    <row r="1" spans="1:9" ht="15.75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9" ht="15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9" ht="18.75">
      <c r="A3" s="111"/>
      <c r="B3" s="119" t="s">
        <v>17</v>
      </c>
      <c r="C3" s="40">
        <f>VLOOKUP('Cover Page'!$C$6,Reference!$A$2:$S$23,3,"False")</f>
        <v>135000</v>
      </c>
      <c r="D3" s="40"/>
      <c r="E3" s="40"/>
      <c r="F3" s="40"/>
      <c r="G3" s="120"/>
      <c r="H3" s="120"/>
      <c r="I3" s="120"/>
    </row>
    <row r="4" spans="1:9" ht="18.75">
      <c r="A4" s="111"/>
      <c r="B4" s="119" t="s">
        <v>18</v>
      </c>
      <c r="C4" s="40">
        <f>VLOOKUP('Cover Page'!$C$6,Reference!$A$2:$S$23,4,"False")</f>
        <v>7709.17</v>
      </c>
      <c r="D4" s="40"/>
      <c r="E4" s="40"/>
      <c r="F4" s="40"/>
      <c r="G4" s="121"/>
      <c r="H4" s="121"/>
      <c r="I4" s="121"/>
    </row>
    <row r="5" spans="1:9" ht="18.75">
      <c r="A5" s="111"/>
      <c r="B5" s="119" t="s">
        <v>19</v>
      </c>
      <c r="C5" s="40">
        <f>VLOOKUP('Cover Page'!$C$6,Reference!$A$2:$S$23,6,"False")</f>
        <v>100000</v>
      </c>
      <c r="D5" s="40"/>
      <c r="E5" s="40"/>
      <c r="F5" s="40"/>
      <c r="G5" s="121"/>
      <c r="H5" s="121"/>
      <c r="I5" s="121"/>
    </row>
    <row r="6" spans="1:9" ht="18.75">
      <c r="A6" s="111"/>
      <c r="B6" s="119" t="s">
        <v>20</v>
      </c>
      <c r="C6" s="40">
        <f>VLOOKUP('Cover Page'!$C$6,Reference!$A$2:$S$23,5,"False")</f>
        <v>52500</v>
      </c>
      <c r="D6" s="40"/>
      <c r="E6" s="40"/>
      <c r="F6" s="40"/>
      <c r="G6" s="121"/>
      <c r="H6" s="121"/>
      <c r="I6" s="121"/>
    </row>
    <row r="7" spans="1:9" ht="18.75">
      <c r="A7" s="111"/>
      <c r="B7" s="122" t="s">
        <v>21</v>
      </c>
      <c r="C7" s="40">
        <f>SUM(C3:C6)</f>
        <v>295209.17000000004</v>
      </c>
      <c r="D7" s="40"/>
      <c r="E7" s="40"/>
      <c r="F7" s="40"/>
      <c r="G7" s="121"/>
      <c r="H7" s="121"/>
      <c r="I7" s="121"/>
    </row>
    <row r="8" spans="1:9" ht="18.75">
      <c r="A8" s="111"/>
      <c r="B8" s="122" t="s">
        <v>22</v>
      </c>
      <c r="C8" s="40">
        <f>C7-D53</f>
        <v>294209.17000000004</v>
      </c>
      <c r="D8" s="40"/>
      <c r="E8" s="40"/>
      <c r="F8" s="40"/>
      <c r="G8" s="121"/>
      <c r="H8" s="121"/>
      <c r="I8" s="121"/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 ht="39" customHeight="1" thickBot="1">
      <c r="A10" s="151" t="s">
        <v>23</v>
      </c>
      <c r="B10" s="152"/>
      <c r="C10" s="152"/>
      <c r="D10" s="152"/>
      <c r="E10" s="152"/>
      <c r="F10" s="152"/>
      <c r="G10" s="152"/>
      <c r="H10" s="152"/>
      <c r="I10" s="152"/>
    </row>
    <row r="11" spans="1:9" ht="60.75" thickBot="1">
      <c r="A11" s="115" t="s">
        <v>24</v>
      </c>
      <c r="B11" s="115" t="s">
        <v>25</v>
      </c>
      <c r="C11" s="115" t="s">
        <v>26</v>
      </c>
      <c r="D11" s="115" t="s">
        <v>27</v>
      </c>
      <c r="E11" s="116" t="s">
        <v>28</v>
      </c>
      <c r="F11" s="112" t="s">
        <v>29</v>
      </c>
      <c r="G11" s="117" t="s">
        <v>30</v>
      </c>
      <c r="H11" s="117" t="s">
        <v>31</v>
      </c>
      <c r="I11" s="118" t="s">
        <v>32</v>
      </c>
    </row>
    <row r="12" spans="1:9">
      <c r="A12" s="74" t="s">
        <v>33</v>
      </c>
      <c r="B12" s="76">
        <v>1000</v>
      </c>
      <c r="C12" s="76"/>
      <c r="D12" s="94">
        <f>SUM(B12:C12)</f>
        <v>1000</v>
      </c>
      <c r="E12" s="101"/>
      <c r="F12" s="94">
        <f>D12-E12</f>
        <v>1000</v>
      </c>
      <c r="G12" s="42"/>
      <c r="H12" s="42"/>
      <c r="I12" s="81"/>
    </row>
    <row r="13" spans="1:9">
      <c r="A13" s="74"/>
      <c r="B13" s="76"/>
      <c r="C13" s="76"/>
      <c r="D13" s="94">
        <f t="shared" ref="D13:D30" si="0">SUM(B13:C13)</f>
        <v>0</v>
      </c>
      <c r="E13" s="102"/>
      <c r="F13" s="94">
        <f t="shared" ref="F13:F30" si="1">D13-E13</f>
        <v>0</v>
      </c>
      <c r="G13" s="42"/>
      <c r="H13" s="42"/>
      <c r="I13" s="81"/>
    </row>
    <row r="14" spans="1:9">
      <c r="A14" s="74"/>
      <c r="B14" s="76"/>
      <c r="C14" s="76"/>
      <c r="D14" s="94">
        <f t="shared" si="0"/>
        <v>0</v>
      </c>
      <c r="E14" s="102"/>
      <c r="F14" s="94">
        <f t="shared" si="1"/>
        <v>0</v>
      </c>
      <c r="G14" s="42"/>
      <c r="H14" s="42"/>
      <c r="I14" s="81"/>
    </row>
    <row r="15" spans="1:9">
      <c r="A15" s="74"/>
      <c r="B15" s="76"/>
      <c r="C15" s="76"/>
      <c r="D15" s="94">
        <f t="shared" si="0"/>
        <v>0</v>
      </c>
      <c r="E15" s="102"/>
      <c r="F15" s="94">
        <f t="shared" si="1"/>
        <v>0</v>
      </c>
      <c r="G15" s="42"/>
      <c r="H15" s="42"/>
      <c r="I15" s="81"/>
    </row>
    <row r="16" spans="1:9">
      <c r="A16" s="74"/>
      <c r="B16" s="76"/>
      <c r="C16" s="76"/>
      <c r="D16" s="94">
        <f t="shared" si="0"/>
        <v>0</v>
      </c>
      <c r="E16" s="102"/>
      <c r="F16" s="94">
        <f t="shared" si="1"/>
        <v>0</v>
      </c>
      <c r="G16" s="42"/>
      <c r="H16" s="42"/>
      <c r="I16" s="81"/>
    </row>
    <row r="17" spans="1:9">
      <c r="A17" s="74"/>
      <c r="B17" s="76"/>
      <c r="C17" s="76"/>
      <c r="D17" s="94">
        <f t="shared" si="0"/>
        <v>0</v>
      </c>
      <c r="E17" s="102"/>
      <c r="F17" s="94">
        <f t="shared" si="1"/>
        <v>0</v>
      </c>
      <c r="G17" s="42"/>
      <c r="H17" s="42"/>
      <c r="I17" s="81"/>
    </row>
    <row r="18" spans="1:9">
      <c r="A18" s="74"/>
      <c r="B18" s="76"/>
      <c r="C18" s="76"/>
      <c r="D18" s="94">
        <f t="shared" si="0"/>
        <v>0</v>
      </c>
      <c r="E18" s="102"/>
      <c r="F18" s="94">
        <f t="shared" si="1"/>
        <v>0</v>
      </c>
      <c r="G18" s="42"/>
      <c r="H18" s="42"/>
      <c r="I18" s="81"/>
    </row>
    <row r="19" spans="1:9">
      <c r="A19" s="74"/>
      <c r="B19" s="76"/>
      <c r="C19" s="76"/>
      <c r="D19" s="94">
        <f t="shared" si="0"/>
        <v>0</v>
      </c>
      <c r="E19" s="102"/>
      <c r="F19" s="94">
        <f t="shared" si="1"/>
        <v>0</v>
      </c>
      <c r="G19" s="42"/>
      <c r="H19" s="42"/>
      <c r="I19" s="81"/>
    </row>
    <row r="20" spans="1:9">
      <c r="A20" s="74"/>
      <c r="B20" s="76"/>
      <c r="C20" s="76"/>
      <c r="D20" s="94">
        <f t="shared" si="0"/>
        <v>0</v>
      </c>
      <c r="E20" s="102"/>
      <c r="F20" s="94">
        <f t="shared" si="1"/>
        <v>0</v>
      </c>
      <c r="G20" s="42"/>
      <c r="H20" s="42"/>
      <c r="I20" s="81"/>
    </row>
    <row r="21" spans="1:9">
      <c r="A21" s="74"/>
      <c r="B21" s="76"/>
      <c r="C21" s="76"/>
      <c r="D21" s="94">
        <f t="shared" si="0"/>
        <v>0</v>
      </c>
      <c r="E21" s="102"/>
      <c r="F21" s="94">
        <f t="shared" si="1"/>
        <v>0</v>
      </c>
      <c r="G21" s="42"/>
      <c r="H21" s="42"/>
      <c r="I21" s="81"/>
    </row>
    <row r="22" spans="1:9">
      <c r="A22" s="74"/>
      <c r="B22" s="76"/>
      <c r="C22" s="76"/>
      <c r="D22" s="94">
        <f t="shared" si="0"/>
        <v>0</v>
      </c>
      <c r="E22" s="102"/>
      <c r="F22" s="94">
        <f t="shared" si="1"/>
        <v>0</v>
      </c>
      <c r="G22" s="42"/>
      <c r="H22" s="42"/>
      <c r="I22" s="81"/>
    </row>
    <row r="23" spans="1:9">
      <c r="A23" s="74"/>
      <c r="B23" s="76"/>
      <c r="C23" s="76"/>
      <c r="D23" s="94">
        <f t="shared" si="0"/>
        <v>0</v>
      </c>
      <c r="E23" s="102"/>
      <c r="F23" s="94">
        <f t="shared" si="1"/>
        <v>0</v>
      </c>
      <c r="G23" s="42"/>
      <c r="H23" s="42"/>
      <c r="I23" s="81"/>
    </row>
    <row r="24" spans="1:9">
      <c r="A24" s="74"/>
      <c r="B24" s="76"/>
      <c r="C24" s="76"/>
      <c r="D24" s="94">
        <f t="shared" si="0"/>
        <v>0</v>
      </c>
      <c r="E24" s="102"/>
      <c r="F24" s="94">
        <f t="shared" si="1"/>
        <v>0</v>
      </c>
      <c r="G24" s="42"/>
      <c r="H24" s="42"/>
      <c r="I24" s="81"/>
    </row>
    <row r="25" spans="1:9">
      <c r="A25" s="74"/>
      <c r="B25" s="76"/>
      <c r="C25" s="76"/>
      <c r="D25" s="94">
        <f t="shared" si="0"/>
        <v>0</v>
      </c>
      <c r="E25" s="102"/>
      <c r="F25" s="94">
        <f t="shared" si="1"/>
        <v>0</v>
      </c>
      <c r="G25" s="42"/>
      <c r="H25" s="42"/>
      <c r="I25" s="81"/>
    </row>
    <row r="26" spans="1:9">
      <c r="A26" s="74"/>
      <c r="B26" s="76"/>
      <c r="C26" s="76"/>
      <c r="D26" s="94">
        <f t="shared" si="0"/>
        <v>0</v>
      </c>
      <c r="E26" s="102"/>
      <c r="F26" s="94">
        <f t="shared" si="1"/>
        <v>0</v>
      </c>
      <c r="G26" s="42"/>
      <c r="H26" s="42"/>
      <c r="I26" s="81"/>
    </row>
    <row r="27" spans="1:9">
      <c r="A27" s="74"/>
      <c r="B27" s="76"/>
      <c r="C27" s="76"/>
      <c r="D27" s="94">
        <f t="shared" si="0"/>
        <v>0</v>
      </c>
      <c r="E27" s="102"/>
      <c r="F27" s="94">
        <f t="shared" si="1"/>
        <v>0</v>
      </c>
      <c r="G27" s="42"/>
      <c r="H27" s="42"/>
      <c r="I27" s="81"/>
    </row>
    <row r="28" spans="1:9">
      <c r="A28" s="74"/>
      <c r="B28" s="76"/>
      <c r="C28" s="76"/>
      <c r="D28" s="94">
        <f t="shared" si="0"/>
        <v>0</v>
      </c>
      <c r="E28" s="102"/>
      <c r="F28" s="94">
        <f t="shared" si="1"/>
        <v>0</v>
      </c>
      <c r="G28" s="42"/>
      <c r="H28" s="42"/>
      <c r="I28" s="81"/>
    </row>
    <row r="29" spans="1:9">
      <c r="A29" s="82"/>
      <c r="B29" s="83"/>
      <c r="C29" s="83"/>
      <c r="D29" s="94">
        <f t="shared" si="0"/>
        <v>0</v>
      </c>
      <c r="E29" s="102"/>
      <c r="F29" s="94">
        <f t="shared" si="1"/>
        <v>0</v>
      </c>
      <c r="G29" s="82"/>
      <c r="H29" s="82"/>
      <c r="I29" s="84"/>
    </row>
    <row r="30" spans="1:9">
      <c r="A30" s="82"/>
      <c r="B30" s="83"/>
      <c r="C30" s="83"/>
      <c r="D30" s="94">
        <f t="shared" si="0"/>
        <v>0</v>
      </c>
      <c r="E30" s="103"/>
      <c r="F30" s="94">
        <f t="shared" si="1"/>
        <v>0</v>
      </c>
      <c r="G30" s="82"/>
      <c r="H30" s="82"/>
      <c r="I30" s="84"/>
    </row>
    <row r="31" spans="1:9">
      <c r="A31" s="93" t="s">
        <v>34</v>
      </c>
      <c r="B31" s="97">
        <f>SUM(B12:B30)</f>
        <v>1000</v>
      </c>
      <c r="C31" s="97"/>
      <c r="D31" s="98">
        <f>SUM(D12:D30)</f>
        <v>1000</v>
      </c>
      <c r="E31" s="99"/>
      <c r="F31" s="98">
        <f>SUM(F12:F30)</f>
        <v>1000</v>
      </c>
      <c r="G31" s="82"/>
      <c r="H31" s="82"/>
      <c r="I31" s="84"/>
    </row>
    <row r="32" spans="1:9" ht="39.6" customHeight="1" thickBot="1">
      <c r="A32" s="153" t="s">
        <v>35</v>
      </c>
      <c r="B32" s="154"/>
      <c r="C32" s="154"/>
      <c r="D32" s="154"/>
      <c r="E32" s="154"/>
      <c r="F32" s="154"/>
      <c r="G32" s="154"/>
      <c r="H32" s="154"/>
      <c r="I32" s="154"/>
    </row>
    <row r="33" spans="1:9" ht="60.75" thickBot="1">
      <c r="A33" s="85" t="s">
        <v>24</v>
      </c>
      <c r="B33" s="85" t="s">
        <v>25</v>
      </c>
      <c r="C33" s="85" t="s">
        <v>26</v>
      </c>
      <c r="D33" s="85" t="s">
        <v>27</v>
      </c>
      <c r="E33" s="86" t="s">
        <v>28</v>
      </c>
      <c r="F33" s="112" t="s">
        <v>29</v>
      </c>
      <c r="G33" s="87" t="s">
        <v>30</v>
      </c>
      <c r="H33" s="88" t="s">
        <v>31</v>
      </c>
      <c r="I33" s="89" t="s">
        <v>32</v>
      </c>
    </row>
    <row r="34" spans="1:9">
      <c r="A34" s="75"/>
      <c r="B34" s="77"/>
      <c r="C34" s="90"/>
      <c r="D34" s="95">
        <f t="shared" ref="D34:D51" si="2">SUM(B34:C34)</f>
        <v>0</v>
      </c>
      <c r="E34" s="100"/>
      <c r="F34" s="96">
        <f>D34-E34</f>
        <v>0</v>
      </c>
      <c r="G34" s="74"/>
      <c r="H34" s="74"/>
      <c r="I34" s="91"/>
    </row>
    <row r="35" spans="1:9">
      <c r="A35" s="74"/>
      <c r="B35" s="76"/>
      <c r="C35" s="92"/>
      <c r="D35" s="95">
        <f t="shared" si="2"/>
        <v>0</v>
      </c>
      <c r="E35" s="100"/>
      <c r="F35" s="96">
        <f t="shared" ref="F35:F51" si="3">D35-E35</f>
        <v>0</v>
      </c>
      <c r="G35" s="74"/>
      <c r="H35" s="74"/>
      <c r="I35" s="91"/>
    </row>
    <row r="36" spans="1:9">
      <c r="A36" s="74"/>
      <c r="B36" s="76"/>
      <c r="C36" s="92"/>
      <c r="D36" s="95">
        <f t="shared" si="2"/>
        <v>0</v>
      </c>
      <c r="E36" s="100"/>
      <c r="F36" s="96">
        <f t="shared" si="3"/>
        <v>0</v>
      </c>
      <c r="G36" s="74"/>
      <c r="H36" s="74"/>
      <c r="I36" s="91"/>
    </row>
    <row r="37" spans="1:9">
      <c r="A37" s="75"/>
      <c r="B37" s="76"/>
      <c r="C37" s="92"/>
      <c r="D37" s="95">
        <f t="shared" si="2"/>
        <v>0</v>
      </c>
      <c r="E37" s="100"/>
      <c r="F37" s="96">
        <f t="shared" si="3"/>
        <v>0</v>
      </c>
      <c r="G37" s="74"/>
      <c r="H37" s="74"/>
      <c r="I37" s="91"/>
    </row>
    <row r="38" spans="1:9">
      <c r="A38" s="74"/>
      <c r="B38" s="76"/>
      <c r="C38" s="92"/>
      <c r="D38" s="95">
        <f t="shared" si="2"/>
        <v>0</v>
      </c>
      <c r="E38" s="100"/>
      <c r="F38" s="96">
        <f t="shared" si="3"/>
        <v>0</v>
      </c>
      <c r="G38" s="74"/>
      <c r="H38" s="74"/>
      <c r="I38" s="91"/>
    </row>
    <row r="39" spans="1:9">
      <c r="A39" s="74"/>
      <c r="B39" s="76"/>
      <c r="C39" s="92"/>
      <c r="D39" s="95">
        <f t="shared" si="2"/>
        <v>0</v>
      </c>
      <c r="E39" s="100"/>
      <c r="F39" s="96">
        <f t="shared" si="3"/>
        <v>0</v>
      </c>
      <c r="G39" s="74"/>
      <c r="H39" s="74"/>
      <c r="I39" s="91"/>
    </row>
    <row r="40" spans="1:9">
      <c r="A40" s="75"/>
      <c r="B40" s="76"/>
      <c r="C40" s="92"/>
      <c r="D40" s="95">
        <f t="shared" si="2"/>
        <v>0</v>
      </c>
      <c r="E40" s="100"/>
      <c r="F40" s="96">
        <f t="shared" si="3"/>
        <v>0</v>
      </c>
      <c r="G40" s="74"/>
      <c r="H40" s="74"/>
      <c r="I40" s="91"/>
    </row>
    <row r="41" spans="1:9">
      <c r="A41" s="74"/>
      <c r="B41" s="76"/>
      <c r="C41" s="92"/>
      <c r="D41" s="95">
        <f t="shared" si="2"/>
        <v>0</v>
      </c>
      <c r="E41" s="100"/>
      <c r="F41" s="96">
        <f t="shared" si="3"/>
        <v>0</v>
      </c>
      <c r="G41" s="74"/>
      <c r="H41" s="74"/>
      <c r="I41" s="91"/>
    </row>
    <row r="42" spans="1:9">
      <c r="A42" s="74"/>
      <c r="B42" s="76"/>
      <c r="C42" s="92"/>
      <c r="D42" s="95">
        <f t="shared" si="2"/>
        <v>0</v>
      </c>
      <c r="E42" s="100"/>
      <c r="F42" s="96">
        <f t="shared" si="3"/>
        <v>0</v>
      </c>
      <c r="G42" s="74"/>
      <c r="H42" s="74"/>
      <c r="I42" s="91"/>
    </row>
    <row r="43" spans="1:9">
      <c r="A43" s="75"/>
      <c r="B43" s="76"/>
      <c r="C43" s="92"/>
      <c r="D43" s="95">
        <f t="shared" si="2"/>
        <v>0</v>
      </c>
      <c r="E43" s="100"/>
      <c r="F43" s="96">
        <f t="shared" si="3"/>
        <v>0</v>
      </c>
      <c r="G43" s="74"/>
      <c r="H43" s="74"/>
      <c r="I43" s="91"/>
    </row>
    <row r="44" spans="1:9">
      <c r="A44" s="74"/>
      <c r="B44" s="76"/>
      <c r="C44" s="92"/>
      <c r="D44" s="95">
        <f t="shared" si="2"/>
        <v>0</v>
      </c>
      <c r="E44" s="100"/>
      <c r="F44" s="96">
        <f t="shared" si="3"/>
        <v>0</v>
      </c>
      <c r="G44" s="74"/>
      <c r="H44" s="74"/>
      <c r="I44" s="91"/>
    </row>
    <row r="45" spans="1:9">
      <c r="A45" s="74"/>
      <c r="B45" s="76"/>
      <c r="C45" s="92"/>
      <c r="D45" s="95">
        <f t="shared" si="2"/>
        <v>0</v>
      </c>
      <c r="E45" s="100"/>
      <c r="F45" s="96">
        <f t="shared" si="3"/>
        <v>0</v>
      </c>
      <c r="G45" s="74"/>
      <c r="H45" s="74"/>
      <c r="I45" s="91"/>
    </row>
    <row r="46" spans="1:9">
      <c r="A46" s="75"/>
      <c r="B46" s="76"/>
      <c r="C46" s="92"/>
      <c r="D46" s="95">
        <f t="shared" si="2"/>
        <v>0</v>
      </c>
      <c r="E46" s="100"/>
      <c r="F46" s="96">
        <f t="shared" si="3"/>
        <v>0</v>
      </c>
      <c r="G46" s="74"/>
      <c r="H46" s="74"/>
      <c r="I46" s="91"/>
    </row>
    <row r="47" spans="1:9">
      <c r="A47" s="74"/>
      <c r="B47" s="76"/>
      <c r="C47" s="92"/>
      <c r="D47" s="95">
        <f t="shared" si="2"/>
        <v>0</v>
      </c>
      <c r="E47" s="100"/>
      <c r="F47" s="96">
        <f t="shared" si="3"/>
        <v>0</v>
      </c>
      <c r="G47" s="74"/>
      <c r="H47" s="74"/>
      <c r="I47" s="91"/>
    </row>
    <row r="48" spans="1:9">
      <c r="A48" s="74"/>
      <c r="B48" s="76"/>
      <c r="C48" s="92"/>
      <c r="D48" s="95">
        <f t="shared" si="2"/>
        <v>0</v>
      </c>
      <c r="E48" s="100"/>
      <c r="F48" s="96">
        <f t="shared" si="3"/>
        <v>0</v>
      </c>
      <c r="G48" s="74"/>
      <c r="H48" s="74"/>
      <c r="I48" s="91"/>
    </row>
    <row r="49" spans="1:9">
      <c r="A49" s="75"/>
      <c r="B49" s="76"/>
      <c r="C49" s="92"/>
      <c r="D49" s="95">
        <f t="shared" si="2"/>
        <v>0</v>
      </c>
      <c r="E49" s="100"/>
      <c r="F49" s="96">
        <f t="shared" si="3"/>
        <v>0</v>
      </c>
      <c r="G49" s="74"/>
      <c r="H49" s="74"/>
      <c r="I49" s="91"/>
    </row>
    <row r="50" spans="1:9">
      <c r="A50" s="74"/>
      <c r="B50" s="76"/>
      <c r="C50" s="92"/>
      <c r="D50" s="95">
        <f t="shared" si="2"/>
        <v>0</v>
      </c>
      <c r="E50" s="100"/>
      <c r="F50" s="96">
        <f t="shared" si="3"/>
        <v>0</v>
      </c>
      <c r="G50" s="74"/>
      <c r="H50" s="74"/>
      <c r="I50" s="91"/>
    </row>
    <row r="51" spans="1:9">
      <c r="A51" s="74"/>
      <c r="B51" s="76"/>
      <c r="C51" s="92"/>
      <c r="D51" s="95">
        <f t="shared" si="2"/>
        <v>0</v>
      </c>
      <c r="E51" s="100"/>
      <c r="F51" s="96">
        <f t="shared" si="3"/>
        <v>0</v>
      </c>
      <c r="G51" s="74"/>
      <c r="H51" s="74"/>
      <c r="I51" s="91"/>
    </row>
    <row r="52" spans="1:9">
      <c r="A52" s="113" t="s">
        <v>36</v>
      </c>
      <c r="B52" s="98">
        <f>SUM(B34:B51)</f>
        <v>0</v>
      </c>
      <c r="C52" s="98"/>
      <c r="D52" s="98">
        <f>SUM(D34:D51)</f>
        <v>0</v>
      </c>
      <c r="E52" s="114"/>
      <c r="F52" s="98">
        <f>SUM(F34:F51)</f>
        <v>0</v>
      </c>
      <c r="G52" s="82"/>
      <c r="H52" s="82"/>
      <c r="I52" s="84"/>
    </row>
    <row r="53" spans="1:9" hidden="1">
      <c r="D53" s="39">
        <f>D52+D31</f>
        <v>1000</v>
      </c>
    </row>
  </sheetData>
  <sheetProtection algorithmName="SHA-512" hashValue="RCi7Kl+2txLscN8pC0LSGv5tWrTpw+CedMvHnsIzBDUL2Fz6LRSweO2/RG7fXCxSI5UP2oBS/EinmFzYP1P9Yw==" saltValue="i7JtRRSz8V4o6ZFGoCUYAw==" spinCount="100000" sheet="1" objects="1" scenarios="1"/>
  <mergeCells count="4">
    <mergeCell ref="A1:I1"/>
    <mergeCell ref="A2:I2"/>
    <mergeCell ref="A10:I10"/>
    <mergeCell ref="A32:I32"/>
  </mergeCells>
  <conditionalFormatting sqref="A10 A11:D11">
    <cfRule type="containsText" dxfId="2" priority="1" operator="containsText" text="Equipment">
      <formula>NOT(ISERROR(SEARCH("Equipment",A10)))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76ED41-0E77-433E-8025-431E38E137C8}">
          <x14:formula1>
            <xm:f>'Data Valid'!$D$14:$D$16</xm:f>
          </x14:formula1>
          <xm:sqref>A34:A51</xm:sqref>
        </x14:dataValidation>
        <x14:dataValidation type="list" allowBlank="1" showInputMessage="1" showErrorMessage="1" xr:uid="{D5BD4292-DC69-494D-8917-40E252BE294A}">
          <x14:formula1>
            <xm:f>'Data Valid'!$D$10:$D$13</xm:f>
          </x14:formula1>
          <xm:sqref>A12:A28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E569-CD6E-42E4-B7C2-1D3D9E53F999}">
  <dimension ref="A1:I53"/>
  <sheetViews>
    <sheetView workbookViewId="0">
      <selection sqref="A1:I1"/>
    </sheetView>
  </sheetViews>
  <sheetFormatPr defaultColWidth="8.85546875" defaultRowHeight="12.75"/>
  <cols>
    <col min="1" max="1" width="48.85546875" customWidth="1"/>
    <col min="2" max="6" width="15.5703125" customWidth="1"/>
    <col min="7" max="9" width="36.5703125" customWidth="1"/>
  </cols>
  <sheetData>
    <row r="1" spans="1:9" ht="15.75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9" ht="15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9" ht="18.75">
      <c r="A3" s="111"/>
      <c r="B3" s="119" t="s">
        <v>37</v>
      </c>
      <c r="C3" s="40">
        <f>VLOOKUP('Cover Page'!$C$6,Reference!$A$2:$S$23,9,"False")</f>
        <v>0</v>
      </c>
      <c r="D3" s="40"/>
      <c r="E3" s="40"/>
      <c r="F3" s="40"/>
      <c r="G3" s="120"/>
      <c r="H3" s="120"/>
      <c r="I3" s="120"/>
    </row>
    <row r="4" spans="1:9" ht="18.75">
      <c r="A4" s="111"/>
      <c r="B4" s="119" t="s">
        <v>18</v>
      </c>
      <c r="C4" s="40">
        <f>VLOOKUP('Cover Page'!$C$6,Reference!$A$2:$S$23,10,"False")</f>
        <v>0</v>
      </c>
      <c r="D4" s="40"/>
      <c r="E4" s="40"/>
      <c r="F4" s="40"/>
      <c r="G4" s="121"/>
      <c r="H4" s="121"/>
      <c r="I4" s="121"/>
    </row>
    <row r="5" spans="1:9" ht="18.75">
      <c r="A5" s="111"/>
      <c r="B5" s="119" t="s">
        <v>19</v>
      </c>
      <c r="C5" s="40">
        <f>VLOOKUP('Cover Page'!$C$6,Reference!$A$2:$S$23,12,"False")</f>
        <v>0</v>
      </c>
      <c r="D5" s="40"/>
      <c r="E5" s="40"/>
      <c r="F5" s="40"/>
      <c r="G5" s="121"/>
      <c r="H5" s="121"/>
      <c r="I5" s="121"/>
    </row>
    <row r="6" spans="1:9" ht="18.75">
      <c r="A6" s="111"/>
      <c r="B6" s="119" t="s">
        <v>20</v>
      </c>
      <c r="C6" s="40">
        <f>VLOOKUP('Cover Page'!$C$6,Reference!$A$2:$S$23,11,"False")</f>
        <v>0</v>
      </c>
      <c r="D6" s="40"/>
      <c r="E6" s="40"/>
      <c r="F6" s="40"/>
      <c r="G6" s="121"/>
      <c r="H6" s="121"/>
      <c r="I6" s="121"/>
    </row>
    <row r="7" spans="1:9" ht="18.75">
      <c r="A7" s="111"/>
      <c r="B7" s="122" t="s">
        <v>38</v>
      </c>
      <c r="C7" s="40">
        <f>SUM(C3:C6)</f>
        <v>0</v>
      </c>
      <c r="D7" s="40"/>
      <c r="E7" s="40"/>
      <c r="F7" s="40"/>
      <c r="G7" s="121"/>
      <c r="H7" s="121"/>
      <c r="I7" s="121"/>
    </row>
    <row r="8" spans="1:9" ht="18.75">
      <c r="A8" s="111"/>
      <c r="B8" s="122" t="s">
        <v>39</v>
      </c>
      <c r="C8" s="40">
        <f>C7-D53</f>
        <v>0</v>
      </c>
      <c r="D8" s="40"/>
      <c r="E8" s="40"/>
      <c r="F8" s="40"/>
      <c r="G8" s="121"/>
      <c r="H8" s="121"/>
      <c r="I8" s="121"/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 ht="39" customHeight="1" thickBot="1">
      <c r="A10" s="151" t="s">
        <v>23</v>
      </c>
      <c r="B10" s="152"/>
      <c r="C10" s="152"/>
      <c r="D10" s="152"/>
      <c r="E10" s="152"/>
      <c r="F10" s="152"/>
      <c r="G10" s="152"/>
      <c r="H10" s="152"/>
      <c r="I10" s="152"/>
    </row>
    <row r="11" spans="1:9" ht="60.75" thickBot="1">
      <c r="A11" s="115" t="s">
        <v>24</v>
      </c>
      <c r="B11" s="115" t="s">
        <v>25</v>
      </c>
      <c r="C11" s="115" t="s">
        <v>26</v>
      </c>
      <c r="D11" s="115" t="s">
        <v>27</v>
      </c>
      <c r="E11" s="116" t="s">
        <v>40</v>
      </c>
      <c r="F11" s="112" t="s">
        <v>29</v>
      </c>
      <c r="G11" s="117" t="s">
        <v>30</v>
      </c>
      <c r="H11" s="117" t="s">
        <v>31</v>
      </c>
      <c r="I11" s="118" t="s">
        <v>32</v>
      </c>
    </row>
    <row r="12" spans="1:9">
      <c r="A12" s="74"/>
      <c r="B12" s="76"/>
      <c r="C12" s="76"/>
      <c r="D12" s="94">
        <f>SUM(B12:C12)</f>
        <v>0</v>
      </c>
      <c r="E12" s="101"/>
      <c r="F12" s="94">
        <f>D12-E12</f>
        <v>0</v>
      </c>
      <c r="G12" s="42"/>
      <c r="H12" s="42"/>
      <c r="I12" s="81"/>
    </row>
    <row r="13" spans="1:9">
      <c r="A13" s="74"/>
      <c r="B13" s="76"/>
      <c r="C13" s="76"/>
      <c r="D13" s="94">
        <f t="shared" ref="D13:D30" si="0">SUM(B13:C13)</f>
        <v>0</v>
      </c>
      <c r="E13" s="102"/>
      <c r="F13" s="94">
        <f t="shared" ref="F13:F30" si="1">D13-E13</f>
        <v>0</v>
      </c>
      <c r="G13" s="42"/>
      <c r="H13" s="42"/>
      <c r="I13" s="81"/>
    </row>
    <row r="14" spans="1:9">
      <c r="A14" s="74"/>
      <c r="B14" s="76"/>
      <c r="C14" s="76"/>
      <c r="D14" s="94">
        <f t="shared" si="0"/>
        <v>0</v>
      </c>
      <c r="E14" s="102"/>
      <c r="F14" s="94">
        <f t="shared" si="1"/>
        <v>0</v>
      </c>
      <c r="G14" s="42"/>
      <c r="H14" s="42"/>
      <c r="I14" s="81"/>
    </row>
    <row r="15" spans="1:9">
      <c r="A15" s="74"/>
      <c r="B15" s="76"/>
      <c r="C15" s="76"/>
      <c r="D15" s="94">
        <f t="shared" si="0"/>
        <v>0</v>
      </c>
      <c r="E15" s="102"/>
      <c r="F15" s="94">
        <f t="shared" si="1"/>
        <v>0</v>
      </c>
      <c r="G15" s="42"/>
      <c r="H15" s="42"/>
      <c r="I15" s="81"/>
    </row>
    <row r="16" spans="1:9">
      <c r="A16" s="74"/>
      <c r="B16" s="76"/>
      <c r="C16" s="76"/>
      <c r="D16" s="94">
        <f t="shared" si="0"/>
        <v>0</v>
      </c>
      <c r="E16" s="102"/>
      <c r="F16" s="94">
        <f t="shared" si="1"/>
        <v>0</v>
      </c>
      <c r="G16" s="42"/>
      <c r="H16" s="42"/>
      <c r="I16" s="81"/>
    </row>
    <row r="17" spans="1:9">
      <c r="A17" s="74"/>
      <c r="B17" s="76"/>
      <c r="C17" s="76"/>
      <c r="D17" s="94">
        <f t="shared" si="0"/>
        <v>0</v>
      </c>
      <c r="E17" s="102"/>
      <c r="F17" s="94">
        <f t="shared" si="1"/>
        <v>0</v>
      </c>
      <c r="G17" s="42"/>
      <c r="H17" s="42"/>
      <c r="I17" s="81"/>
    </row>
    <row r="18" spans="1:9">
      <c r="A18" s="74"/>
      <c r="B18" s="76"/>
      <c r="C18" s="76"/>
      <c r="D18" s="94">
        <f t="shared" si="0"/>
        <v>0</v>
      </c>
      <c r="E18" s="102"/>
      <c r="F18" s="94">
        <f t="shared" si="1"/>
        <v>0</v>
      </c>
      <c r="G18" s="42"/>
      <c r="H18" s="42"/>
      <c r="I18" s="81"/>
    </row>
    <row r="19" spans="1:9">
      <c r="A19" s="74"/>
      <c r="B19" s="76"/>
      <c r="C19" s="76"/>
      <c r="D19" s="94">
        <f t="shared" si="0"/>
        <v>0</v>
      </c>
      <c r="E19" s="102"/>
      <c r="F19" s="94">
        <f t="shared" si="1"/>
        <v>0</v>
      </c>
      <c r="G19" s="42"/>
      <c r="H19" s="42"/>
      <c r="I19" s="81"/>
    </row>
    <row r="20" spans="1:9">
      <c r="A20" s="74"/>
      <c r="B20" s="76"/>
      <c r="C20" s="76"/>
      <c r="D20" s="94">
        <f t="shared" si="0"/>
        <v>0</v>
      </c>
      <c r="E20" s="102"/>
      <c r="F20" s="94">
        <f t="shared" si="1"/>
        <v>0</v>
      </c>
      <c r="G20" s="42"/>
      <c r="H20" s="42"/>
      <c r="I20" s="81"/>
    </row>
    <row r="21" spans="1:9">
      <c r="A21" s="74"/>
      <c r="B21" s="76"/>
      <c r="C21" s="76"/>
      <c r="D21" s="94">
        <f t="shared" si="0"/>
        <v>0</v>
      </c>
      <c r="E21" s="102"/>
      <c r="F21" s="94">
        <f t="shared" si="1"/>
        <v>0</v>
      </c>
      <c r="G21" s="42"/>
      <c r="H21" s="42"/>
      <c r="I21" s="81"/>
    </row>
    <row r="22" spans="1:9">
      <c r="A22" s="74"/>
      <c r="B22" s="76"/>
      <c r="C22" s="76"/>
      <c r="D22" s="94">
        <f t="shared" si="0"/>
        <v>0</v>
      </c>
      <c r="E22" s="102"/>
      <c r="F22" s="94">
        <f t="shared" si="1"/>
        <v>0</v>
      </c>
      <c r="G22" s="42"/>
      <c r="H22" s="42"/>
      <c r="I22" s="81"/>
    </row>
    <row r="23" spans="1:9">
      <c r="A23" s="74"/>
      <c r="B23" s="76"/>
      <c r="C23" s="76"/>
      <c r="D23" s="94">
        <f t="shared" si="0"/>
        <v>0</v>
      </c>
      <c r="E23" s="102"/>
      <c r="F23" s="94">
        <f t="shared" si="1"/>
        <v>0</v>
      </c>
      <c r="G23" s="42"/>
      <c r="H23" s="42"/>
      <c r="I23" s="81"/>
    </row>
    <row r="24" spans="1:9">
      <c r="A24" s="74"/>
      <c r="B24" s="76"/>
      <c r="C24" s="76"/>
      <c r="D24" s="94">
        <f t="shared" si="0"/>
        <v>0</v>
      </c>
      <c r="E24" s="102"/>
      <c r="F24" s="94">
        <f t="shared" si="1"/>
        <v>0</v>
      </c>
      <c r="G24" s="42"/>
      <c r="H24" s="42"/>
      <c r="I24" s="81"/>
    </row>
    <row r="25" spans="1:9">
      <c r="A25" s="74"/>
      <c r="B25" s="76"/>
      <c r="C25" s="76"/>
      <c r="D25" s="94">
        <f t="shared" si="0"/>
        <v>0</v>
      </c>
      <c r="E25" s="102"/>
      <c r="F25" s="94">
        <f t="shared" si="1"/>
        <v>0</v>
      </c>
      <c r="G25" s="42"/>
      <c r="H25" s="42"/>
      <c r="I25" s="81"/>
    </row>
    <row r="26" spans="1:9">
      <c r="A26" s="74"/>
      <c r="B26" s="76"/>
      <c r="C26" s="76"/>
      <c r="D26" s="94">
        <f t="shared" si="0"/>
        <v>0</v>
      </c>
      <c r="E26" s="102"/>
      <c r="F26" s="94">
        <f t="shared" si="1"/>
        <v>0</v>
      </c>
      <c r="G26" s="42"/>
      <c r="H26" s="42"/>
      <c r="I26" s="81"/>
    </row>
    <row r="27" spans="1:9">
      <c r="A27" s="74"/>
      <c r="B27" s="76"/>
      <c r="C27" s="76"/>
      <c r="D27" s="94">
        <f t="shared" si="0"/>
        <v>0</v>
      </c>
      <c r="E27" s="102"/>
      <c r="F27" s="94">
        <f t="shared" si="1"/>
        <v>0</v>
      </c>
      <c r="G27" s="42"/>
      <c r="H27" s="42"/>
      <c r="I27" s="81"/>
    </row>
    <row r="28" spans="1:9">
      <c r="A28" s="74"/>
      <c r="B28" s="76"/>
      <c r="C28" s="76"/>
      <c r="D28" s="94">
        <f t="shared" si="0"/>
        <v>0</v>
      </c>
      <c r="E28" s="102"/>
      <c r="F28" s="94">
        <f t="shared" si="1"/>
        <v>0</v>
      </c>
      <c r="G28" s="42"/>
      <c r="H28" s="42"/>
      <c r="I28" s="81"/>
    </row>
    <row r="29" spans="1:9">
      <c r="A29" s="82"/>
      <c r="B29" s="83"/>
      <c r="C29" s="83"/>
      <c r="D29" s="94">
        <f t="shared" si="0"/>
        <v>0</v>
      </c>
      <c r="E29" s="102"/>
      <c r="F29" s="94">
        <f t="shared" si="1"/>
        <v>0</v>
      </c>
      <c r="G29" s="82"/>
      <c r="H29" s="82"/>
      <c r="I29" s="84"/>
    </row>
    <row r="30" spans="1:9">
      <c r="A30" s="82"/>
      <c r="B30" s="83"/>
      <c r="C30" s="83"/>
      <c r="D30" s="94">
        <f t="shared" si="0"/>
        <v>0</v>
      </c>
      <c r="E30" s="103"/>
      <c r="F30" s="94">
        <f t="shared" si="1"/>
        <v>0</v>
      </c>
      <c r="G30" s="82"/>
      <c r="H30" s="82"/>
      <c r="I30" s="84"/>
    </row>
    <row r="31" spans="1:9">
      <c r="A31" s="93" t="s">
        <v>34</v>
      </c>
      <c r="B31" s="97">
        <f>SUM(B12:B30)</f>
        <v>0</v>
      </c>
      <c r="C31" s="97"/>
      <c r="D31" s="98">
        <f>SUM(D12:D30)</f>
        <v>0</v>
      </c>
      <c r="E31" s="99"/>
      <c r="F31" s="98">
        <f>SUM(F12:F30)</f>
        <v>0</v>
      </c>
      <c r="G31" s="82"/>
      <c r="H31" s="82"/>
      <c r="I31" s="84"/>
    </row>
    <row r="32" spans="1:9" ht="39.6" customHeight="1" thickBot="1">
      <c r="A32" s="155" t="s">
        <v>35</v>
      </c>
      <c r="B32" s="156"/>
      <c r="C32" s="156"/>
      <c r="D32" s="156"/>
      <c r="E32" s="156"/>
      <c r="F32" s="156"/>
      <c r="G32" s="156"/>
      <c r="H32" s="156"/>
      <c r="I32" s="156"/>
    </row>
    <row r="33" spans="1:9" ht="60.75" thickBot="1">
      <c r="A33" s="124" t="s">
        <v>24</v>
      </c>
      <c r="B33" s="124" t="s">
        <v>25</v>
      </c>
      <c r="C33" s="124" t="s">
        <v>26</v>
      </c>
      <c r="D33" s="124" t="s">
        <v>27</v>
      </c>
      <c r="E33" s="125" t="s">
        <v>41</v>
      </c>
      <c r="F33" s="112" t="s">
        <v>29</v>
      </c>
      <c r="G33" s="126" t="s">
        <v>30</v>
      </c>
      <c r="H33" s="127" t="s">
        <v>31</v>
      </c>
      <c r="I33" s="128" t="s">
        <v>32</v>
      </c>
    </row>
    <row r="34" spans="1:9">
      <c r="A34" s="75"/>
      <c r="B34" s="77"/>
      <c r="C34" s="90"/>
      <c r="D34" s="95">
        <f t="shared" ref="D34:D51" si="2">SUM(B34:C34)</f>
        <v>0</v>
      </c>
      <c r="E34" s="100"/>
      <c r="F34" s="96">
        <f>D34-E34</f>
        <v>0</v>
      </c>
      <c r="G34" s="74"/>
      <c r="H34" s="74"/>
      <c r="I34" s="91"/>
    </row>
    <row r="35" spans="1:9">
      <c r="A35" s="74"/>
      <c r="B35" s="76"/>
      <c r="C35" s="92"/>
      <c r="D35" s="95">
        <f t="shared" si="2"/>
        <v>0</v>
      </c>
      <c r="E35" s="100"/>
      <c r="F35" s="96">
        <f t="shared" ref="F35:F51" si="3">D35-E35</f>
        <v>0</v>
      </c>
      <c r="G35" s="74"/>
      <c r="H35" s="74"/>
      <c r="I35" s="91"/>
    </row>
    <row r="36" spans="1:9">
      <c r="A36" s="74"/>
      <c r="B36" s="76"/>
      <c r="C36" s="92"/>
      <c r="D36" s="95">
        <f t="shared" si="2"/>
        <v>0</v>
      </c>
      <c r="E36" s="100"/>
      <c r="F36" s="96">
        <f t="shared" si="3"/>
        <v>0</v>
      </c>
      <c r="G36" s="74"/>
      <c r="H36" s="74"/>
      <c r="I36" s="91"/>
    </row>
    <row r="37" spans="1:9">
      <c r="A37" s="75"/>
      <c r="B37" s="76"/>
      <c r="C37" s="92"/>
      <c r="D37" s="95">
        <f t="shared" si="2"/>
        <v>0</v>
      </c>
      <c r="E37" s="100"/>
      <c r="F37" s="96">
        <f t="shared" si="3"/>
        <v>0</v>
      </c>
      <c r="G37" s="74"/>
      <c r="H37" s="74"/>
      <c r="I37" s="91"/>
    </row>
    <row r="38" spans="1:9">
      <c r="A38" s="74"/>
      <c r="B38" s="76"/>
      <c r="C38" s="92"/>
      <c r="D38" s="95">
        <f t="shared" si="2"/>
        <v>0</v>
      </c>
      <c r="E38" s="100"/>
      <c r="F38" s="96">
        <f t="shared" si="3"/>
        <v>0</v>
      </c>
      <c r="G38" s="74"/>
      <c r="H38" s="74"/>
      <c r="I38" s="91"/>
    </row>
    <row r="39" spans="1:9">
      <c r="A39" s="74"/>
      <c r="B39" s="76"/>
      <c r="C39" s="92"/>
      <c r="D39" s="95">
        <f t="shared" si="2"/>
        <v>0</v>
      </c>
      <c r="E39" s="100"/>
      <c r="F39" s="96">
        <f t="shared" si="3"/>
        <v>0</v>
      </c>
      <c r="G39" s="74"/>
      <c r="H39" s="74"/>
      <c r="I39" s="91"/>
    </row>
    <row r="40" spans="1:9">
      <c r="A40" s="75"/>
      <c r="B40" s="76"/>
      <c r="C40" s="92"/>
      <c r="D40" s="95">
        <f t="shared" si="2"/>
        <v>0</v>
      </c>
      <c r="E40" s="100"/>
      <c r="F40" s="96">
        <f t="shared" si="3"/>
        <v>0</v>
      </c>
      <c r="G40" s="74"/>
      <c r="H40" s="74"/>
      <c r="I40" s="91"/>
    </row>
    <row r="41" spans="1:9">
      <c r="A41" s="74"/>
      <c r="B41" s="76"/>
      <c r="C41" s="92"/>
      <c r="D41" s="95">
        <f t="shared" si="2"/>
        <v>0</v>
      </c>
      <c r="E41" s="100"/>
      <c r="F41" s="96">
        <f t="shared" si="3"/>
        <v>0</v>
      </c>
      <c r="G41" s="74"/>
      <c r="H41" s="74"/>
      <c r="I41" s="91"/>
    </row>
    <row r="42" spans="1:9">
      <c r="A42" s="74"/>
      <c r="B42" s="76"/>
      <c r="C42" s="92"/>
      <c r="D42" s="95">
        <f t="shared" si="2"/>
        <v>0</v>
      </c>
      <c r="E42" s="100"/>
      <c r="F42" s="96">
        <f t="shared" si="3"/>
        <v>0</v>
      </c>
      <c r="G42" s="74"/>
      <c r="H42" s="74"/>
      <c r="I42" s="91"/>
    </row>
    <row r="43" spans="1:9">
      <c r="A43" s="75"/>
      <c r="B43" s="76"/>
      <c r="C43" s="92"/>
      <c r="D43" s="95">
        <f t="shared" si="2"/>
        <v>0</v>
      </c>
      <c r="E43" s="100"/>
      <c r="F43" s="96">
        <f t="shared" si="3"/>
        <v>0</v>
      </c>
      <c r="G43" s="74"/>
      <c r="H43" s="74"/>
      <c r="I43" s="91"/>
    </row>
    <row r="44" spans="1:9">
      <c r="A44" s="74"/>
      <c r="B44" s="76"/>
      <c r="C44" s="92"/>
      <c r="D44" s="95">
        <f t="shared" si="2"/>
        <v>0</v>
      </c>
      <c r="E44" s="100"/>
      <c r="F44" s="96">
        <f t="shared" si="3"/>
        <v>0</v>
      </c>
      <c r="G44" s="74"/>
      <c r="H44" s="74"/>
      <c r="I44" s="91"/>
    </row>
    <row r="45" spans="1:9">
      <c r="A45" s="74"/>
      <c r="B45" s="76"/>
      <c r="C45" s="92"/>
      <c r="D45" s="95">
        <f t="shared" si="2"/>
        <v>0</v>
      </c>
      <c r="E45" s="100"/>
      <c r="F45" s="96">
        <f t="shared" si="3"/>
        <v>0</v>
      </c>
      <c r="G45" s="74"/>
      <c r="H45" s="74"/>
      <c r="I45" s="91"/>
    </row>
    <row r="46" spans="1:9">
      <c r="A46" s="75"/>
      <c r="B46" s="76"/>
      <c r="C46" s="92"/>
      <c r="D46" s="95">
        <f t="shared" si="2"/>
        <v>0</v>
      </c>
      <c r="E46" s="100"/>
      <c r="F46" s="96">
        <f t="shared" si="3"/>
        <v>0</v>
      </c>
      <c r="G46" s="74"/>
      <c r="H46" s="74"/>
      <c r="I46" s="91"/>
    </row>
    <row r="47" spans="1:9">
      <c r="A47" s="74"/>
      <c r="B47" s="76"/>
      <c r="C47" s="92"/>
      <c r="D47" s="95">
        <f t="shared" si="2"/>
        <v>0</v>
      </c>
      <c r="E47" s="100"/>
      <c r="F47" s="96">
        <f t="shared" si="3"/>
        <v>0</v>
      </c>
      <c r="G47" s="74"/>
      <c r="H47" s="74"/>
      <c r="I47" s="91"/>
    </row>
    <row r="48" spans="1:9">
      <c r="A48" s="74"/>
      <c r="B48" s="76"/>
      <c r="C48" s="92"/>
      <c r="D48" s="95">
        <f t="shared" si="2"/>
        <v>0</v>
      </c>
      <c r="E48" s="100"/>
      <c r="F48" s="96">
        <f t="shared" si="3"/>
        <v>0</v>
      </c>
      <c r="G48" s="74"/>
      <c r="H48" s="74"/>
      <c r="I48" s="91"/>
    </row>
    <row r="49" spans="1:9">
      <c r="A49" s="75"/>
      <c r="B49" s="76"/>
      <c r="C49" s="92"/>
      <c r="D49" s="95">
        <f t="shared" si="2"/>
        <v>0</v>
      </c>
      <c r="E49" s="100"/>
      <c r="F49" s="96">
        <f t="shared" si="3"/>
        <v>0</v>
      </c>
      <c r="G49" s="74"/>
      <c r="H49" s="74"/>
      <c r="I49" s="91"/>
    </row>
    <row r="50" spans="1:9">
      <c r="A50" s="74"/>
      <c r="B50" s="76"/>
      <c r="C50" s="92"/>
      <c r="D50" s="95">
        <f t="shared" si="2"/>
        <v>0</v>
      </c>
      <c r="E50" s="100"/>
      <c r="F50" s="96">
        <f t="shared" si="3"/>
        <v>0</v>
      </c>
      <c r="G50" s="74"/>
      <c r="H50" s="74"/>
      <c r="I50" s="91"/>
    </row>
    <row r="51" spans="1:9">
      <c r="A51" s="74"/>
      <c r="B51" s="76"/>
      <c r="C51" s="92"/>
      <c r="D51" s="95">
        <f t="shared" si="2"/>
        <v>0</v>
      </c>
      <c r="E51" s="100"/>
      <c r="F51" s="96">
        <f t="shared" si="3"/>
        <v>0</v>
      </c>
      <c r="G51" s="74"/>
      <c r="H51" s="74"/>
      <c r="I51" s="91"/>
    </row>
    <row r="52" spans="1:9">
      <c r="A52" s="113" t="s">
        <v>36</v>
      </c>
      <c r="B52" s="98">
        <f>SUM(B34:B51)</f>
        <v>0</v>
      </c>
      <c r="C52" s="98"/>
      <c r="D52" s="98">
        <f>SUM(D34:D51)</f>
        <v>0</v>
      </c>
      <c r="E52" s="114"/>
      <c r="F52" s="98">
        <f>SUM(F34:F51)</f>
        <v>0</v>
      </c>
      <c r="G52" s="82"/>
      <c r="H52" s="82"/>
      <c r="I52" s="84"/>
    </row>
    <row r="53" spans="1:9" hidden="1">
      <c r="D53" s="39">
        <f>D52+D31</f>
        <v>0</v>
      </c>
    </row>
  </sheetData>
  <sheetProtection algorithmName="SHA-512" hashValue="wuXY1MVUGaxx3ms90hHZkNbuek5uYl1eKK2PiEwxPU44ukb6Qj5Vwt1TIlpzPiaKLPWZDwnO6jpFLcTKtvYzlA==" saltValue="c/vMT8dpS7ol3/XoP/6HVw==" spinCount="100000" sheet="1" objects="1" scenarios="1"/>
  <mergeCells count="4">
    <mergeCell ref="A1:I1"/>
    <mergeCell ref="A2:I2"/>
    <mergeCell ref="A10:I10"/>
    <mergeCell ref="A32:I32"/>
  </mergeCells>
  <conditionalFormatting sqref="A10 A11:D11">
    <cfRule type="containsText" dxfId="1" priority="1" operator="containsText" text="Equipment">
      <formula>NOT(ISERROR(SEARCH("Equipment",A10)))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31B00B-72C6-4FE8-B338-686E65B7108E}">
          <x14:formula1>
            <xm:f>'Data Valid'!$D$10:$D$13</xm:f>
          </x14:formula1>
          <xm:sqref>A12:A28</xm:sqref>
        </x14:dataValidation>
        <x14:dataValidation type="list" allowBlank="1" showInputMessage="1" showErrorMessage="1" xr:uid="{09B8ED6C-B31F-4FCB-B418-F6ABF029FA46}">
          <x14:formula1>
            <xm:f>'Data Valid'!$D$14:$D$16</xm:f>
          </x14:formula1>
          <xm:sqref>A34:A51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8B25-EF2E-4B5E-9E76-D934B5EA7B17}">
  <dimension ref="A1:I53"/>
  <sheetViews>
    <sheetView workbookViewId="0">
      <selection sqref="A1:I1"/>
    </sheetView>
  </sheetViews>
  <sheetFormatPr defaultColWidth="8.85546875" defaultRowHeight="12.75"/>
  <cols>
    <col min="1" max="1" width="48.85546875" customWidth="1"/>
    <col min="2" max="6" width="15.5703125" customWidth="1"/>
    <col min="7" max="9" width="36.5703125" customWidth="1"/>
  </cols>
  <sheetData>
    <row r="1" spans="1:9" ht="15.75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9" ht="15">
      <c r="A2" s="150" t="s">
        <v>1</v>
      </c>
      <c r="B2" s="150"/>
      <c r="C2" s="150"/>
      <c r="D2" s="150"/>
      <c r="E2" s="150"/>
      <c r="F2" s="150"/>
      <c r="G2" s="150"/>
      <c r="H2" s="150"/>
      <c r="I2" s="150"/>
    </row>
    <row r="3" spans="1:9" ht="18.75">
      <c r="A3" s="111"/>
      <c r="B3" s="119" t="s">
        <v>42</v>
      </c>
      <c r="C3" s="40">
        <f>VLOOKUP('Cover Page'!$C$6,Reference!$A$2:$S$23,15,"False")</f>
        <v>0</v>
      </c>
      <c r="D3" s="40"/>
      <c r="E3" s="40"/>
      <c r="F3" s="40"/>
      <c r="G3" s="120"/>
      <c r="H3" s="120"/>
      <c r="I3" s="120"/>
    </row>
    <row r="4" spans="1:9" ht="18.75">
      <c r="A4" s="111"/>
      <c r="B4" s="119" t="s">
        <v>18</v>
      </c>
      <c r="C4" s="40">
        <f>VLOOKUP('Cover Page'!$C$6,Reference!$A$2:$S$23,16,"False")</f>
        <v>0</v>
      </c>
      <c r="D4" s="40"/>
      <c r="E4" s="40"/>
      <c r="F4" s="40"/>
      <c r="G4" s="121"/>
      <c r="H4" s="121"/>
      <c r="I4" s="121"/>
    </row>
    <row r="5" spans="1:9" ht="18.75">
      <c r="A5" s="111"/>
      <c r="B5" s="119" t="s">
        <v>19</v>
      </c>
      <c r="C5" s="40">
        <f>VLOOKUP('Cover Page'!$C$6,Reference!$A$2:$S$23,18,"False")</f>
        <v>0</v>
      </c>
      <c r="D5" s="40"/>
      <c r="E5" s="40"/>
      <c r="F5" s="40"/>
      <c r="G5" s="121"/>
      <c r="H5" s="121"/>
      <c r="I5" s="121"/>
    </row>
    <row r="6" spans="1:9" ht="18.75">
      <c r="A6" s="111"/>
      <c r="B6" s="119" t="s">
        <v>20</v>
      </c>
      <c r="C6" s="40">
        <f>VLOOKUP('Cover Page'!$C$6,Reference!$A$2:$S$23,17,"False")</f>
        <v>0</v>
      </c>
      <c r="D6" s="40"/>
      <c r="E6" s="40"/>
      <c r="F6" s="40"/>
      <c r="G6" s="121"/>
      <c r="H6" s="121"/>
      <c r="I6" s="121"/>
    </row>
    <row r="7" spans="1:9" ht="18.75">
      <c r="A7" s="111"/>
      <c r="B7" s="122" t="s">
        <v>43</v>
      </c>
      <c r="C7" s="40">
        <f>SUM(C3:C6)</f>
        <v>0</v>
      </c>
      <c r="D7" s="40"/>
      <c r="E7" s="40"/>
      <c r="F7" s="40"/>
      <c r="G7" s="121"/>
      <c r="H7" s="121"/>
      <c r="I7" s="121"/>
    </row>
    <row r="8" spans="1:9" ht="18.75">
      <c r="A8" s="111"/>
      <c r="B8" s="122" t="s">
        <v>44</v>
      </c>
      <c r="C8" s="40">
        <f>C7-D53</f>
        <v>0</v>
      </c>
      <c r="D8" s="40"/>
      <c r="E8" s="40"/>
      <c r="F8" s="40"/>
      <c r="G8" s="121"/>
      <c r="H8" s="121"/>
      <c r="I8" s="121"/>
    </row>
    <row r="9" spans="1:9">
      <c r="A9" s="123"/>
      <c r="B9" s="123"/>
      <c r="C9" s="123"/>
      <c r="D9" s="123"/>
      <c r="E9" s="123"/>
      <c r="F9" s="123"/>
      <c r="G9" s="123"/>
      <c r="H9" s="123"/>
      <c r="I9" s="123"/>
    </row>
    <row r="10" spans="1:9" ht="39" customHeight="1" thickBot="1">
      <c r="A10" s="151" t="s">
        <v>23</v>
      </c>
      <c r="B10" s="152"/>
      <c r="C10" s="152"/>
      <c r="D10" s="152"/>
      <c r="E10" s="152"/>
      <c r="F10" s="152"/>
      <c r="G10" s="152"/>
      <c r="H10" s="152"/>
      <c r="I10" s="152"/>
    </row>
    <row r="11" spans="1:9" ht="60.75" thickBot="1">
      <c r="A11" s="115" t="s">
        <v>24</v>
      </c>
      <c r="B11" s="115" t="s">
        <v>25</v>
      </c>
      <c r="C11" s="115" t="s">
        <v>26</v>
      </c>
      <c r="D11" s="115" t="s">
        <v>27</v>
      </c>
      <c r="E11" s="116" t="s">
        <v>45</v>
      </c>
      <c r="F11" s="112" t="s">
        <v>29</v>
      </c>
      <c r="G11" s="117" t="s">
        <v>30</v>
      </c>
      <c r="H11" s="117" t="s">
        <v>31</v>
      </c>
      <c r="I11" s="118" t="s">
        <v>32</v>
      </c>
    </row>
    <row r="12" spans="1:9">
      <c r="A12" s="74"/>
      <c r="B12" s="76"/>
      <c r="C12" s="76"/>
      <c r="D12" s="94">
        <f>SUM(B12:C12)</f>
        <v>0</v>
      </c>
      <c r="E12" s="101"/>
      <c r="F12" s="94">
        <f>D12-E12</f>
        <v>0</v>
      </c>
      <c r="G12" s="42"/>
      <c r="H12" s="42"/>
      <c r="I12" s="81"/>
    </row>
    <row r="13" spans="1:9">
      <c r="A13" s="74"/>
      <c r="B13" s="76"/>
      <c r="C13" s="76"/>
      <c r="D13" s="94">
        <f t="shared" ref="D13:D30" si="0">SUM(B13:C13)</f>
        <v>0</v>
      </c>
      <c r="E13" s="102"/>
      <c r="F13" s="94">
        <f t="shared" ref="F13:F30" si="1">D13-E13</f>
        <v>0</v>
      </c>
      <c r="G13" s="42"/>
      <c r="H13" s="42"/>
      <c r="I13" s="81"/>
    </row>
    <row r="14" spans="1:9">
      <c r="A14" s="74"/>
      <c r="B14" s="76"/>
      <c r="C14" s="76"/>
      <c r="D14" s="94">
        <f t="shared" si="0"/>
        <v>0</v>
      </c>
      <c r="E14" s="102"/>
      <c r="F14" s="94">
        <f t="shared" si="1"/>
        <v>0</v>
      </c>
      <c r="G14" s="42"/>
      <c r="H14" s="42"/>
      <c r="I14" s="81"/>
    </row>
    <row r="15" spans="1:9">
      <c r="A15" s="74"/>
      <c r="B15" s="76"/>
      <c r="C15" s="76"/>
      <c r="D15" s="94">
        <f t="shared" si="0"/>
        <v>0</v>
      </c>
      <c r="E15" s="102"/>
      <c r="F15" s="94">
        <f t="shared" si="1"/>
        <v>0</v>
      </c>
      <c r="G15" s="42"/>
      <c r="H15" s="42"/>
      <c r="I15" s="81"/>
    </row>
    <row r="16" spans="1:9">
      <c r="A16" s="74"/>
      <c r="B16" s="76"/>
      <c r="C16" s="76"/>
      <c r="D16" s="94">
        <f t="shared" si="0"/>
        <v>0</v>
      </c>
      <c r="E16" s="102"/>
      <c r="F16" s="94">
        <f t="shared" si="1"/>
        <v>0</v>
      </c>
      <c r="G16" s="42"/>
      <c r="H16" s="42"/>
      <c r="I16" s="81"/>
    </row>
    <row r="17" spans="1:9">
      <c r="A17" s="74"/>
      <c r="B17" s="76"/>
      <c r="C17" s="76"/>
      <c r="D17" s="94">
        <f t="shared" si="0"/>
        <v>0</v>
      </c>
      <c r="E17" s="102"/>
      <c r="F17" s="94">
        <f t="shared" si="1"/>
        <v>0</v>
      </c>
      <c r="G17" s="42"/>
      <c r="H17" s="42"/>
      <c r="I17" s="81"/>
    </row>
    <row r="18" spans="1:9">
      <c r="A18" s="74"/>
      <c r="B18" s="76"/>
      <c r="C18" s="76"/>
      <c r="D18" s="94">
        <f t="shared" si="0"/>
        <v>0</v>
      </c>
      <c r="E18" s="102"/>
      <c r="F18" s="94">
        <f t="shared" si="1"/>
        <v>0</v>
      </c>
      <c r="G18" s="42"/>
      <c r="H18" s="42"/>
      <c r="I18" s="81"/>
    </row>
    <row r="19" spans="1:9">
      <c r="A19" s="74"/>
      <c r="B19" s="76"/>
      <c r="C19" s="76"/>
      <c r="D19" s="94">
        <f t="shared" si="0"/>
        <v>0</v>
      </c>
      <c r="E19" s="102"/>
      <c r="F19" s="94">
        <f t="shared" si="1"/>
        <v>0</v>
      </c>
      <c r="G19" s="42"/>
      <c r="H19" s="42"/>
      <c r="I19" s="81"/>
    </row>
    <row r="20" spans="1:9">
      <c r="A20" s="74"/>
      <c r="B20" s="76"/>
      <c r="C20" s="76"/>
      <c r="D20" s="94">
        <f t="shared" si="0"/>
        <v>0</v>
      </c>
      <c r="E20" s="102"/>
      <c r="F20" s="94">
        <f t="shared" si="1"/>
        <v>0</v>
      </c>
      <c r="G20" s="42"/>
      <c r="H20" s="42"/>
      <c r="I20" s="81"/>
    </row>
    <row r="21" spans="1:9">
      <c r="A21" s="74"/>
      <c r="B21" s="76"/>
      <c r="C21" s="76"/>
      <c r="D21" s="94">
        <f t="shared" si="0"/>
        <v>0</v>
      </c>
      <c r="E21" s="102"/>
      <c r="F21" s="94">
        <f t="shared" si="1"/>
        <v>0</v>
      </c>
      <c r="G21" s="42"/>
      <c r="H21" s="42"/>
      <c r="I21" s="81"/>
    </row>
    <row r="22" spans="1:9">
      <c r="A22" s="74"/>
      <c r="B22" s="76"/>
      <c r="C22" s="76"/>
      <c r="D22" s="94">
        <f t="shared" si="0"/>
        <v>0</v>
      </c>
      <c r="E22" s="102"/>
      <c r="F22" s="94">
        <f t="shared" si="1"/>
        <v>0</v>
      </c>
      <c r="G22" s="42"/>
      <c r="H22" s="42"/>
      <c r="I22" s="81"/>
    </row>
    <row r="23" spans="1:9">
      <c r="A23" s="74"/>
      <c r="B23" s="76"/>
      <c r="C23" s="76"/>
      <c r="D23" s="94">
        <f t="shared" si="0"/>
        <v>0</v>
      </c>
      <c r="E23" s="102"/>
      <c r="F23" s="94">
        <f t="shared" si="1"/>
        <v>0</v>
      </c>
      <c r="G23" s="42"/>
      <c r="H23" s="42"/>
      <c r="I23" s="81"/>
    </row>
    <row r="24" spans="1:9">
      <c r="A24" s="74"/>
      <c r="B24" s="76"/>
      <c r="C24" s="76"/>
      <c r="D24" s="94">
        <f t="shared" si="0"/>
        <v>0</v>
      </c>
      <c r="E24" s="102"/>
      <c r="F24" s="94">
        <f t="shared" si="1"/>
        <v>0</v>
      </c>
      <c r="G24" s="42"/>
      <c r="H24" s="42"/>
      <c r="I24" s="81"/>
    </row>
    <row r="25" spans="1:9">
      <c r="A25" s="74"/>
      <c r="B25" s="76"/>
      <c r="C25" s="76"/>
      <c r="D25" s="94">
        <f t="shared" si="0"/>
        <v>0</v>
      </c>
      <c r="E25" s="102"/>
      <c r="F25" s="94">
        <f t="shared" si="1"/>
        <v>0</v>
      </c>
      <c r="G25" s="42"/>
      <c r="H25" s="42"/>
      <c r="I25" s="81"/>
    </row>
    <row r="26" spans="1:9">
      <c r="A26" s="74"/>
      <c r="B26" s="76"/>
      <c r="C26" s="76"/>
      <c r="D26" s="94">
        <f t="shared" si="0"/>
        <v>0</v>
      </c>
      <c r="E26" s="102"/>
      <c r="F26" s="94">
        <f t="shared" si="1"/>
        <v>0</v>
      </c>
      <c r="G26" s="42"/>
      <c r="H26" s="42"/>
      <c r="I26" s="81"/>
    </row>
    <row r="27" spans="1:9">
      <c r="A27" s="74"/>
      <c r="B27" s="76"/>
      <c r="C27" s="76"/>
      <c r="D27" s="94">
        <f t="shared" si="0"/>
        <v>0</v>
      </c>
      <c r="E27" s="102"/>
      <c r="F27" s="94">
        <f t="shared" si="1"/>
        <v>0</v>
      </c>
      <c r="G27" s="42"/>
      <c r="H27" s="42"/>
      <c r="I27" s="81"/>
    </row>
    <row r="28" spans="1:9">
      <c r="A28" s="74"/>
      <c r="B28" s="76"/>
      <c r="C28" s="76"/>
      <c r="D28" s="94">
        <f t="shared" si="0"/>
        <v>0</v>
      </c>
      <c r="E28" s="102"/>
      <c r="F28" s="94">
        <f t="shared" si="1"/>
        <v>0</v>
      </c>
      <c r="G28" s="42"/>
      <c r="H28" s="42"/>
      <c r="I28" s="81"/>
    </row>
    <row r="29" spans="1:9">
      <c r="A29" s="82"/>
      <c r="B29" s="83"/>
      <c r="C29" s="83"/>
      <c r="D29" s="94">
        <f t="shared" si="0"/>
        <v>0</v>
      </c>
      <c r="E29" s="102"/>
      <c r="F29" s="94">
        <f t="shared" si="1"/>
        <v>0</v>
      </c>
      <c r="G29" s="82"/>
      <c r="H29" s="82"/>
      <c r="I29" s="84"/>
    </row>
    <row r="30" spans="1:9">
      <c r="A30" s="82"/>
      <c r="B30" s="83"/>
      <c r="C30" s="83"/>
      <c r="D30" s="94">
        <f t="shared" si="0"/>
        <v>0</v>
      </c>
      <c r="E30" s="103"/>
      <c r="F30" s="94">
        <f t="shared" si="1"/>
        <v>0</v>
      </c>
      <c r="G30" s="82"/>
      <c r="H30" s="82"/>
      <c r="I30" s="84"/>
    </row>
    <row r="31" spans="1:9">
      <c r="A31" s="113" t="s">
        <v>34</v>
      </c>
      <c r="B31" s="98">
        <f>SUM(B12:B30)</f>
        <v>0</v>
      </c>
      <c r="C31" s="98"/>
      <c r="D31" s="98">
        <f>SUM(D12:D30)</f>
        <v>0</v>
      </c>
      <c r="E31" s="114"/>
      <c r="F31" s="98">
        <f>SUM(F12:F30)</f>
        <v>0</v>
      </c>
      <c r="G31" s="82"/>
      <c r="H31" s="82"/>
      <c r="I31" s="84"/>
    </row>
    <row r="32" spans="1:9" ht="39.6" customHeight="1" thickBot="1">
      <c r="A32" s="155" t="s">
        <v>35</v>
      </c>
      <c r="B32" s="156"/>
      <c r="C32" s="156"/>
      <c r="D32" s="156"/>
      <c r="E32" s="156"/>
      <c r="F32" s="156"/>
      <c r="G32" s="156"/>
      <c r="H32" s="156"/>
      <c r="I32" s="156"/>
    </row>
    <row r="33" spans="1:9" ht="60.75" thickBot="1">
      <c r="A33" s="124" t="s">
        <v>24</v>
      </c>
      <c r="B33" s="124" t="s">
        <v>25</v>
      </c>
      <c r="C33" s="124" t="s">
        <v>26</v>
      </c>
      <c r="D33" s="124" t="s">
        <v>27</v>
      </c>
      <c r="E33" s="125" t="s">
        <v>46</v>
      </c>
      <c r="F33" s="112" t="s">
        <v>29</v>
      </c>
      <c r="G33" s="126" t="s">
        <v>30</v>
      </c>
      <c r="H33" s="127" t="s">
        <v>31</v>
      </c>
      <c r="I33" s="128" t="s">
        <v>32</v>
      </c>
    </row>
    <row r="34" spans="1:9">
      <c r="A34" s="75"/>
      <c r="B34" s="77"/>
      <c r="C34" s="90"/>
      <c r="D34" s="95">
        <f t="shared" ref="D34:D51" si="2">SUM(B34:C34)</f>
        <v>0</v>
      </c>
      <c r="E34" s="100"/>
      <c r="F34" s="96">
        <f>D34-E34</f>
        <v>0</v>
      </c>
      <c r="G34" s="74"/>
      <c r="H34" s="74"/>
      <c r="I34" s="91"/>
    </row>
    <row r="35" spans="1:9">
      <c r="A35" s="74"/>
      <c r="B35" s="76"/>
      <c r="C35" s="92"/>
      <c r="D35" s="95">
        <f t="shared" si="2"/>
        <v>0</v>
      </c>
      <c r="E35" s="100"/>
      <c r="F35" s="96">
        <f t="shared" ref="F35:F51" si="3">D35-E35</f>
        <v>0</v>
      </c>
      <c r="G35" s="74"/>
      <c r="H35" s="74"/>
      <c r="I35" s="91"/>
    </row>
    <row r="36" spans="1:9">
      <c r="A36" s="74"/>
      <c r="B36" s="76"/>
      <c r="C36" s="92"/>
      <c r="D36" s="95">
        <f t="shared" si="2"/>
        <v>0</v>
      </c>
      <c r="E36" s="100"/>
      <c r="F36" s="96">
        <f t="shared" si="3"/>
        <v>0</v>
      </c>
      <c r="G36" s="74"/>
      <c r="H36" s="74"/>
      <c r="I36" s="91"/>
    </row>
    <row r="37" spans="1:9">
      <c r="A37" s="75"/>
      <c r="B37" s="76"/>
      <c r="C37" s="92"/>
      <c r="D37" s="95">
        <f t="shared" si="2"/>
        <v>0</v>
      </c>
      <c r="E37" s="100"/>
      <c r="F37" s="96">
        <f t="shared" si="3"/>
        <v>0</v>
      </c>
      <c r="G37" s="74"/>
      <c r="H37" s="74"/>
      <c r="I37" s="91"/>
    </row>
    <row r="38" spans="1:9">
      <c r="A38" s="74"/>
      <c r="B38" s="76"/>
      <c r="C38" s="92"/>
      <c r="D38" s="95">
        <f t="shared" si="2"/>
        <v>0</v>
      </c>
      <c r="E38" s="100"/>
      <c r="F38" s="96">
        <f t="shared" si="3"/>
        <v>0</v>
      </c>
      <c r="G38" s="74"/>
      <c r="H38" s="74"/>
      <c r="I38" s="91"/>
    </row>
    <row r="39" spans="1:9">
      <c r="A39" s="74"/>
      <c r="B39" s="76"/>
      <c r="C39" s="92"/>
      <c r="D39" s="95">
        <f t="shared" si="2"/>
        <v>0</v>
      </c>
      <c r="E39" s="100"/>
      <c r="F39" s="96">
        <f t="shared" si="3"/>
        <v>0</v>
      </c>
      <c r="G39" s="74"/>
      <c r="H39" s="74"/>
      <c r="I39" s="91"/>
    </row>
    <row r="40" spans="1:9">
      <c r="A40" s="75"/>
      <c r="B40" s="76"/>
      <c r="C40" s="92"/>
      <c r="D40" s="95">
        <f t="shared" si="2"/>
        <v>0</v>
      </c>
      <c r="E40" s="100"/>
      <c r="F40" s="96">
        <f t="shared" si="3"/>
        <v>0</v>
      </c>
      <c r="G40" s="74"/>
      <c r="H40" s="74"/>
      <c r="I40" s="91"/>
    </row>
    <row r="41" spans="1:9">
      <c r="A41" s="74"/>
      <c r="B41" s="76"/>
      <c r="C41" s="92"/>
      <c r="D41" s="95">
        <f t="shared" si="2"/>
        <v>0</v>
      </c>
      <c r="E41" s="100"/>
      <c r="F41" s="96">
        <f t="shared" si="3"/>
        <v>0</v>
      </c>
      <c r="G41" s="74"/>
      <c r="H41" s="74"/>
      <c r="I41" s="91"/>
    </row>
    <row r="42" spans="1:9">
      <c r="A42" s="74"/>
      <c r="B42" s="76"/>
      <c r="C42" s="92"/>
      <c r="D42" s="95">
        <f t="shared" si="2"/>
        <v>0</v>
      </c>
      <c r="E42" s="100"/>
      <c r="F42" s="96">
        <f t="shared" si="3"/>
        <v>0</v>
      </c>
      <c r="G42" s="74"/>
      <c r="H42" s="74"/>
      <c r="I42" s="91"/>
    </row>
    <row r="43" spans="1:9">
      <c r="A43" s="75"/>
      <c r="B43" s="76"/>
      <c r="C43" s="92"/>
      <c r="D43" s="95">
        <f t="shared" si="2"/>
        <v>0</v>
      </c>
      <c r="E43" s="100"/>
      <c r="F43" s="96">
        <f t="shared" si="3"/>
        <v>0</v>
      </c>
      <c r="G43" s="74"/>
      <c r="H43" s="74"/>
      <c r="I43" s="91"/>
    </row>
    <row r="44" spans="1:9">
      <c r="A44" s="74"/>
      <c r="B44" s="76"/>
      <c r="C44" s="92"/>
      <c r="D44" s="95">
        <f t="shared" si="2"/>
        <v>0</v>
      </c>
      <c r="E44" s="100"/>
      <c r="F44" s="96">
        <f t="shared" si="3"/>
        <v>0</v>
      </c>
      <c r="G44" s="74"/>
      <c r="H44" s="74"/>
      <c r="I44" s="91"/>
    </row>
    <row r="45" spans="1:9">
      <c r="A45" s="74"/>
      <c r="B45" s="76"/>
      <c r="C45" s="92"/>
      <c r="D45" s="95">
        <f t="shared" si="2"/>
        <v>0</v>
      </c>
      <c r="E45" s="100"/>
      <c r="F45" s="96">
        <f t="shared" si="3"/>
        <v>0</v>
      </c>
      <c r="G45" s="74"/>
      <c r="H45" s="74"/>
      <c r="I45" s="91"/>
    </row>
    <row r="46" spans="1:9">
      <c r="A46" s="75"/>
      <c r="B46" s="76"/>
      <c r="C46" s="92"/>
      <c r="D46" s="95">
        <f t="shared" si="2"/>
        <v>0</v>
      </c>
      <c r="E46" s="100"/>
      <c r="F46" s="96">
        <f t="shared" si="3"/>
        <v>0</v>
      </c>
      <c r="G46" s="74"/>
      <c r="H46" s="74"/>
      <c r="I46" s="91"/>
    </row>
    <row r="47" spans="1:9">
      <c r="A47" s="74"/>
      <c r="B47" s="76"/>
      <c r="C47" s="92"/>
      <c r="D47" s="95">
        <f t="shared" si="2"/>
        <v>0</v>
      </c>
      <c r="E47" s="100"/>
      <c r="F47" s="96">
        <f t="shared" si="3"/>
        <v>0</v>
      </c>
      <c r="G47" s="74"/>
      <c r="H47" s="74"/>
      <c r="I47" s="91"/>
    </row>
    <row r="48" spans="1:9">
      <c r="A48" s="74"/>
      <c r="B48" s="76"/>
      <c r="C48" s="92"/>
      <c r="D48" s="95">
        <f t="shared" si="2"/>
        <v>0</v>
      </c>
      <c r="E48" s="100"/>
      <c r="F48" s="96">
        <f t="shared" si="3"/>
        <v>0</v>
      </c>
      <c r="G48" s="74"/>
      <c r="H48" s="74"/>
      <c r="I48" s="91"/>
    </row>
    <row r="49" spans="1:9">
      <c r="A49" s="75"/>
      <c r="B49" s="76"/>
      <c r="C49" s="92"/>
      <c r="D49" s="95">
        <f t="shared" si="2"/>
        <v>0</v>
      </c>
      <c r="E49" s="100"/>
      <c r="F49" s="96">
        <f t="shared" si="3"/>
        <v>0</v>
      </c>
      <c r="G49" s="74"/>
      <c r="H49" s="74"/>
      <c r="I49" s="91"/>
    </row>
    <row r="50" spans="1:9">
      <c r="A50" s="74"/>
      <c r="B50" s="76"/>
      <c r="C50" s="92"/>
      <c r="D50" s="95">
        <f t="shared" si="2"/>
        <v>0</v>
      </c>
      <c r="E50" s="100"/>
      <c r="F50" s="96">
        <f t="shared" si="3"/>
        <v>0</v>
      </c>
      <c r="G50" s="74"/>
      <c r="H50" s="74"/>
      <c r="I50" s="91"/>
    </row>
    <row r="51" spans="1:9">
      <c r="A51" s="74"/>
      <c r="B51" s="76"/>
      <c r="C51" s="92"/>
      <c r="D51" s="95">
        <f t="shared" si="2"/>
        <v>0</v>
      </c>
      <c r="E51" s="100"/>
      <c r="F51" s="96">
        <f t="shared" si="3"/>
        <v>0</v>
      </c>
      <c r="G51" s="74"/>
      <c r="H51" s="74"/>
      <c r="I51" s="91"/>
    </row>
    <row r="52" spans="1:9">
      <c r="A52" s="113" t="s">
        <v>36</v>
      </c>
      <c r="B52" s="98">
        <f>SUM(B34:B51)</f>
        <v>0</v>
      </c>
      <c r="C52" s="98"/>
      <c r="D52" s="98">
        <f>SUM(D34:D51)</f>
        <v>0</v>
      </c>
      <c r="E52" s="114"/>
      <c r="F52" s="98">
        <f>SUM(F34:F51)</f>
        <v>0</v>
      </c>
      <c r="G52" s="82"/>
      <c r="H52" s="82"/>
      <c r="I52" s="84"/>
    </row>
    <row r="53" spans="1:9" hidden="1">
      <c r="D53" s="39">
        <f>D52+D31</f>
        <v>0</v>
      </c>
    </row>
  </sheetData>
  <sheetProtection algorithmName="SHA-512" hashValue="+bwakVPVtSgKgsNwR1odGWK8yvUzRZfZOWPKgT7siylbZJKhp9pZPWckACttjhF7svEn0owG7rFdNRcUO3HjDQ==" saltValue="MvKzlDPXkMwwsR7jPVr6ug==" spinCount="100000" sheet="1" objects="1" scenarios="1"/>
  <mergeCells count="4">
    <mergeCell ref="A1:I1"/>
    <mergeCell ref="A2:I2"/>
    <mergeCell ref="A10:I10"/>
    <mergeCell ref="A32:I32"/>
  </mergeCells>
  <conditionalFormatting sqref="A10 A11:D11">
    <cfRule type="containsText" dxfId="0" priority="1" operator="containsText" text="Equipment">
      <formula>NOT(ISERROR(SEARCH("Equipment",A10)))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1BDB802-97D9-4665-A26D-BD43929A5898}">
          <x14:formula1>
            <xm:f>'Data Valid'!$D$14:$D$16</xm:f>
          </x14:formula1>
          <xm:sqref>A34:A51</xm:sqref>
        </x14:dataValidation>
        <x14:dataValidation type="list" allowBlank="1" showInputMessage="1" showErrorMessage="1" xr:uid="{F528BE43-1410-4989-B268-2DBCE1439BDA}">
          <x14:formula1>
            <xm:f>'Data Valid'!$D$10:$D$13</xm:f>
          </x14:formula1>
          <xm:sqref>A12:A28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57A52-2183-42B2-BE14-ACAEC6A1F789}">
  <sheetPr>
    <pageSetUpPr fitToPage="1"/>
  </sheetPr>
  <dimension ref="A1:W921"/>
  <sheetViews>
    <sheetView zoomScale="86" zoomScaleNormal="86" workbookViewId="0">
      <selection sqref="A1:B1"/>
    </sheetView>
  </sheetViews>
  <sheetFormatPr defaultColWidth="14.42578125" defaultRowHeight="15" customHeight="1"/>
  <cols>
    <col min="1" max="1" width="26.28515625" style="41" bestFit="1" customWidth="1"/>
    <col min="2" max="2" width="60.140625" style="41" customWidth="1"/>
    <col min="3" max="3" width="15.140625" style="41" customWidth="1"/>
    <col min="4" max="4" width="13.7109375" style="43" customWidth="1"/>
    <col min="5" max="5" width="15.28515625" style="41" customWidth="1"/>
    <col min="6" max="6" width="14" style="43" customWidth="1"/>
    <col min="7" max="7" width="15.28515625" style="41" customWidth="1"/>
    <col min="8" max="8" width="14" style="43" customWidth="1"/>
    <col min="9" max="23" width="10.7109375" style="41" customWidth="1"/>
    <col min="24" max="16384" width="14.42578125" style="41"/>
  </cols>
  <sheetData>
    <row r="1" spans="1:23" ht="15.75" customHeight="1">
      <c r="A1" s="160" t="s">
        <v>47</v>
      </c>
      <c r="B1" s="160"/>
      <c r="C1" s="73"/>
      <c r="D1" s="73"/>
      <c r="E1" s="73"/>
      <c r="F1" s="73"/>
      <c r="G1" s="73"/>
      <c r="H1" s="73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.75" customHeight="1">
      <c r="A2" s="72"/>
      <c r="B2" s="159" t="s">
        <v>48</v>
      </c>
      <c r="C2" s="165"/>
      <c r="D2" s="165"/>
      <c r="E2" s="165"/>
      <c r="F2" s="165"/>
      <c r="G2" s="159"/>
      <c r="H2" s="16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7.75" customHeight="1">
      <c r="A3" s="71"/>
      <c r="B3" s="161" t="s">
        <v>2</v>
      </c>
      <c r="C3" s="162"/>
      <c r="D3" s="162"/>
      <c r="E3" s="162"/>
      <c r="F3" s="162"/>
      <c r="G3" s="159"/>
      <c r="H3" s="16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s="68" customFormat="1" ht="47.25" customHeight="1">
      <c r="A4" s="163"/>
      <c r="B4" s="164"/>
      <c r="C4" s="70"/>
      <c r="D4" s="157" t="s">
        <v>49</v>
      </c>
      <c r="E4" s="70"/>
      <c r="F4" s="157" t="s">
        <v>50</v>
      </c>
      <c r="G4" s="70"/>
      <c r="H4" s="157" t="s">
        <v>51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s="63" customFormat="1" ht="45">
      <c r="A5" s="67" t="str">
        <f>'Cover Page'!C6</f>
        <v xml:space="preserve">DPS - Montclair </v>
      </c>
      <c r="B5" s="66" t="s">
        <v>52</v>
      </c>
      <c r="C5" s="65" t="s">
        <v>53</v>
      </c>
      <c r="D5" s="158"/>
      <c r="E5" s="65" t="s">
        <v>54</v>
      </c>
      <c r="F5" s="158"/>
      <c r="G5" s="65" t="s">
        <v>55</v>
      </c>
      <c r="H5" s="158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>
      <c r="A6" s="62" t="s">
        <v>56</v>
      </c>
      <c r="B6" s="58"/>
      <c r="C6" s="56"/>
      <c r="D6" s="57"/>
      <c r="E6" s="56"/>
      <c r="F6" s="57"/>
      <c r="G6" s="56"/>
      <c r="H6" s="57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>
      <c r="A7" s="55" t="s">
        <v>57</v>
      </c>
      <c r="B7" s="54" t="s">
        <v>33</v>
      </c>
      <c r="C7" s="53">
        <f>SUMIFS('2b-Budget - AFR Detail Year 2'!$D$12:$D$30,'2b-Budget - AFR Detail Year 2'!$A$12:$A$30,"Instructional- Salaries (0100)")</f>
        <v>1000</v>
      </c>
      <c r="D7" s="52">
        <f>SUMIFS('2b-Budget - AFR Detail Year 2'!$E$12:$E$30,'2b-Budget - AFR Detail Year 2'!$A$12:$A$30,"Instructional- Salaries (0100)")</f>
        <v>0</v>
      </c>
      <c r="E7" s="53">
        <f>SUMIFS('2c-Budget - AFR Detail Year 3'!$D$12:$D$30,'2c-Budget - AFR Detail Year 3'!$A$12:$A$30,"Instructional- Salaries (0100)")</f>
        <v>0</v>
      </c>
      <c r="F7" s="52">
        <f>SUMIFS('2c-Budget - AFR Detail Year 3'!$E$12:$E$30,'2c-Budget - AFR Detail Year 3'!$A$12:$A$30,"Instructional- Salaries (0100)")</f>
        <v>0</v>
      </c>
      <c r="G7" s="53">
        <f>SUMIFS('2d-Budget - AFR Detail Year 4'!$D$12:$D$30,'2d-Budget - AFR Detail Year 4'!$A$12:$A$30,"Instructional- Salaries (0100)")</f>
        <v>0</v>
      </c>
      <c r="H7" s="52">
        <f>SUMIFS('2d-Budget - AFR Detail Year 4'!$E$12:$E$30,'2d-Budget - AFR Detail Year 4'!$A$12:$A$30,"Instructional- Salaries (0100)")</f>
        <v>0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55" t="s">
        <v>57</v>
      </c>
      <c r="B8" s="54" t="s">
        <v>58</v>
      </c>
      <c r="C8" s="53">
        <f>SUMIFS('2b-Budget - AFR Detail Year 2'!$D$12:$D$30,'2b-Budget - AFR Detail Year 2'!$A$12:$A$30,"Instructional- Employee Benefits (0200)")</f>
        <v>0</v>
      </c>
      <c r="D8" s="52">
        <f>SUMIFS('2b-Budget - AFR Detail Year 2'!$E$12:$E$30,'2b-Budget - AFR Detail Year 2'!$A$12:$A$30,"Instructional- Employee Benefits (0200)")</f>
        <v>0</v>
      </c>
      <c r="E8" s="53">
        <f>SUMIFS('2c-Budget - AFR Detail Year 3'!$D$12:$D$30,'2c-Budget - AFR Detail Year 3'!$A$12:$A$30,"Instructional- Employee Benefits (0200)")</f>
        <v>0</v>
      </c>
      <c r="F8" s="52">
        <f>SUMIFS('2c-Budget - AFR Detail Year 3'!$E$12:$E$30,'2c-Budget - AFR Detail Year 3'!$A$12:$A$30,"Instructional- Employee Benefits (0200)")</f>
        <v>0</v>
      </c>
      <c r="G8" s="53">
        <f>SUMIFS('2d-Budget - AFR Detail Year 4'!$D$12:$D$30,'2d-Budget - AFR Detail Year 4'!$A$12:$A$30,"Instructional- Employee Benefits (0200)")</f>
        <v>0</v>
      </c>
      <c r="H8" s="52">
        <f>SUMIFS('2d-Budget - AFR Detail Year 4'!$E$12:$E$30,'2d-Budget - AFR Detail Year 4'!$A$12:$A$30,"Instructional- Employee Benefits (0200)")</f>
        <v>0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55" t="s">
        <v>57</v>
      </c>
      <c r="B9" s="54" t="s">
        <v>59</v>
      </c>
      <c r="C9" s="53">
        <f>SUMIFS('2b-Budget - AFR Detail Year 2'!$D$12:$D$30,'2b-Budget - AFR Detail Year 2'!$A$12:$A$30,"Instructional- Purchased Professional &amp; Technical Services (0300)")</f>
        <v>0</v>
      </c>
      <c r="D9" s="52">
        <f>SUMIFS('2b-Budget - AFR Detail Year 2'!$E$12:$E$30,'2b-Budget - AFR Detail Year 2'!$A$12:$A$30,"Instructional- Purchased Professional &amp; Technical Services (0300)")</f>
        <v>0</v>
      </c>
      <c r="E9" s="53">
        <f>SUMIFS('2c-Budget - AFR Detail Year 3'!$D$12:$D$30,'2c-Budget - AFR Detail Year 3'!$A$12:$A$30,"Instructional- Purchased Professional &amp; Technical Services (0300)")</f>
        <v>0</v>
      </c>
      <c r="F9" s="52">
        <f>SUMIFS('2c-Budget - AFR Detail Year 3'!$E$12:$E$30,'2c-Budget - AFR Detail Year 3'!$A$12:$A$30,"Instructional- Purchased Professional &amp; Technical Services (0300)")</f>
        <v>0</v>
      </c>
      <c r="G9" s="53">
        <f>SUMIFS('2d-Budget - AFR Detail Year 4'!$D$12:$D$30,'2d-Budget - AFR Detail Year 4'!$A$12:$A$30,"Instructional- Purchased Professional &amp; Technical Services (0300)")</f>
        <v>0</v>
      </c>
      <c r="H9" s="52">
        <f>SUMIFS('2d-Budget - AFR Detail Year 4'!$E$12:$E$30,'2d-Budget - AFR Detail Year 4'!$A$12:$A$30,"Instructional- Purchased Professional &amp; Technical Services (0300)")</f>
        <v>0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ht="15.75" thickBot="1">
      <c r="A10" s="55" t="s">
        <v>57</v>
      </c>
      <c r="B10" s="54" t="s">
        <v>60</v>
      </c>
      <c r="C10" s="53">
        <f>SUMIFS('2b-Budget - AFR Detail Year 2'!$D$12:$D$30,'2b-Budget - AFR Detail Year 2'!$A$12:$A$30,"Instructional- Other Purchased Services (0500)")</f>
        <v>0</v>
      </c>
      <c r="D10" s="52">
        <f>SUMIFS('2b-Budget - AFR Detail Year 2'!$E$12:$E$30,'2b-Budget - AFR Detail Year 2'!$A$12:$A$30,"Instructional- Other Purchased Services (0500)")</f>
        <v>0</v>
      </c>
      <c r="E10" s="53">
        <f>SUMIFS('2c-Budget - AFR Detail Year 3'!$D$12:$D$30,'2c-Budget - AFR Detail Year 3'!$A$12:$A$30,"Instructional- Other Purchased Services (0500)")</f>
        <v>0</v>
      </c>
      <c r="F10" s="52">
        <f>SUMIFS('2c-Budget - AFR Detail Year 3'!$E$12:$E$30,'2c-Budget - AFR Detail Year 3'!$A$12:$A$30,"Instructional- Other Purchased Services (0500)")</f>
        <v>0</v>
      </c>
      <c r="G10" s="53">
        <f>SUMIFS('2d-Budget - AFR Detail Year 4'!$D$12:$D$30,'2d-Budget - AFR Detail Year 4'!$A$12:$A$30,"Instructional- Other Purchased Services (0500)")</f>
        <v>0</v>
      </c>
      <c r="H10" s="52">
        <f>SUMIFS('2d-Budget - AFR Detail Year 4'!$E$12:$E$30,'2d-Budget - AFR Detail Year 4'!$A$12:$A$30,"Instructional- Other Purchased Services (0500)")</f>
        <v>0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ht="15.75" thickBot="1">
      <c r="A11" s="55" t="s">
        <v>57</v>
      </c>
      <c r="B11" s="51" t="s">
        <v>61</v>
      </c>
      <c r="C11" s="78">
        <f t="shared" ref="C11:H11" si="0">SUM(C7:C10)</f>
        <v>1000</v>
      </c>
      <c r="D11" s="79">
        <f t="shared" si="0"/>
        <v>0</v>
      </c>
      <c r="E11" s="80">
        <f t="shared" si="0"/>
        <v>0</v>
      </c>
      <c r="F11" s="79">
        <f t="shared" si="0"/>
        <v>0</v>
      </c>
      <c r="G11" s="80">
        <f t="shared" si="0"/>
        <v>0</v>
      </c>
      <c r="H11" s="79">
        <f t="shared" si="0"/>
        <v>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55"/>
      <c r="B12" s="61"/>
      <c r="C12" s="60"/>
      <c r="D12" s="50"/>
      <c r="E12" s="60"/>
      <c r="F12" s="50"/>
      <c r="G12" s="60"/>
      <c r="H12" s="50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59" t="s">
        <v>62</v>
      </c>
      <c r="B13" s="58"/>
      <c r="C13" s="56"/>
      <c r="D13" s="57"/>
      <c r="E13" s="56"/>
      <c r="F13" s="57"/>
      <c r="G13" s="56"/>
      <c r="H13" s="57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55" t="s">
        <v>57</v>
      </c>
      <c r="B14" s="54" t="s">
        <v>63</v>
      </c>
      <c r="C14" s="53">
        <f>SUMIFS('2b-Budget - AFR Detail Year 2'!$D$33:$D$51,'2b-Budget - AFR Detail Year 2'!$A$33:$A$51,"Support- Travel, Registration and Entrance (0580)")</f>
        <v>0</v>
      </c>
      <c r="D14" s="52">
        <f>SUMIFS('2b-Budget - AFR Detail Year 2'!$E$33:$E$51,'2b-Budget - AFR Detail Year 2'!$A$33:$A$51,"Support- Travel, Registration and Entrance (0580)")</f>
        <v>0</v>
      </c>
      <c r="E14" s="53">
        <f>SUMIFS('2c-Budget - AFR Detail Year 3'!$D$33:$D$51,'2c-Budget - AFR Detail Year 3'!$A$33:$A$51,"Support- Travel, Registration and Entrance (0580)")</f>
        <v>0</v>
      </c>
      <c r="F14" s="52">
        <f>SUMIFS('2c-Budget - AFR Detail Year 3'!$E$33:$E$51,'2c-Budget - AFR Detail Year 3'!$A$33:$A$51,"Support- Travel, Registration and Entrance (0580)")</f>
        <v>0</v>
      </c>
      <c r="G14" s="53">
        <f>SUMIFS('2d-Budget - AFR Detail Year 4'!$D$33:$D$51,'2d-Budget - AFR Detail Year 4'!$A$33:$A$51,"Support- Travel, Registration and Entrance (0580)")</f>
        <v>0</v>
      </c>
      <c r="H14" s="52">
        <f>SUMIFS('2d-Budget - AFR Detail Year 4'!$E$33:$E$51,'2d-Budget - AFR Detail Year 4'!$A$33:$A$51,"Support- Travel, Registration and Entrance (0580)")</f>
        <v>0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spans="1:23">
      <c r="A15" s="55" t="s">
        <v>57</v>
      </c>
      <c r="B15" s="54" t="s">
        <v>64</v>
      </c>
      <c r="C15" s="53">
        <f>SUMIFS('2b-Budget - AFR Detail Year 2'!$D$33:$D$51,'2b-Budget - AFR Detail Year 2'!$A$33:$A$51,"Support- Supplies (0600)")</f>
        <v>0</v>
      </c>
      <c r="D15" s="52">
        <f>SUMIFS('2b-Budget - AFR Detail Year 2'!$E$33:$E$51,'2b-Budget - AFR Detail Year 2'!$A$33:$A$51,"Support- Supplies (0600)")</f>
        <v>0</v>
      </c>
      <c r="E15" s="53">
        <f>SUMIFS('2c-Budget - AFR Detail Year 3'!$D$33:$D$51,'2c-Budget - AFR Detail Year 3'!$A$33:$A$51,"Support- Supplies (0600)")</f>
        <v>0</v>
      </c>
      <c r="F15" s="52">
        <f>SUMIFS('2c-Budget - AFR Detail Year 3'!$E$33:$E$51,'2c-Budget - AFR Detail Year 3'!$A$33:$A$51,"Support- Supplies (0600)")</f>
        <v>0</v>
      </c>
      <c r="G15" s="53">
        <f>SUMIFS('2d-Budget - AFR Detail Year 4'!$D$33:$D$51,'2d-Budget - AFR Detail Year 4'!$A$33:$A$51,"Support- Supplies (0600)")</f>
        <v>0</v>
      </c>
      <c r="H15" s="52">
        <f>SUMIFS('2d-Budget - AFR Detail Year 4'!$E$33:$E$51,'2d-Budget - AFR Detail Year 4'!$A$33:$A$51,"Support- Supplies (0600)")</f>
        <v>0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spans="1:23" ht="15.75" thickBot="1">
      <c r="A16" s="55" t="s">
        <v>57</v>
      </c>
      <c r="B16" s="54" t="s">
        <v>65</v>
      </c>
      <c r="C16" s="53">
        <f>SUMIFS('2b-Budget - AFR Detail Year 2'!$D$33:$D$51,'2b-Budget - AFR Detail Year 2'!$A$33:$A$51,"Support- Non-Capitalized Equipment (0735)")</f>
        <v>0</v>
      </c>
      <c r="D16" s="52">
        <f>SUMIFS('2b-Budget - AFR Detail Year 2'!$E$33:$E$51,'2b-Budget - AFR Detail Year 2'!$A$33:$A$51,"Support- Non-Capitalized Equipment (0735)")</f>
        <v>0</v>
      </c>
      <c r="E16" s="53">
        <f>SUMIFS('2c-Budget - AFR Detail Year 3'!$D$33:$D$51,'2c-Budget - AFR Detail Year 3'!$A$33:$A$51,"Support- Non-Capitalized Equipment (0735)")</f>
        <v>0</v>
      </c>
      <c r="F16" s="52">
        <f>SUMIFS('2c-Budget - AFR Detail Year 3'!$E$33:$E$51,'2c-Budget - AFR Detail Year 3'!$A$33:$A$51,"Support- Non-Capitalized Equipment (0735)")</f>
        <v>0</v>
      </c>
      <c r="G16" s="53">
        <f>SUMIFS('2d-Budget - AFR Detail Year 4'!$D$33:$D$51,'2d-Budget - AFR Detail Year 4'!$A$33:$A$51,"Support- Non-Capitalized Equipment (0735)")</f>
        <v>0</v>
      </c>
      <c r="H16" s="52">
        <f>SUMIFS('2d-Budget - AFR Detail Year 4'!$E$33:$E$51,'2d-Budget - AFR Detail Year 4'!$A$33:$A$51,"Support- Non-Capitalized Equipment (0735)")</f>
        <v>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ht="15" customHeight="1" thickBot="1">
      <c r="A17" s="55" t="s">
        <v>57</v>
      </c>
      <c r="B17" s="51" t="s">
        <v>66</v>
      </c>
      <c r="C17" s="78">
        <f t="shared" ref="C17:H17" si="1">SUM(C14:C16)</f>
        <v>0</v>
      </c>
      <c r="D17" s="79">
        <f t="shared" si="1"/>
        <v>0</v>
      </c>
      <c r="E17" s="80">
        <f t="shared" si="1"/>
        <v>0</v>
      </c>
      <c r="F17" s="79">
        <f t="shared" si="1"/>
        <v>0</v>
      </c>
      <c r="G17" s="80">
        <f t="shared" si="1"/>
        <v>0</v>
      </c>
      <c r="H17" s="79">
        <f t="shared" si="1"/>
        <v>0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>
      <c r="A18" s="55"/>
      <c r="B18" s="61"/>
      <c r="C18" s="61"/>
      <c r="D18" s="50"/>
      <c r="E18" s="60"/>
      <c r="F18" s="50"/>
      <c r="G18" s="60"/>
      <c r="H18" s="50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3" ht="15" customHeight="1">
      <c r="A19" s="55"/>
      <c r="B19" s="61"/>
      <c r="C19" s="61"/>
      <c r="D19" s="50"/>
      <c r="E19" s="60"/>
      <c r="F19" s="50"/>
      <c r="G19" s="60"/>
      <c r="H19" s="50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ht="15" customHeight="1">
      <c r="A20" s="55"/>
      <c r="B20" s="104" t="s">
        <v>67</v>
      </c>
      <c r="C20" s="105"/>
      <c r="D20" s="109">
        <f t="shared" ref="D20:F20" si="2">D11+D17</f>
        <v>0</v>
      </c>
      <c r="E20" s="110"/>
      <c r="F20" s="109">
        <f t="shared" si="2"/>
        <v>0</v>
      </c>
      <c r="G20" s="110"/>
      <c r="H20" s="109">
        <f t="shared" ref="H20" si="3">H11+H17</f>
        <v>0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</row>
    <row r="21" spans="1:23" ht="15" customHeight="1">
      <c r="A21" s="55"/>
      <c r="B21" s="106" t="s">
        <v>68</v>
      </c>
      <c r="C21" s="107"/>
      <c r="D21" s="108">
        <f>'2b-Budget - AFR Detail Year 2'!$C$7-'3-Budget and AFR Summary'!D20</f>
        <v>295209.17000000004</v>
      </c>
      <c r="E21" s="107"/>
      <c r="F21" s="108">
        <f>'2c-Budget - AFR Detail Year 3'!C7-'3-Budget and AFR Summary'!F20</f>
        <v>0</v>
      </c>
      <c r="G21" s="107"/>
      <c r="H21" s="108">
        <f>'2d-Budget - AFR Detail Year 4'!C7-'3-Budget and AFR Summary'!H20</f>
        <v>0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</row>
    <row r="22" spans="1:23" ht="36.75" customHeight="1">
      <c r="A22" s="45"/>
      <c r="B22" s="45"/>
      <c r="C22" s="48"/>
      <c r="D22" s="49"/>
      <c r="E22" s="48"/>
      <c r="F22" s="49"/>
      <c r="G22" s="48"/>
      <c r="H22" s="49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spans="1:23" ht="36.75" customHeight="1">
      <c r="A23" s="45"/>
      <c r="B23" s="45"/>
      <c r="C23" s="48"/>
      <c r="D23" s="49"/>
      <c r="E23" s="48"/>
      <c r="F23" s="49"/>
      <c r="G23" s="48"/>
      <c r="H23" s="4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ht="36.75" customHeight="1">
      <c r="A24" s="45"/>
      <c r="B24" s="45"/>
      <c r="C24" s="48"/>
      <c r="D24" s="49"/>
      <c r="E24" s="48"/>
      <c r="F24" s="49"/>
      <c r="G24" s="48"/>
      <c r="H24" s="49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</row>
    <row r="25" spans="1:23" ht="36.75" customHeight="1">
      <c r="A25" s="45"/>
      <c r="B25" s="45"/>
      <c r="C25" s="48"/>
      <c r="D25" s="49"/>
      <c r="E25" s="48"/>
      <c r="F25" s="49"/>
      <c r="G25" s="48"/>
      <c r="H25" s="49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</row>
    <row r="26" spans="1:23" ht="36.75" customHeight="1">
      <c r="A26" s="45"/>
      <c r="B26" s="45"/>
      <c r="C26" s="48"/>
      <c r="D26" s="49"/>
      <c r="E26" s="48"/>
      <c r="F26" s="49"/>
      <c r="G26" s="48"/>
      <c r="H26" s="49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spans="1:23" ht="36.75" customHeight="1">
      <c r="A27" s="45"/>
      <c r="B27" s="45"/>
      <c r="C27" s="48"/>
      <c r="D27" s="49"/>
      <c r="E27" s="48"/>
      <c r="F27" s="49"/>
      <c r="G27" s="48"/>
      <c r="H27" s="49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 ht="36.75" customHeight="1">
      <c r="A28" s="45"/>
      <c r="B28" s="45"/>
      <c r="C28" s="48"/>
      <c r="D28" s="49"/>
      <c r="E28" s="48"/>
      <c r="F28" s="49"/>
      <c r="G28" s="48"/>
      <c r="H28" s="49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3" ht="36.75" customHeight="1">
      <c r="A29" s="45"/>
      <c r="B29" s="45"/>
      <c r="C29" s="48"/>
      <c r="D29" s="49"/>
      <c r="E29" s="48"/>
      <c r="F29" s="49"/>
      <c r="G29" s="48"/>
      <c r="H29" s="49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 ht="36.75" customHeight="1">
      <c r="A30" s="45"/>
      <c r="B30" s="45"/>
      <c r="C30" s="48"/>
      <c r="D30" s="49"/>
      <c r="E30" s="48"/>
      <c r="F30" s="49"/>
      <c r="G30" s="48"/>
      <c r="H30" s="49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spans="1:23" ht="36.75" customHeight="1">
      <c r="A31" s="45"/>
      <c r="B31" s="45"/>
      <c r="C31" s="48"/>
      <c r="D31" s="49"/>
      <c r="E31" s="48"/>
      <c r="F31" s="49"/>
      <c r="G31" s="48"/>
      <c r="H31" s="49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</row>
    <row r="32" spans="1:23" ht="36.75" customHeight="1">
      <c r="A32" s="45"/>
      <c r="B32" s="45"/>
      <c r="C32" s="48"/>
      <c r="D32" s="49"/>
      <c r="E32" s="48"/>
      <c r="F32" s="49"/>
      <c r="G32" s="48"/>
      <c r="H32" s="49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</row>
    <row r="33" spans="1:23" ht="36.75" customHeight="1">
      <c r="A33" s="45"/>
      <c r="B33" s="45"/>
      <c r="C33" s="48"/>
      <c r="D33" s="49"/>
      <c r="E33" s="48"/>
      <c r="F33" s="49"/>
      <c r="G33" s="48"/>
      <c r="H33" s="49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 ht="36.75" customHeight="1">
      <c r="A34" s="45"/>
      <c r="B34" s="45"/>
      <c r="C34" s="48"/>
      <c r="D34" s="49"/>
      <c r="E34" s="48"/>
      <c r="F34" s="49"/>
      <c r="G34" s="48"/>
      <c r="H34" s="49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ht="36.75" customHeight="1">
      <c r="A35" s="45"/>
      <c r="B35" s="45"/>
      <c r="C35" s="48"/>
      <c r="D35" s="49"/>
      <c r="E35" s="48"/>
      <c r="F35" s="49"/>
      <c r="G35" s="48"/>
      <c r="H35" s="49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1:23" ht="36.75" customHeight="1">
      <c r="A36" s="45"/>
      <c r="B36" s="45"/>
      <c r="C36" s="48"/>
      <c r="D36" s="49"/>
      <c r="E36" s="48"/>
      <c r="F36" s="49"/>
      <c r="G36" s="48"/>
      <c r="H36" s="49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 ht="36.75" customHeight="1">
      <c r="A37" s="45"/>
      <c r="B37" s="45"/>
      <c r="C37" s="48"/>
      <c r="D37" s="49"/>
      <c r="E37" s="48"/>
      <c r="F37" s="49"/>
      <c r="G37" s="48"/>
      <c r="H37" s="49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1:23" ht="36.75" customHeight="1">
      <c r="A38" s="45"/>
      <c r="B38" s="45"/>
      <c r="C38" s="48"/>
      <c r="D38" s="49"/>
      <c r="E38" s="48"/>
      <c r="F38" s="49"/>
      <c r="G38" s="48"/>
      <c r="H38" s="49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spans="1:23" ht="36.75" customHeight="1">
      <c r="A39" s="45"/>
      <c r="B39" s="45"/>
      <c r="C39" s="48"/>
      <c r="D39" s="49"/>
      <c r="E39" s="48"/>
      <c r="F39" s="49"/>
      <c r="G39" s="48"/>
      <c r="H39" s="49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 ht="36.75" customHeight="1">
      <c r="A40" s="45"/>
      <c r="B40" s="45"/>
      <c r="C40" s="48"/>
      <c r="D40" s="49"/>
      <c r="E40" s="48"/>
      <c r="F40" s="49"/>
      <c r="G40" s="48"/>
      <c r="H40" s="49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</row>
    <row r="41" spans="1:23" ht="36.75" customHeight="1">
      <c r="A41" s="45"/>
      <c r="B41" s="45"/>
      <c r="C41" s="48"/>
      <c r="D41" s="49"/>
      <c r="E41" s="48"/>
      <c r="F41" s="49"/>
      <c r="G41" s="48"/>
      <c r="H41" s="49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</row>
    <row r="42" spans="1:23" ht="36.75" customHeight="1">
      <c r="A42" s="45"/>
      <c r="B42" s="45"/>
      <c r="C42" s="48"/>
      <c r="D42" s="49"/>
      <c r="E42" s="48"/>
      <c r="F42" s="49"/>
      <c r="G42" s="48"/>
      <c r="H42" s="49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23" ht="36.75" customHeight="1">
      <c r="A43" s="45"/>
      <c r="B43" s="45"/>
      <c r="C43" s="48"/>
      <c r="D43" s="49"/>
      <c r="E43" s="48"/>
      <c r="F43" s="49"/>
      <c r="G43" s="48"/>
      <c r="H43" s="49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</row>
    <row r="44" spans="1:23" ht="36.75" customHeight="1">
      <c r="A44" s="45"/>
      <c r="B44" s="45"/>
      <c r="C44" s="48"/>
      <c r="D44" s="49"/>
      <c r="E44" s="48"/>
      <c r="F44" s="49"/>
      <c r="G44" s="48"/>
      <c r="H44" s="49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1:23" ht="36.75" customHeight="1">
      <c r="A45" s="45"/>
      <c r="B45" s="45"/>
      <c r="C45" s="48"/>
      <c r="D45" s="49"/>
      <c r="E45" s="48"/>
      <c r="F45" s="49"/>
      <c r="G45" s="48"/>
      <c r="H45" s="49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1:23" ht="36.75" customHeight="1">
      <c r="A46" s="45"/>
      <c r="B46" s="45"/>
      <c r="C46" s="48"/>
      <c r="D46" s="49"/>
      <c r="E46" s="48"/>
      <c r="F46" s="49"/>
      <c r="G46" s="48"/>
      <c r="H46" s="49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</row>
    <row r="47" spans="1:23" ht="36.75" customHeight="1">
      <c r="A47" s="45"/>
      <c r="B47" s="45"/>
      <c r="C47" s="48"/>
      <c r="D47" s="49"/>
      <c r="E47" s="48"/>
      <c r="F47" s="49"/>
      <c r="G47" s="48"/>
      <c r="H47" s="49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1:23" ht="36.75" customHeight="1">
      <c r="A48" s="45"/>
      <c r="B48" s="45"/>
      <c r="C48" s="48"/>
      <c r="D48" s="49"/>
      <c r="E48" s="48"/>
      <c r="F48" s="49"/>
      <c r="G48" s="48"/>
      <c r="H48" s="49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1:23" ht="36.75" customHeight="1">
      <c r="A49" s="45"/>
      <c r="B49" s="45"/>
      <c r="C49" s="48"/>
      <c r="D49" s="49"/>
      <c r="E49" s="48"/>
      <c r="F49" s="49"/>
      <c r="G49" s="48"/>
      <c r="H49" s="49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36.75" customHeight="1">
      <c r="A50" s="45"/>
      <c r="B50" s="45"/>
      <c r="C50" s="48"/>
      <c r="D50" s="49"/>
      <c r="E50" s="48"/>
      <c r="F50" s="49"/>
      <c r="G50" s="48"/>
      <c r="H50" s="49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  <row r="51" spans="1:23" ht="36.75" customHeight="1">
      <c r="A51" s="45"/>
      <c r="B51" s="45"/>
      <c r="C51" s="48"/>
      <c r="D51" s="49"/>
      <c r="E51" s="48"/>
      <c r="F51" s="49"/>
      <c r="G51" s="48"/>
      <c r="H51" s="49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1:23" ht="36.75" customHeight="1">
      <c r="A52" s="45"/>
      <c r="B52" s="45"/>
      <c r="C52" s="48"/>
      <c r="D52" s="49"/>
      <c r="E52" s="48"/>
      <c r="F52" s="49"/>
      <c r="G52" s="48"/>
      <c r="H52" s="49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</row>
    <row r="53" spans="1:23" ht="36.75" customHeight="1">
      <c r="A53" s="45"/>
      <c r="B53" s="45"/>
      <c r="C53" s="48"/>
      <c r="D53" s="49"/>
      <c r="E53" s="48"/>
      <c r="F53" s="49"/>
      <c r="G53" s="48"/>
      <c r="H53" s="49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1:23" ht="36.75" customHeight="1">
      <c r="A54" s="45"/>
      <c r="B54" s="45"/>
      <c r="C54" s="48"/>
      <c r="D54" s="49"/>
      <c r="E54" s="48"/>
      <c r="F54" s="49"/>
      <c r="G54" s="48"/>
      <c r="H54" s="49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</row>
    <row r="55" spans="1:23" ht="36.75" customHeight="1">
      <c r="A55" s="45"/>
      <c r="B55" s="45"/>
      <c r="C55" s="48"/>
      <c r="D55" s="49"/>
      <c r="E55" s="48"/>
      <c r="F55" s="49"/>
      <c r="G55" s="48"/>
      <c r="H55" s="49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</row>
    <row r="56" spans="1:23" ht="36.75" customHeight="1">
      <c r="A56" s="45"/>
      <c r="B56" s="45"/>
      <c r="C56" s="48"/>
      <c r="D56" s="49"/>
      <c r="E56" s="48"/>
      <c r="F56" s="49"/>
      <c r="G56" s="48"/>
      <c r="H56" s="49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</row>
    <row r="57" spans="1:23" ht="36.75" customHeight="1">
      <c r="A57" s="45"/>
      <c r="B57" s="45"/>
      <c r="C57" s="48"/>
      <c r="D57" s="49"/>
      <c r="E57" s="48"/>
      <c r="F57" s="49"/>
      <c r="G57" s="48"/>
      <c r="H57" s="49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</row>
    <row r="58" spans="1:23" ht="36.75" customHeight="1">
      <c r="A58" s="45"/>
      <c r="B58" s="45"/>
      <c r="C58" s="48"/>
      <c r="D58" s="49"/>
      <c r="E58" s="48"/>
      <c r="F58" s="49"/>
      <c r="G58" s="48"/>
      <c r="H58" s="49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</row>
    <row r="59" spans="1:23" ht="36.75" customHeight="1">
      <c r="A59" s="45"/>
      <c r="B59" s="45"/>
      <c r="C59" s="48"/>
      <c r="D59" s="49"/>
      <c r="E59" s="48"/>
      <c r="F59" s="49"/>
      <c r="G59" s="48"/>
      <c r="H59" s="49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1:23" ht="36.75" customHeight="1">
      <c r="A60" s="45"/>
      <c r="B60" s="45"/>
      <c r="C60" s="48"/>
      <c r="D60" s="49"/>
      <c r="E60" s="48"/>
      <c r="F60" s="49"/>
      <c r="G60" s="48"/>
      <c r="H60" s="49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</row>
    <row r="61" spans="1:23" ht="36.75" customHeight="1">
      <c r="A61" s="45"/>
      <c r="B61" s="45"/>
      <c r="C61" s="48"/>
      <c r="D61" s="49"/>
      <c r="E61" s="48"/>
      <c r="F61" s="49"/>
      <c r="G61" s="48"/>
      <c r="H61" s="49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</row>
    <row r="62" spans="1:23" ht="36.75" customHeight="1">
      <c r="A62" s="45"/>
      <c r="B62" s="45"/>
      <c r="C62" s="48"/>
      <c r="D62" s="49"/>
      <c r="E62" s="48"/>
      <c r="F62" s="49"/>
      <c r="G62" s="48"/>
      <c r="H62" s="49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1:23" ht="36.75" customHeight="1">
      <c r="A63" s="45"/>
      <c r="B63" s="45"/>
      <c r="C63" s="48"/>
      <c r="D63" s="49"/>
      <c r="E63" s="48"/>
      <c r="F63" s="49"/>
      <c r="G63" s="48"/>
      <c r="H63" s="49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</row>
    <row r="64" spans="1:23" ht="36.75" customHeight="1">
      <c r="A64" s="45"/>
      <c r="B64" s="45"/>
      <c r="C64" s="48"/>
      <c r="D64" s="49"/>
      <c r="E64" s="48"/>
      <c r="F64" s="49"/>
      <c r="G64" s="48"/>
      <c r="H64" s="49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</row>
    <row r="65" spans="1:23" ht="36.75" customHeight="1">
      <c r="A65" s="45"/>
      <c r="B65" s="45"/>
      <c r="C65" s="48"/>
      <c r="D65" s="49"/>
      <c r="E65" s="48"/>
      <c r="F65" s="49"/>
      <c r="G65" s="48"/>
      <c r="H65" s="49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</row>
    <row r="66" spans="1:23" ht="36.75" customHeight="1">
      <c r="A66" s="45"/>
      <c r="B66" s="45"/>
      <c r="C66" s="48"/>
      <c r="D66" s="49"/>
      <c r="E66" s="48"/>
      <c r="F66" s="49"/>
      <c r="G66" s="48"/>
      <c r="H66" s="49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</row>
    <row r="67" spans="1:23" ht="36.75" customHeight="1">
      <c r="A67" s="45"/>
      <c r="B67" s="45"/>
      <c r="C67" s="48"/>
      <c r="D67" s="49"/>
      <c r="E67" s="48"/>
      <c r="F67" s="49"/>
      <c r="G67" s="48"/>
      <c r="H67" s="49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</row>
    <row r="68" spans="1:23" ht="36.75" customHeight="1">
      <c r="A68" s="45"/>
      <c r="B68" s="45"/>
      <c r="C68" s="48"/>
      <c r="D68" s="49"/>
      <c r="E68" s="48"/>
      <c r="F68" s="49"/>
      <c r="G68" s="48"/>
      <c r="H68" s="49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</row>
    <row r="69" spans="1:23" ht="36.75" customHeight="1">
      <c r="A69" s="45"/>
      <c r="B69" s="45"/>
      <c r="C69" s="48"/>
      <c r="D69" s="49"/>
      <c r="E69" s="48"/>
      <c r="F69" s="49"/>
      <c r="G69" s="48"/>
      <c r="H69" s="49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</row>
    <row r="70" spans="1:23" ht="36.75" customHeight="1">
      <c r="A70" s="45"/>
      <c r="B70" s="45"/>
      <c r="C70" s="48"/>
      <c r="D70" s="49"/>
      <c r="E70" s="48"/>
      <c r="F70" s="49"/>
      <c r="G70" s="48"/>
      <c r="H70" s="49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</row>
    <row r="71" spans="1:23" ht="36.75" customHeight="1">
      <c r="A71" s="45"/>
      <c r="B71" s="45"/>
      <c r="C71" s="48"/>
      <c r="D71" s="49"/>
      <c r="E71" s="48"/>
      <c r="F71" s="49"/>
      <c r="G71" s="48"/>
      <c r="H71" s="49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 ht="36.75" customHeight="1">
      <c r="A72" s="45"/>
      <c r="B72" s="45"/>
      <c r="C72" s="48"/>
      <c r="D72" s="49"/>
      <c r="E72" s="48"/>
      <c r="F72" s="49"/>
      <c r="G72" s="48"/>
      <c r="H72" s="49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</row>
    <row r="73" spans="1:23" ht="36.75" customHeight="1">
      <c r="A73" s="45"/>
      <c r="B73" s="45"/>
      <c r="C73" s="48"/>
      <c r="D73" s="49"/>
      <c r="E73" s="48"/>
      <c r="F73" s="49"/>
      <c r="G73" s="48"/>
      <c r="H73" s="49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</row>
    <row r="74" spans="1:23" ht="36.75" customHeight="1">
      <c r="A74" s="45"/>
      <c r="B74" s="45"/>
      <c r="C74" s="48"/>
      <c r="D74" s="49"/>
      <c r="E74" s="48"/>
      <c r="F74" s="49"/>
      <c r="G74" s="48"/>
      <c r="H74" s="49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</row>
    <row r="75" spans="1:23" ht="36.75" customHeight="1">
      <c r="A75" s="45"/>
      <c r="B75" s="45"/>
      <c r="C75" s="48"/>
      <c r="D75" s="49"/>
      <c r="E75" s="48"/>
      <c r="F75" s="49"/>
      <c r="G75" s="48"/>
      <c r="H75" s="49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</row>
    <row r="76" spans="1:23" ht="36.75" customHeight="1">
      <c r="A76" s="45"/>
      <c r="B76" s="45"/>
      <c r="C76" s="48"/>
      <c r="D76" s="49"/>
      <c r="E76" s="48"/>
      <c r="F76" s="49"/>
      <c r="G76" s="48"/>
      <c r="H76" s="49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7" spans="1:23" ht="36.75" customHeight="1">
      <c r="A77" s="45"/>
      <c r="B77" s="45"/>
      <c r="C77" s="48"/>
      <c r="D77" s="49"/>
      <c r="E77" s="48"/>
      <c r="F77" s="49"/>
      <c r="G77" s="48"/>
      <c r="H77" s="49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</row>
    <row r="78" spans="1:23" ht="36.75" customHeight="1">
      <c r="A78" s="45"/>
      <c r="B78" s="45"/>
      <c r="C78" s="48"/>
      <c r="D78" s="49"/>
      <c r="E78" s="48"/>
      <c r="F78" s="49"/>
      <c r="G78" s="48"/>
      <c r="H78" s="49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</row>
    <row r="79" spans="1:23" ht="36.75" customHeight="1">
      <c r="A79" s="45"/>
      <c r="B79" s="45"/>
      <c r="C79" s="48"/>
      <c r="D79" s="49"/>
      <c r="E79" s="48"/>
      <c r="F79" s="49"/>
      <c r="G79" s="48"/>
      <c r="H79" s="49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</row>
    <row r="80" spans="1:23" ht="36.75" customHeight="1">
      <c r="A80" s="45"/>
      <c r="B80" s="45"/>
      <c r="C80" s="48"/>
      <c r="D80" s="49"/>
      <c r="E80" s="48"/>
      <c r="F80" s="49"/>
      <c r="G80" s="48"/>
      <c r="H80" s="49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</row>
    <row r="81" spans="1:23" ht="36.75" customHeight="1">
      <c r="A81" s="45"/>
      <c r="B81" s="45"/>
      <c r="C81" s="48"/>
      <c r="D81" s="49"/>
      <c r="E81" s="48"/>
      <c r="F81" s="49"/>
      <c r="G81" s="48"/>
      <c r="H81" s="49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23" ht="36.75" customHeight="1">
      <c r="A82" s="45"/>
      <c r="B82" s="45"/>
      <c r="C82" s="48"/>
      <c r="D82" s="49"/>
      <c r="E82" s="48"/>
      <c r="F82" s="49"/>
      <c r="G82" s="48"/>
      <c r="H82" s="49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</row>
    <row r="83" spans="1:23" ht="36.75" customHeight="1">
      <c r="A83" s="45"/>
      <c r="B83" s="45"/>
      <c r="C83" s="48"/>
      <c r="D83" s="49"/>
      <c r="E83" s="48"/>
      <c r="F83" s="49"/>
      <c r="G83" s="48"/>
      <c r="H83" s="49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</row>
    <row r="84" spans="1:23" ht="36.75" customHeight="1">
      <c r="A84" s="45"/>
      <c r="B84" s="45"/>
      <c r="C84" s="48"/>
      <c r="D84" s="49"/>
      <c r="E84" s="48"/>
      <c r="F84" s="49"/>
      <c r="G84" s="48"/>
      <c r="H84" s="49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</row>
    <row r="85" spans="1:23" ht="36.75" customHeight="1">
      <c r="A85" s="45"/>
      <c r="B85" s="45"/>
      <c r="C85" s="48"/>
      <c r="D85" s="49"/>
      <c r="E85" s="48"/>
      <c r="F85" s="49"/>
      <c r="G85" s="48"/>
      <c r="H85" s="49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</row>
    <row r="86" spans="1:23" ht="36.75" customHeight="1">
      <c r="A86" s="45"/>
      <c r="B86" s="45"/>
      <c r="C86" s="48"/>
      <c r="D86" s="49"/>
      <c r="E86" s="48"/>
      <c r="F86" s="49"/>
      <c r="G86" s="48"/>
      <c r="H86" s="49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</row>
    <row r="87" spans="1:23" ht="36.75" customHeight="1">
      <c r="A87" s="45"/>
      <c r="B87" s="45"/>
      <c r="C87" s="48"/>
      <c r="D87" s="49"/>
      <c r="E87" s="48"/>
      <c r="F87" s="49"/>
      <c r="G87" s="48"/>
      <c r="H87" s="49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</row>
    <row r="88" spans="1:23" ht="36.75" customHeight="1">
      <c r="A88" s="45"/>
      <c r="B88" s="45"/>
      <c r="C88" s="48"/>
      <c r="D88" s="49"/>
      <c r="E88" s="48"/>
      <c r="F88" s="49"/>
      <c r="G88" s="48"/>
      <c r="H88" s="49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23" ht="36.75" customHeight="1">
      <c r="A89" s="45"/>
      <c r="B89" s="45"/>
      <c r="C89" s="48"/>
      <c r="D89" s="49"/>
      <c r="E89" s="48"/>
      <c r="F89" s="49"/>
      <c r="G89" s="48"/>
      <c r="H89" s="49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</row>
    <row r="90" spans="1:23" ht="36.75" customHeight="1">
      <c r="A90" s="45"/>
      <c r="B90" s="45"/>
      <c r="C90" s="48"/>
      <c r="D90" s="49"/>
      <c r="E90" s="48"/>
      <c r="F90" s="49"/>
      <c r="G90" s="48"/>
      <c r="H90" s="49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</row>
    <row r="91" spans="1:23" ht="36.75" customHeight="1">
      <c r="A91" s="45"/>
      <c r="B91" s="45"/>
      <c r="C91" s="48"/>
      <c r="D91" s="49"/>
      <c r="E91" s="48"/>
      <c r="F91" s="49"/>
      <c r="G91" s="48"/>
      <c r="H91" s="49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 ht="36.75" customHeight="1">
      <c r="A92" s="45"/>
      <c r="B92" s="45"/>
      <c r="C92" s="48"/>
      <c r="D92" s="49"/>
      <c r="E92" s="48"/>
      <c r="F92" s="49"/>
      <c r="G92" s="48"/>
      <c r="H92" s="49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</row>
    <row r="93" spans="1:23" ht="36.75" customHeight="1">
      <c r="A93" s="45"/>
      <c r="B93" s="45"/>
      <c r="C93" s="48"/>
      <c r="D93" s="49"/>
      <c r="E93" s="48"/>
      <c r="F93" s="49"/>
      <c r="G93" s="48"/>
      <c r="H93" s="49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</row>
    <row r="94" spans="1:23" ht="36.75" customHeight="1">
      <c r="A94" s="45"/>
      <c r="B94" s="45"/>
      <c r="C94" s="48"/>
      <c r="D94" s="49"/>
      <c r="E94" s="48"/>
      <c r="F94" s="49"/>
      <c r="G94" s="48"/>
      <c r="H94" s="49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5" spans="1:23" ht="36.75" customHeight="1">
      <c r="A95" s="45"/>
      <c r="B95" s="45"/>
      <c r="C95" s="48"/>
      <c r="D95" s="49"/>
      <c r="E95" s="48"/>
      <c r="F95" s="49"/>
      <c r="G95" s="48"/>
      <c r="H95" s="49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</row>
    <row r="96" spans="1:23" ht="36.75" customHeight="1">
      <c r="A96" s="45"/>
      <c r="B96" s="45"/>
      <c r="C96" s="48"/>
      <c r="D96" s="49"/>
      <c r="E96" s="48"/>
      <c r="F96" s="49"/>
      <c r="G96" s="48"/>
      <c r="H96" s="49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</row>
    <row r="97" spans="1:23" ht="36.75" customHeight="1">
      <c r="A97" s="45"/>
      <c r="B97" s="45"/>
      <c r="C97" s="48"/>
      <c r="D97" s="49"/>
      <c r="E97" s="48"/>
      <c r="F97" s="49"/>
      <c r="G97" s="48"/>
      <c r="H97" s="49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 ht="36.75" customHeight="1">
      <c r="A98" s="45"/>
      <c r="B98" s="45"/>
      <c r="C98" s="48"/>
      <c r="D98" s="49"/>
      <c r="E98" s="48"/>
      <c r="F98" s="49"/>
      <c r="G98" s="48"/>
      <c r="H98" s="49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</row>
    <row r="99" spans="1:23" ht="36.75" customHeight="1">
      <c r="A99" s="45"/>
      <c r="B99" s="45"/>
      <c r="C99" s="48"/>
      <c r="D99" s="49"/>
      <c r="E99" s="48"/>
      <c r="F99" s="49"/>
      <c r="G99" s="48"/>
      <c r="H99" s="49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</row>
    <row r="100" spans="1:23" ht="36.75" customHeight="1">
      <c r="A100" s="45"/>
      <c r="B100" s="45"/>
      <c r="C100" s="48"/>
      <c r="D100" s="49"/>
      <c r="E100" s="48"/>
      <c r="F100" s="49"/>
      <c r="G100" s="48"/>
      <c r="H100" s="49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1:23" ht="36.75" customHeight="1">
      <c r="A101" s="45"/>
      <c r="B101" s="45"/>
      <c r="C101" s="48"/>
      <c r="D101" s="49"/>
      <c r="E101" s="48"/>
      <c r="F101" s="49"/>
      <c r="G101" s="48"/>
      <c r="H101" s="49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</row>
    <row r="102" spans="1:23" ht="36.75" customHeight="1">
      <c r="A102" s="45"/>
      <c r="B102" s="45"/>
      <c r="C102" s="48"/>
      <c r="D102" s="49"/>
      <c r="E102" s="48"/>
      <c r="F102" s="49"/>
      <c r="G102" s="48"/>
      <c r="H102" s="49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</row>
    <row r="103" spans="1:23" ht="36.75" customHeight="1">
      <c r="A103" s="45"/>
      <c r="B103" s="45"/>
      <c r="C103" s="48"/>
      <c r="D103" s="49"/>
      <c r="E103" s="48"/>
      <c r="F103" s="49"/>
      <c r="G103" s="48"/>
      <c r="H103" s="49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 ht="36.75" customHeight="1">
      <c r="A104" s="45"/>
      <c r="B104" s="45"/>
      <c r="C104" s="48"/>
      <c r="D104" s="49"/>
      <c r="E104" s="48"/>
      <c r="F104" s="49"/>
      <c r="G104" s="48"/>
      <c r="H104" s="49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</row>
    <row r="105" spans="1:23" ht="36.75" customHeight="1">
      <c r="A105" s="45"/>
      <c r="B105" s="45"/>
      <c r="C105" s="48"/>
      <c r="D105" s="49"/>
      <c r="E105" s="48"/>
      <c r="F105" s="49"/>
      <c r="G105" s="48"/>
      <c r="H105" s="49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</row>
    <row r="106" spans="1:23" ht="36.75" customHeight="1">
      <c r="A106" s="45"/>
      <c r="B106" s="45"/>
      <c r="C106" s="48"/>
      <c r="D106" s="49"/>
      <c r="E106" s="48"/>
      <c r="F106" s="49"/>
      <c r="G106" s="48"/>
      <c r="H106" s="49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</row>
    <row r="107" spans="1:23" ht="36.75" customHeight="1">
      <c r="A107" s="45"/>
      <c r="B107" s="45"/>
      <c r="C107" s="48"/>
      <c r="D107" s="49"/>
      <c r="E107" s="48"/>
      <c r="F107" s="49"/>
      <c r="G107" s="48"/>
      <c r="H107" s="49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</row>
    <row r="108" spans="1:23" ht="36.75" customHeight="1">
      <c r="A108" s="45"/>
      <c r="B108" s="45"/>
      <c r="C108" s="48"/>
      <c r="D108" s="49"/>
      <c r="E108" s="48"/>
      <c r="F108" s="49"/>
      <c r="G108" s="48"/>
      <c r="H108" s="49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</row>
    <row r="109" spans="1:23" ht="36.75" customHeight="1">
      <c r="A109" s="45"/>
      <c r="B109" s="45"/>
      <c r="C109" s="48"/>
      <c r="D109" s="49"/>
      <c r="E109" s="48"/>
      <c r="F109" s="49"/>
      <c r="G109" s="48"/>
      <c r="H109" s="49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</row>
    <row r="110" spans="1:23" ht="36.75" customHeight="1">
      <c r="A110" s="45"/>
      <c r="B110" s="45"/>
      <c r="C110" s="48"/>
      <c r="D110" s="49"/>
      <c r="E110" s="48"/>
      <c r="F110" s="49"/>
      <c r="G110" s="48"/>
      <c r="H110" s="49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</row>
    <row r="111" spans="1:23" ht="36.75" customHeight="1">
      <c r="A111" s="45"/>
      <c r="B111" s="45"/>
      <c r="C111" s="48"/>
      <c r="D111" s="49"/>
      <c r="E111" s="48"/>
      <c r="F111" s="49"/>
      <c r="G111" s="48"/>
      <c r="H111" s="49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</row>
    <row r="112" spans="1:23" ht="36.75" customHeight="1">
      <c r="A112" s="45"/>
      <c r="B112" s="45"/>
      <c r="C112" s="48"/>
      <c r="D112" s="49"/>
      <c r="E112" s="48"/>
      <c r="F112" s="49"/>
      <c r="G112" s="48"/>
      <c r="H112" s="49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</row>
    <row r="113" spans="1:23" ht="36.75" customHeight="1">
      <c r="A113" s="45"/>
      <c r="B113" s="45"/>
      <c r="C113" s="48"/>
      <c r="D113" s="49"/>
      <c r="E113" s="48"/>
      <c r="F113" s="49"/>
      <c r="G113" s="48"/>
      <c r="H113" s="49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</row>
    <row r="114" spans="1:23" ht="36.75" customHeight="1">
      <c r="A114" s="47"/>
      <c r="B114" s="47"/>
      <c r="C114" s="44"/>
      <c r="D114" s="46"/>
      <c r="E114" s="44"/>
      <c r="F114" s="46"/>
      <c r="G114" s="44"/>
      <c r="H114" s="46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</row>
    <row r="115" spans="1:23" ht="36.75" customHeight="1">
      <c r="A115" s="47"/>
      <c r="B115" s="47"/>
      <c r="C115" s="44"/>
      <c r="D115" s="46"/>
      <c r="E115" s="44"/>
      <c r="F115" s="46"/>
      <c r="G115" s="44"/>
      <c r="H115" s="46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</row>
    <row r="116" spans="1:23" ht="36.75" customHeight="1">
      <c r="A116" s="47"/>
      <c r="B116" s="47"/>
      <c r="C116" s="44"/>
      <c r="D116" s="46"/>
      <c r="E116" s="44"/>
      <c r="F116" s="46"/>
      <c r="G116" s="44"/>
      <c r="H116" s="46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</row>
    <row r="117" spans="1:23" ht="36.75" customHeight="1">
      <c r="A117" s="47"/>
      <c r="B117" s="47"/>
      <c r="C117" s="44"/>
      <c r="D117" s="46"/>
      <c r="E117" s="44"/>
      <c r="F117" s="46"/>
      <c r="G117" s="44"/>
      <c r="H117" s="46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</row>
    <row r="118" spans="1:23" ht="36.75" customHeight="1">
      <c r="A118" s="47"/>
      <c r="B118" s="47"/>
      <c r="C118" s="44"/>
      <c r="D118" s="46"/>
      <c r="E118" s="44"/>
      <c r="F118" s="46"/>
      <c r="G118" s="44"/>
      <c r="H118" s="46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</row>
    <row r="119" spans="1:23" ht="36.75" customHeight="1">
      <c r="A119" s="47"/>
      <c r="B119" s="47"/>
      <c r="C119" s="44"/>
      <c r="D119" s="46"/>
      <c r="E119" s="44"/>
      <c r="F119" s="46"/>
      <c r="G119" s="44"/>
      <c r="H119" s="46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ht="36.75" customHeight="1">
      <c r="A120" s="47"/>
      <c r="B120" s="47"/>
      <c r="C120" s="44"/>
      <c r="D120" s="46"/>
      <c r="E120" s="44"/>
      <c r="F120" s="46"/>
      <c r="G120" s="44"/>
      <c r="H120" s="46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</row>
    <row r="121" spans="1:23" ht="36.75" customHeight="1">
      <c r="A121" s="47"/>
      <c r="B121" s="47"/>
      <c r="C121" s="44"/>
      <c r="D121" s="46"/>
      <c r="E121" s="44"/>
      <c r="F121" s="46"/>
      <c r="G121" s="44"/>
      <c r="H121" s="46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</row>
    <row r="122" spans="1:23" ht="36.75" customHeight="1">
      <c r="A122" s="47"/>
      <c r="B122" s="47"/>
      <c r="C122" s="44"/>
      <c r="D122" s="46"/>
      <c r="E122" s="44"/>
      <c r="F122" s="46"/>
      <c r="G122" s="44"/>
      <c r="H122" s="46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</row>
    <row r="123" spans="1:23" ht="36.75" customHeight="1">
      <c r="A123" s="47"/>
      <c r="B123" s="47"/>
      <c r="C123" s="44"/>
      <c r="D123" s="46"/>
      <c r="E123" s="44"/>
      <c r="F123" s="46"/>
      <c r="G123" s="44"/>
      <c r="H123" s="46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 ht="36.75" customHeight="1">
      <c r="A124" s="47"/>
      <c r="B124" s="47"/>
      <c r="C124" s="44"/>
      <c r="D124" s="46"/>
      <c r="E124" s="44"/>
      <c r="F124" s="46"/>
      <c r="G124" s="44"/>
      <c r="H124" s="46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</row>
    <row r="125" spans="1:23" ht="36.75" customHeight="1">
      <c r="A125" s="47"/>
      <c r="B125" s="47"/>
      <c r="C125" s="44"/>
      <c r="D125" s="46"/>
      <c r="E125" s="44"/>
      <c r="F125" s="46"/>
      <c r="G125" s="44"/>
      <c r="H125" s="46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</row>
    <row r="126" spans="1:23" ht="36.75" customHeight="1">
      <c r="A126" s="47"/>
      <c r="B126" s="47"/>
      <c r="C126" s="44"/>
      <c r="D126" s="46"/>
      <c r="E126" s="44"/>
      <c r="F126" s="46"/>
      <c r="G126" s="44"/>
      <c r="H126" s="46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</row>
    <row r="127" spans="1:23" ht="36.75" customHeight="1">
      <c r="A127" s="47"/>
      <c r="B127" s="47"/>
      <c r="C127" s="44"/>
      <c r="D127" s="46"/>
      <c r="E127" s="44"/>
      <c r="F127" s="46"/>
      <c r="G127" s="44"/>
      <c r="H127" s="46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</row>
    <row r="128" spans="1:23" ht="36.75" customHeight="1">
      <c r="A128" s="47"/>
      <c r="B128" s="47"/>
      <c r="C128" s="44"/>
      <c r="D128" s="46"/>
      <c r="E128" s="44"/>
      <c r="F128" s="46"/>
      <c r="G128" s="44"/>
      <c r="H128" s="46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</row>
    <row r="129" spans="1:23" ht="36.75" customHeight="1">
      <c r="A129" s="47"/>
      <c r="B129" s="47"/>
      <c r="C129" s="44"/>
      <c r="D129" s="46"/>
      <c r="E129" s="44"/>
      <c r="F129" s="46"/>
      <c r="G129" s="44"/>
      <c r="H129" s="46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 ht="36.75" customHeight="1">
      <c r="A130" s="47"/>
      <c r="B130" s="47"/>
      <c r="C130" s="44"/>
      <c r="D130" s="46"/>
      <c r="E130" s="44"/>
      <c r="F130" s="46"/>
      <c r="G130" s="44"/>
      <c r="H130" s="46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</row>
    <row r="131" spans="1:23" ht="36.75" customHeight="1">
      <c r="A131" s="47"/>
      <c r="B131" s="47"/>
      <c r="C131" s="44"/>
      <c r="D131" s="46"/>
      <c r="E131" s="44"/>
      <c r="F131" s="46"/>
      <c r="G131" s="44"/>
      <c r="H131" s="46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</row>
    <row r="132" spans="1:23" ht="36.75" customHeight="1">
      <c r="A132" s="47"/>
      <c r="B132" s="47"/>
      <c r="C132" s="44"/>
      <c r="D132" s="46"/>
      <c r="E132" s="44"/>
      <c r="F132" s="46"/>
      <c r="G132" s="44"/>
      <c r="H132" s="46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</row>
    <row r="133" spans="1:23" ht="36.75" customHeight="1">
      <c r="A133" s="47"/>
      <c r="B133" s="47"/>
      <c r="C133" s="44"/>
      <c r="D133" s="46"/>
      <c r="E133" s="44"/>
      <c r="F133" s="46"/>
      <c r="G133" s="44"/>
      <c r="H133" s="46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</row>
    <row r="134" spans="1:23" ht="36.75" customHeight="1">
      <c r="A134" s="47"/>
      <c r="B134" s="47"/>
      <c r="C134" s="44"/>
      <c r="D134" s="46"/>
      <c r="E134" s="44"/>
      <c r="F134" s="46"/>
      <c r="G134" s="44"/>
      <c r="H134" s="46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</row>
    <row r="135" spans="1:23" ht="36.75" customHeight="1">
      <c r="A135" s="47"/>
      <c r="B135" s="47"/>
      <c r="C135" s="44"/>
      <c r="D135" s="46"/>
      <c r="E135" s="44"/>
      <c r="F135" s="46"/>
      <c r="G135" s="44"/>
      <c r="H135" s="46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 ht="36.75" customHeight="1">
      <c r="A136" s="47"/>
      <c r="B136" s="47"/>
      <c r="C136" s="44"/>
      <c r="D136" s="46"/>
      <c r="E136" s="44"/>
      <c r="F136" s="46"/>
      <c r="G136" s="44"/>
      <c r="H136" s="46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</row>
    <row r="137" spans="1:23" ht="36.75" customHeight="1">
      <c r="A137" s="47"/>
      <c r="B137" s="47"/>
      <c r="C137" s="44"/>
      <c r="D137" s="46"/>
      <c r="E137" s="44"/>
      <c r="F137" s="46"/>
      <c r="G137" s="44"/>
      <c r="H137" s="46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</row>
    <row r="138" spans="1:23" ht="36.75" customHeight="1">
      <c r="A138" s="47"/>
      <c r="B138" s="47"/>
      <c r="C138" s="44"/>
      <c r="D138" s="46"/>
      <c r="E138" s="44"/>
      <c r="F138" s="46"/>
      <c r="G138" s="44"/>
      <c r="H138" s="46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</row>
    <row r="139" spans="1:23" ht="36.75" customHeight="1">
      <c r="A139" s="47"/>
      <c r="B139" s="47"/>
      <c r="C139" s="44"/>
      <c r="D139" s="46"/>
      <c r="E139" s="44"/>
      <c r="F139" s="46"/>
      <c r="G139" s="44"/>
      <c r="H139" s="46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</row>
    <row r="140" spans="1:23" ht="36.75" customHeight="1">
      <c r="A140" s="47"/>
      <c r="B140" s="47"/>
      <c r="C140" s="44"/>
      <c r="D140" s="46"/>
      <c r="E140" s="44"/>
      <c r="F140" s="46"/>
      <c r="G140" s="44"/>
      <c r="H140" s="46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</row>
    <row r="141" spans="1:23" ht="36.75" customHeight="1">
      <c r="A141" s="47"/>
      <c r="B141" s="47"/>
      <c r="C141" s="44"/>
      <c r="D141" s="46"/>
      <c r="E141" s="44"/>
      <c r="F141" s="46"/>
      <c r="G141" s="44"/>
      <c r="H141" s="46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</row>
    <row r="142" spans="1:23" ht="36.75" customHeight="1">
      <c r="A142" s="47"/>
      <c r="B142" s="47"/>
      <c r="C142" s="44"/>
      <c r="D142" s="46"/>
      <c r="E142" s="44"/>
      <c r="F142" s="46"/>
      <c r="G142" s="44"/>
      <c r="H142" s="46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</row>
    <row r="143" spans="1:23" ht="36.75" customHeight="1">
      <c r="A143" s="47"/>
      <c r="B143" s="47"/>
      <c r="C143" s="44"/>
      <c r="D143" s="46"/>
      <c r="E143" s="44"/>
      <c r="F143" s="46"/>
      <c r="G143" s="44"/>
      <c r="H143" s="46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</row>
    <row r="144" spans="1:23" ht="36.75" customHeight="1">
      <c r="A144" s="47"/>
      <c r="B144" s="47"/>
      <c r="C144" s="44"/>
      <c r="D144" s="46"/>
      <c r="E144" s="44"/>
      <c r="F144" s="46"/>
      <c r="G144" s="44"/>
      <c r="H144" s="46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</row>
    <row r="145" spans="1:23" ht="36.75" customHeight="1">
      <c r="A145" s="47"/>
      <c r="B145" s="47"/>
      <c r="C145" s="44"/>
      <c r="D145" s="46"/>
      <c r="E145" s="44"/>
      <c r="F145" s="46"/>
      <c r="G145" s="44"/>
      <c r="H145" s="46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</row>
    <row r="146" spans="1:23" ht="36.75" customHeight="1">
      <c r="A146" s="47"/>
      <c r="B146" s="47"/>
      <c r="C146" s="44"/>
      <c r="D146" s="46"/>
      <c r="E146" s="44"/>
      <c r="F146" s="46"/>
      <c r="G146" s="44"/>
      <c r="H146" s="46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ht="36.75" customHeight="1">
      <c r="A147" s="47"/>
      <c r="B147" s="47"/>
      <c r="C147" s="44"/>
      <c r="D147" s="46"/>
      <c r="E147" s="44"/>
      <c r="F147" s="46"/>
      <c r="G147" s="44"/>
      <c r="H147" s="46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</row>
    <row r="148" spans="1:23" ht="15.75" customHeight="1"/>
    <row r="149" spans="1:23" ht="15.75" customHeight="1"/>
    <row r="150" spans="1:23" ht="15.75" customHeight="1"/>
    <row r="151" spans="1:23" ht="15.75" customHeight="1"/>
    <row r="152" spans="1:23" ht="15.75" customHeight="1"/>
    <row r="153" spans="1:23" ht="15.75" customHeight="1"/>
    <row r="154" spans="1:23" ht="15.75" customHeight="1"/>
    <row r="155" spans="1:23" ht="15.75" customHeight="1"/>
    <row r="156" spans="1:23" ht="15.75" customHeight="1"/>
    <row r="157" spans="1:23" ht="15.75" customHeight="1"/>
    <row r="158" spans="1:23" ht="15.75" customHeight="1"/>
    <row r="159" spans="1:23" ht="15.75" customHeight="1"/>
    <row r="160" spans="1:23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</sheetData>
  <sheetProtection algorithmName="SHA-512" hashValue="4De4dobUsEWgtxdE9bvvjuCqpAZvaKIJvtp2stKKCOaewdrQxzNmuL7c6PU/Cj322B1v9rrM8LrHijvEwya8jw==" saltValue="vX3d4eRc523W4k+j6ongGw==" spinCount="100000" sheet="1" selectLockedCells="1"/>
  <mergeCells count="9">
    <mergeCell ref="H4:H5"/>
    <mergeCell ref="G2:H2"/>
    <mergeCell ref="G3:H3"/>
    <mergeCell ref="A1:B1"/>
    <mergeCell ref="B2:F2"/>
    <mergeCell ref="B3:F3"/>
    <mergeCell ref="A4:B4"/>
    <mergeCell ref="D4:D5"/>
    <mergeCell ref="F4:F5"/>
  </mergeCells>
  <pageMargins left="0.25" right="0.25" top="0.75" bottom="0.75" header="0.3" footer="0.3"/>
  <pageSetup scale="57" orientation="landscape" r:id="rId1"/>
  <headerFooter>
    <oddFooter>&amp;LPage &amp;P of &amp;C&amp;D &amp;T&amp;R&amp;A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D23"/>
  <sheetViews>
    <sheetView workbookViewId="0">
      <selection activeCell="D2" sqref="D2"/>
    </sheetView>
  </sheetViews>
  <sheetFormatPr defaultRowHeight="12.75"/>
  <cols>
    <col min="4" max="4" width="46.140625" customWidth="1"/>
    <col min="7" max="7" width="29.85546875" bestFit="1" customWidth="1"/>
  </cols>
  <sheetData>
    <row r="1" spans="1:4">
      <c r="A1" s="2"/>
    </row>
    <row r="2" spans="1:4">
      <c r="A2" s="2"/>
      <c r="D2" s="17" t="s">
        <v>69</v>
      </c>
    </row>
    <row r="3" spans="1:4">
      <c r="A3" s="2"/>
      <c r="D3" s="5" t="s">
        <v>70</v>
      </c>
    </row>
    <row r="4" spans="1:4">
      <c r="A4" s="2"/>
      <c r="D4" s="5" t="s">
        <v>71</v>
      </c>
    </row>
    <row r="5" spans="1:4">
      <c r="A5" s="2"/>
      <c r="D5" s="5" t="s">
        <v>72</v>
      </c>
    </row>
    <row r="7" spans="1:4">
      <c r="D7" s="5" t="s">
        <v>73</v>
      </c>
    </row>
    <row r="8" spans="1:4">
      <c r="D8" s="5" t="s">
        <v>74</v>
      </c>
    </row>
    <row r="10" spans="1:4">
      <c r="D10" s="5" t="s">
        <v>33</v>
      </c>
    </row>
    <row r="11" spans="1:4">
      <c r="D11" s="5" t="s">
        <v>58</v>
      </c>
    </row>
    <row r="12" spans="1:4">
      <c r="D12" s="5" t="s">
        <v>59</v>
      </c>
    </row>
    <row r="13" spans="1:4">
      <c r="D13" s="5" t="s">
        <v>60</v>
      </c>
    </row>
    <row r="14" spans="1:4">
      <c r="D14" s="5" t="s">
        <v>63</v>
      </c>
    </row>
    <row r="15" spans="1:4">
      <c r="D15" s="5" t="s">
        <v>64</v>
      </c>
    </row>
    <row r="16" spans="1:4">
      <c r="D16" s="5" t="s">
        <v>65</v>
      </c>
    </row>
    <row r="17" spans="4:4">
      <c r="D17" s="5"/>
    </row>
    <row r="18" spans="4:4">
      <c r="D18" s="5"/>
    </row>
    <row r="19" spans="4:4">
      <c r="D19" s="5"/>
    </row>
    <row r="20" spans="4:4">
      <c r="D20" s="5"/>
    </row>
    <row r="21" spans="4:4">
      <c r="D21" s="5"/>
    </row>
    <row r="22" spans="4:4">
      <c r="D22" s="5"/>
    </row>
    <row r="23" spans="4:4">
      <c r="D23" s="5"/>
    </row>
  </sheetData>
  <phoneticPr fontId="7" type="noConversion"/>
  <dataValidations count="1">
    <dataValidation type="list" allowBlank="1" showInputMessage="1" showErrorMessage="1" sqref="A1:A5" xr:uid="{F4299AF2-D5BE-4DBF-83F5-79DB75C52381}">
      <formula1>Projects</formula1>
    </dataValidation>
  </dataValidation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3D77E-2D51-4C23-9C7F-A389CB4A1932}">
  <dimension ref="A1:S24"/>
  <sheetViews>
    <sheetView workbookViewId="0"/>
  </sheetViews>
  <sheetFormatPr defaultRowHeight="12.75"/>
  <cols>
    <col min="1" max="1" width="27.42578125" customWidth="1"/>
    <col min="2" max="2" width="6.85546875" customWidth="1"/>
    <col min="3" max="3" width="19.140625" customWidth="1"/>
    <col min="4" max="4" width="13.140625" customWidth="1"/>
    <col min="5" max="5" width="12.5703125" bestFit="1" customWidth="1"/>
    <col min="6" max="6" width="12.7109375" customWidth="1"/>
    <col min="7" max="7" width="15.85546875" customWidth="1"/>
    <col min="9" max="9" width="13.85546875" bestFit="1" customWidth="1"/>
    <col min="10" max="10" width="12.140625" bestFit="1" customWidth="1"/>
    <col min="11" max="11" width="12.85546875" customWidth="1"/>
    <col min="12" max="12" width="12" customWidth="1"/>
    <col min="13" max="13" width="12.140625" bestFit="1" customWidth="1"/>
    <col min="17" max="17" width="12.5703125" customWidth="1"/>
    <col min="18" max="18" width="11.85546875" customWidth="1"/>
  </cols>
  <sheetData>
    <row r="1" spans="1:19" ht="13.5" thickBot="1">
      <c r="A1" s="25" t="s">
        <v>75</v>
      </c>
      <c r="I1" s="25" t="s">
        <v>76</v>
      </c>
      <c r="O1" s="25" t="s">
        <v>77</v>
      </c>
    </row>
    <row r="2" spans="1:19" s="35" customFormat="1" ht="51.75" thickBot="1">
      <c r="A2" s="32" t="s">
        <v>78</v>
      </c>
      <c r="B2" s="33" t="s">
        <v>79</v>
      </c>
      <c r="C2" s="34" t="s">
        <v>80</v>
      </c>
      <c r="D2" s="34" t="s">
        <v>81</v>
      </c>
      <c r="E2" s="34" t="s">
        <v>82</v>
      </c>
      <c r="F2" s="34" t="s">
        <v>83</v>
      </c>
      <c r="G2" s="34" t="s">
        <v>84</v>
      </c>
      <c r="I2" s="34" t="s">
        <v>85</v>
      </c>
      <c r="J2" s="34" t="s">
        <v>86</v>
      </c>
      <c r="K2" s="34" t="s">
        <v>87</v>
      </c>
      <c r="L2" s="34" t="s">
        <v>88</v>
      </c>
      <c r="M2" s="34" t="s">
        <v>89</v>
      </c>
      <c r="O2" s="34" t="s">
        <v>90</v>
      </c>
      <c r="P2" s="34" t="s">
        <v>91</v>
      </c>
      <c r="Q2" s="34" t="s">
        <v>92</v>
      </c>
      <c r="R2" s="34" t="s">
        <v>93</v>
      </c>
      <c r="S2" s="34" t="s">
        <v>94</v>
      </c>
    </row>
    <row r="3" spans="1:19">
      <c r="A3" s="5" t="s">
        <v>95</v>
      </c>
      <c r="B3" s="24" t="s">
        <v>96</v>
      </c>
      <c r="C3" s="36">
        <v>399106</v>
      </c>
      <c r="D3" s="36">
        <v>93559.05</v>
      </c>
      <c r="E3" s="36"/>
      <c r="F3" s="36">
        <v>93678.48</v>
      </c>
      <c r="G3" s="36">
        <f>SUM(C3:F3)</f>
        <v>586343.53</v>
      </c>
      <c r="I3" s="38"/>
      <c r="M3" s="39">
        <f>SUM(I3:L3)</f>
        <v>0</v>
      </c>
      <c r="S3" s="38">
        <f>SUM(O3:R3)</f>
        <v>0</v>
      </c>
    </row>
    <row r="4" spans="1:19">
      <c r="A4" s="5" t="s">
        <v>97</v>
      </c>
      <c r="B4" s="23" t="s">
        <v>98</v>
      </c>
      <c r="C4" s="36">
        <v>96752</v>
      </c>
      <c r="D4" s="36">
        <v>3346.08</v>
      </c>
      <c r="E4" s="36"/>
      <c r="F4" s="36">
        <v>10757</v>
      </c>
      <c r="G4" s="36">
        <f t="shared" ref="G4:G23" si="0">SUM(C4:F4)</f>
        <v>110855.08</v>
      </c>
      <c r="I4" s="38"/>
      <c r="M4" s="39">
        <f t="shared" ref="M4:M23" si="1">SUM(I4:L4)</f>
        <v>0</v>
      </c>
      <c r="S4" s="38">
        <f t="shared" ref="S4:S23" si="2">SUM(O4:R4)</f>
        <v>0</v>
      </c>
    </row>
    <row r="5" spans="1:19">
      <c r="A5" s="5" t="s">
        <v>99</v>
      </c>
      <c r="B5" s="23" t="s">
        <v>100</v>
      </c>
      <c r="C5" s="36">
        <v>146701</v>
      </c>
      <c r="D5" s="36">
        <v>196</v>
      </c>
      <c r="E5" s="36"/>
      <c r="F5" s="36">
        <v>3000</v>
      </c>
      <c r="G5" s="36">
        <f t="shared" si="0"/>
        <v>149897</v>
      </c>
      <c r="I5" s="38"/>
      <c r="M5" s="39">
        <f t="shared" si="1"/>
        <v>0</v>
      </c>
      <c r="S5" s="38">
        <f t="shared" si="2"/>
        <v>0</v>
      </c>
    </row>
    <row r="6" spans="1:19">
      <c r="A6" s="26" t="s">
        <v>101</v>
      </c>
      <c r="B6" s="27" t="s">
        <v>100</v>
      </c>
      <c r="C6" s="36">
        <v>148519</v>
      </c>
      <c r="D6" s="36">
        <v>20534</v>
      </c>
      <c r="E6" s="36"/>
      <c r="F6" s="36">
        <v>0</v>
      </c>
      <c r="G6" s="36">
        <f t="shared" si="0"/>
        <v>169053</v>
      </c>
      <c r="I6" s="38"/>
      <c r="M6" s="39">
        <f t="shared" si="1"/>
        <v>0</v>
      </c>
      <c r="S6" s="38">
        <f t="shared" si="2"/>
        <v>0</v>
      </c>
    </row>
    <row r="7" spans="1:19">
      <c r="A7" s="5" t="s">
        <v>102</v>
      </c>
      <c r="B7" s="23" t="s">
        <v>100</v>
      </c>
      <c r="C7" s="36">
        <v>175316</v>
      </c>
      <c r="D7" s="36">
        <v>590</v>
      </c>
      <c r="E7" s="36"/>
      <c r="F7" s="36">
        <v>17673</v>
      </c>
      <c r="G7" s="36">
        <f t="shared" si="0"/>
        <v>193579</v>
      </c>
      <c r="I7" s="38"/>
      <c r="M7" s="39">
        <f t="shared" si="1"/>
        <v>0</v>
      </c>
      <c r="S7" s="38">
        <f t="shared" si="2"/>
        <v>0</v>
      </c>
    </row>
    <row r="8" spans="1:19">
      <c r="A8" s="5" t="s">
        <v>103</v>
      </c>
      <c r="B8" s="23" t="s">
        <v>100</v>
      </c>
      <c r="C8" s="36">
        <v>147683</v>
      </c>
      <c r="D8" s="36">
        <v>81626</v>
      </c>
      <c r="E8" s="36"/>
      <c r="F8" s="36">
        <v>7500</v>
      </c>
      <c r="G8" s="36">
        <f t="shared" si="0"/>
        <v>236809</v>
      </c>
      <c r="I8" s="38"/>
      <c r="M8" s="39">
        <f t="shared" si="1"/>
        <v>0</v>
      </c>
      <c r="S8" s="38">
        <f t="shared" si="2"/>
        <v>0</v>
      </c>
    </row>
    <row r="9" spans="1:19">
      <c r="A9" s="5" t="s">
        <v>104</v>
      </c>
      <c r="B9" s="23" t="s">
        <v>100</v>
      </c>
      <c r="C9" s="36">
        <v>150000</v>
      </c>
      <c r="D9" s="36">
        <v>12848</v>
      </c>
      <c r="E9" s="36"/>
      <c r="F9" s="36">
        <v>0</v>
      </c>
      <c r="G9" s="36">
        <f t="shared" si="0"/>
        <v>162848</v>
      </c>
      <c r="I9" s="38"/>
      <c r="M9" s="39">
        <f t="shared" si="1"/>
        <v>0</v>
      </c>
      <c r="S9" s="38">
        <f t="shared" si="2"/>
        <v>0</v>
      </c>
    </row>
    <row r="10" spans="1:19">
      <c r="A10" s="5" t="s">
        <v>105</v>
      </c>
      <c r="B10" s="23" t="s">
        <v>100</v>
      </c>
      <c r="C10" s="36">
        <v>187364</v>
      </c>
      <c r="D10" s="36">
        <v>12664.3</v>
      </c>
      <c r="E10" s="36">
        <v>52500</v>
      </c>
      <c r="F10" s="36">
        <v>0</v>
      </c>
      <c r="G10" s="36">
        <f t="shared" si="0"/>
        <v>252528.3</v>
      </c>
      <c r="I10" s="38"/>
      <c r="J10" s="36"/>
      <c r="K10" s="36"/>
      <c r="L10" s="36"/>
      <c r="M10" s="39">
        <f t="shared" si="1"/>
        <v>0</v>
      </c>
      <c r="O10" s="36"/>
      <c r="P10" s="36"/>
      <c r="Q10" s="36"/>
      <c r="R10" s="36"/>
      <c r="S10" s="38">
        <f t="shared" si="2"/>
        <v>0</v>
      </c>
    </row>
    <row r="11" spans="1:19">
      <c r="A11" s="5" t="s">
        <v>106</v>
      </c>
      <c r="B11" s="23" t="s">
        <v>100</v>
      </c>
      <c r="C11" s="36">
        <v>100000</v>
      </c>
      <c r="D11" s="36">
        <v>3903.16</v>
      </c>
      <c r="E11" s="36"/>
      <c r="F11" s="36">
        <v>21672</v>
      </c>
      <c r="G11" s="36">
        <f t="shared" si="0"/>
        <v>125575.16</v>
      </c>
      <c r="I11" s="38"/>
      <c r="M11" s="39">
        <f t="shared" si="1"/>
        <v>0</v>
      </c>
      <c r="S11" s="38">
        <f t="shared" si="2"/>
        <v>0</v>
      </c>
    </row>
    <row r="12" spans="1:19">
      <c r="A12" s="5" t="s">
        <v>107</v>
      </c>
      <c r="B12" s="23" t="s">
        <v>100</v>
      </c>
      <c r="C12" s="36">
        <v>119731</v>
      </c>
      <c r="D12" s="36">
        <v>24160</v>
      </c>
      <c r="E12" s="36"/>
      <c r="F12" s="36">
        <v>20000</v>
      </c>
      <c r="G12" s="36">
        <f t="shared" si="0"/>
        <v>163891</v>
      </c>
      <c r="I12" s="38"/>
      <c r="M12" s="39">
        <f t="shared" si="1"/>
        <v>0</v>
      </c>
      <c r="S12" s="38">
        <f t="shared" si="2"/>
        <v>0</v>
      </c>
    </row>
    <row r="13" spans="1:19">
      <c r="A13" s="5" t="s">
        <v>108</v>
      </c>
      <c r="B13" s="23" t="s">
        <v>100</v>
      </c>
      <c r="C13" s="36">
        <v>137688</v>
      </c>
      <c r="D13" s="36">
        <v>62860</v>
      </c>
      <c r="E13" s="36"/>
      <c r="F13" s="36">
        <v>6853</v>
      </c>
      <c r="G13" s="36">
        <f t="shared" si="0"/>
        <v>207401</v>
      </c>
      <c r="I13" s="38"/>
      <c r="M13" s="39">
        <f t="shared" si="1"/>
        <v>0</v>
      </c>
      <c r="S13" s="38">
        <f t="shared" si="2"/>
        <v>0</v>
      </c>
    </row>
    <row r="14" spans="1:19">
      <c r="A14" s="26" t="s">
        <v>5</v>
      </c>
      <c r="B14" s="27" t="s">
        <v>100</v>
      </c>
      <c r="C14" s="36">
        <v>135000</v>
      </c>
      <c r="D14" s="36">
        <v>7709.17</v>
      </c>
      <c r="E14" s="36">
        <v>52500</v>
      </c>
      <c r="F14" s="36">
        <v>100000</v>
      </c>
      <c r="G14" s="36">
        <f t="shared" si="0"/>
        <v>295209.17000000004</v>
      </c>
      <c r="I14" s="38"/>
      <c r="J14" s="36"/>
      <c r="M14" s="39">
        <f t="shared" si="1"/>
        <v>0</v>
      </c>
      <c r="S14" s="38">
        <f t="shared" si="2"/>
        <v>0</v>
      </c>
    </row>
    <row r="15" spans="1:19">
      <c r="A15" t="s">
        <v>109</v>
      </c>
      <c r="B15" s="31" t="s">
        <v>100</v>
      </c>
      <c r="C15" s="36">
        <v>190853</v>
      </c>
      <c r="D15" s="36">
        <v>0</v>
      </c>
      <c r="E15" s="36"/>
      <c r="F15" s="36">
        <v>35500</v>
      </c>
      <c r="G15" s="36">
        <f t="shared" si="0"/>
        <v>226353</v>
      </c>
      <c r="I15" s="38"/>
      <c r="M15" s="39">
        <f t="shared" si="1"/>
        <v>0</v>
      </c>
      <c r="S15" s="38">
        <f t="shared" si="2"/>
        <v>0</v>
      </c>
    </row>
    <row r="16" spans="1:19">
      <c r="A16" t="s">
        <v>110</v>
      </c>
      <c r="B16" s="31" t="s">
        <v>100</v>
      </c>
      <c r="C16" s="36">
        <v>129557</v>
      </c>
      <c r="D16" s="36">
        <v>6091.11</v>
      </c>
      <c r="E16" s="36"/>
      <c r="F16" s="36">
        <v>37058.83</v>
      </c>
      <c r="G16" s="36">
        <f t="shared" si="0"/>
        <v>172706.94</v>
      </c>
      <c r="I16" s="38"/>
      <c r="M16" s="39">
        <f t="shared" si="1"/>
        <v>0</v>
      </c>
      <c r="S16" s="38">
        <f t="shared" si="2"/>
        <v>0</v>
      </c>
    </row>
    <row r="17" spans="1:19">
      <c r="A17" t="s">
        <v>111</v>
      </c>
      <c r="B17" s="31" t="s">
        <v>112</v>
      </c>
      <c r="C17" s="36">
        <v>238000</v>
      </c>
      <c r="D17" s="36">
        <v>21099.14</v>
      </c>
      <c r="E17" s="36"/>
      <c r="F17" s="36">
        <v>24000</v>
      </c>
      <c r="G17" s="36">
        <f t="shared" si="0"/>
        <v>283099.14</v>
      </c>
      <c r="I17" s="38"/>
      <c r="M17" s="39">
        <f t="shared" si="1"/>
        <v>0</v>
      </c>
      <c r="S17" s="38">
        <f t="shared" si="2"/>
        <v>0</v>
      </c>
    </row>
    <row r="18" spans="1:19">
      <c r="A18" t="s">
        <v>113</v>
      </c>
      <c r="B18" s="31" t="s">
        <v>114</v>
      </c>
      <c r="C18" s="36">
        <v>301078</v>
      </c>
      <c r="D18" s="36">
        <v>40185.1</v>
      </c>
      <c r="E18" s="36">
        <v>49919.55</v>
      </c>
      <c r="F18" s="36">
        <v>0</v>
      </c>
      <c r="G18" s="36">
        <f t="shared" si="0"/>
        <v>391182.64999999997</v>
      </c>
      <c r="I18" s="38"/>
      <c r="J18" s="36"/>
      <c r="M18" s="39">
        <f t="shared" si="1"/>
        <v>0</v>
      </c>
      <c r="S18" s="38">
        <f t="shared" si="2"/>
        <v>0</v>
      </c>
    </row>
    <row r="19" spans="1:19">
      <c r="A19" t="s">
        <v>115</v>
      </c>
      <c r="B19" s="31" t="s">
        <v>114</v>
      </c>
      <c r="C19" s="36">
        <v>100000</v>
      </c>
      <c r="D19" s="36">
        <v>0</v>
      </c>
      <c r="E19" s="36"/>
      <c r="F19" s="36">
        <v>14000</v>
      </c>
      <c r="G19" s="36">
        <f t="shared" si="0"/>
        <v>114000</v>
      </c>
      <c r="I19" s="38"/>
      <c r="M19" s="39">
        <f t="shared" si="1"/>
        <v>0</v>
      </c>
      <c r="S19" s="38">
        <f t="shared" si="2"/>
        <v>0</v>
      </c>
    </row>
    <row r="20" spans="1:19">
      <c r="A20" t="s">
        <v>116</v>
      </c>
      <c r="B20" s="31" t="s">
        <v>117</v>
      </c>
      <c r="C20" s="36">
        <v>156460</v>
      </c>
      <c r="D20" s="36">
        <v>16622.22</v>
      </c>
      <c r="E20" s="36"/>
      <c r="F20" s="36">
        <v>0</v>
      </c>
      <c r="G20" s="36">
        <f t="shared" si="0"/>
        <v>173082.22</v>
      </c>
      <c r="I20" s="38"/>
      <c r="M20" s="39">
        <f t="shared" si="1"/>
        <v>0</v>
      </c>
      <c r="S20" s="38">
        <f t="shared" si="2"/>
        <v>0</v>
      </c>
    </row>
    <row r="21" spans="1:19">
      <c r="A21" t="s">
        <v>118</v>
      </c>
      <c r="B21" s="31" t="s">
        <v>119</v>
      </c>
      <c r="C21" s="36">
        <v>287494</v>
      </c>
      <c r="D21" s="36">
        <v>979.45</v>
      </c>
      <c r="E21" s="36"/>
      <c r="F21" s="36">
        <v>18799</v>
      </c>
      <c r="G21" s="36">
        <f t="shared" si="0"/>
        <v>307272.45</v>
      </c>
      <c r="I21" s="38"/>
      <c r="M21" s="39">
        <f t="shared" si="1"/>
        <v>0</v>
      </c>
      <c r="S21" s="38">
        <f t="shared" si="2"/>
        <v>0</v>
      </c>
    </row>
    <row r="22" spans="1:19">
      <c r="A22" t="s">
        <v>120</v>
      </c>
      <c r="B22" s="31" t="s">
        <v>121</v>
      </c>
      <c r="C22" s="36">
        <v>283778</v>
      </c>
      <c r="D22" s="36">
        <v>11109.86</v>
      </c>
      <c r="E22" s="36">
        <v>50717.25</v>
      </c>
      <c r="F22" s="36">
        <v>30666</v>
      </c>
      <c r="G22" s="36">
        <f t="shared" si="0"/>
        <v>376271.11</v>
      </c>
      <c r="I22" s="38"/>
      <c r="J22" s="36"/>
      <c r="M22" s="39">
        <f t="shared" si="1"/>
        <v>0</v>
      </c>
      <c r="S22" s="38">
        <f t="shared" si="2"/>
        <v>0</v>
      </c>
    </row>
    <row r="23" spans="1:19">
      <c r="A23" t="s">
        <v>122</v>
      </c>
      <c r="B23" s="31" t="s">
        <v>123</v>
      </c>
      <c r="C23" s="36">
        <v>144969</v>
      </c>
      <c r="D23" s="36">
        <v>0</v>
      </c>
      <c r="E23" s="36"/>
      <c r="F23" s="36">
        <v>14215</v>
      </c>
      <c r="G23" s="36">
        <f t="shared" si="0"/>
        <v>159184</v>
      </c>
      <c r="I23" s="38"/>
      <c r="M23" s="39">
        <f t="shared" si="1"/>
        <v>0</v>
      </c>
      <c r="S23" s="38">
        <f t="shared" si="2"/>
        <v>0</v>
      </c>
    </row>
    <row r="24" spans="1:19">
      <c r="C24" s="37">
        <f>SUM(C3:C23)</f>
        <v>3776049</v>
      </c>
      <c r="D24" s="37">
        <f>SUM(D3:D23)</f>
        <v>420082.63999999996</v>
      </c>
      <c r="E24" s="37">
        <f>SUM(E3:E23)</f>
        <v>205636.8</v>
      </c>
      <c r="F24" s="129">
        <f>SUM(F3:F23)</f>
        <v>455372.31</v>
      </c>
      <c r="G24" s="37">
        <f>SUM(G3:G23)</f>
        <v>4857140.75</v>
      </c>
      <c r="I24" s="38"/>
      <c r="J24" s="38"/>
    </row>
  </sheetData>
  <sortState xmlns:xlrd2="http://schemas.microsoft.com/office/spreadsheetml/2017/richdata2" ref="A2:B22">
    <sortCondition ref="A3:A22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342AAA9D587243B8323C4C5E4B85F0" ma:contentTypeVersion="16" ma:contentTypeDescription="Create a new document." ma:contentTypeScope="" ma:versionID="d7ef4d30e98a896c14c099ef471b84f2">
  <xsd:schema xmlns:xsd="http://www.w3.org/2001/XMLSchema" xmlns:xs="http://www.w3.org/2001/XMLSchema" xmlns:p="http://schemas.microsoft.com/office/2006/metadata/properties" xmlns:ns2="0d6dcbee-559b-42be-8dbb-cb68151cfb1e" xmlns:ns3="0bd3aa67-9b51-4e0e-a94e-a4af940e0e8a" targetNamespace="http://schemas.microsoft.com/office/2006/metadata/properties" ma:root="true" ma:fieldsID="50fc3ba236c9b5d50cbcc08aab35c02c" ns2:_="" ns3:_="">
    <xsd:import namespace="0d6dcbee-559b-42be-8dbb-cb68151cfb1e"/>
    <xsd:import namespace="0bd3aa67-9b51-4e0e-a94e-a4af940e0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cbee-559b-42be-8dbb-cb68151cf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3aa67-9b51-4e0e-a94e-a4af940e0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a27b90c-6da8-4e09-a5ee-fd6158684b6d}" ma:internalName="TaxCatchAll" ma:showField="CatchAllData" ma:web="0bd3aa67-9b51-4e0e-a94e-a4af940e0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d3aa67-9b51-4e0e-a94e-a4af940e0e8a" xsi:nil="true"/>
    <lcf76f155ced4ddcb4097134ff3c332f xmlns="0d6dcbee-559b-42be-8dbb-cb68151cfb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20A6DA-D0AD-4E99-B999-EBB281CABBFA}"/>
</file>

<file path=customXml/itemProps2.xml><?xml version="1.0" encoding="utf-8"?>
<ds:datastoreItem xmlns:ds="http://schemas.openxmlformats.org/officeDocument/2006/customXml" ds:itemID="{E231D38F-219B-49A2-8F9D-9878B5B92922}"/>
</file>

<file path=customXml/itemProps3.xml><?xml version="1.0" encoding="utf-8"?>
<ds:datastoreItem xmlns:ds="http://schemas.openxmlformats.org/officeDocument/2006/customXml" ds:itemID="{0E11CC95-1B31-4D29-A722-E97492481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Mosness, Ron</dc:creator>
  <cp:keywords/>
  <dc:description/>
  <cp:lastModifiedBy/>
  <cp:revision/>
  <dcterms:created xsi:type="dcterms:W3CDTF">2004-07-30T15:33:42Z</dcterms:created>
  <dcterms:modified xsi:type="dcterms:W3CDTF">2024-06-26T20:16:27Z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0x010100E1342AAA9D587243B8323C4C5E4B85F0</vt:lpwstr>
  </property>
  <property fmtid="{D5CDD505-2E9C-101B-9397-08002B2CF9AE}" pid="3" name="MediaServiceImageTags">
    <vt:lpwstr/>
  </property>
</Properties>
</file>