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0" yWindow="210" windowWidth="15855" windowHeight="4635" activeTab="2"/>
  </bookViews>
  <sheets>
    <sheet name="Districts" sheetId="1" r:id="rId1"/>
    <sheet name="CSI Specific" sheetId="4" r:id="rId2"/>
    <sheet name="Statewide Summary" sheetId="5" r:id="rId3"/>
  </sheets>
  <calcPr calcId="145621"/>
</workbook>
</file>

<file path=xl/calcChain.xml><?xml version="1.0" encoding="utf-8"?>
<calcChain xmlns="http://schemas.openxmlformats.org/spreadsheetml/2006/main">
  <c r="FY186" i="1" l="1"/>
  <c r="FY185" i="1"/>
  <c r="FX186" i="1"/>
  <c r="FW186" i="1"/>
  <c r="FV186" i="1"/>
  <c r="FU186" i="1"/>
  <c r="FT186" i="1"/>
  <c r="FS186" i="1"/>
  <c r="FR186" i="1"/>
  <c r="FQ186" i="1"/>
  <c r="FP186" i="1"/>
  <c r="FO186" i="1"/>
  <c r="FN186" i="1"/>
  <c r="FM186" i="1"/>
  <c r="FL186" i="1"/>
  <c r="FK186" i="1"/>
  <c r="FJ186" i="1"/>
  <c r="FI186" i="1"/>
  <c r="FH186" i="1"/>
  <c r="FG186" i="1"/>
  <c r="FF186" i="1"/>
  <c r="FE186" i="1"/>
  <c r="FD186" i="1"/>
  <c r="FC186" i="1"/>
  <c r="FB186" i="1"/>
  <c r="FA186" i="1"/>
  <c r="EZ186" i="1"/>
  <c r="EY186" i="1"/>
  <c r="EX186" i="1"/>
  <c r="EW186" i="1"/>
  <c r="EV186" i="1"/>
  <c r="EU186" i="1"/>
  <c r="ET186" i="1"/>
  <c r="ES186" i="1"/>
  <c r="ER186" i="1"/>
  <c r="EQ186" i="1"/>
  <c r="EP186" i="1"/>
  <c r="EO186" i="1"/>
  <c r="EN186" i="1"/>
  <c r="EM186" i="1"/>
  <c r="EL186" i="1"/>
  <c r="EK186" i="1"/>
  <c r="EJ186" i="1"/>
  <c r="EI186" i="1"/>
  <c r="EH186" i="1"/>
  <c r="EG186" i="1"/>
  <c r="EF186" i="1"/>
  <c r="EE186" i="1"/>
  <c r="ED186" i="1"/>
  <c r="EC186" i="1"/>
  <c r="EB186" i="1"/>
  <c r="EA186" i="1"/>
  <c r="DZ186" i="1"/>
  <c r="DY186" i="1"/>
  <c r="DX186" i="1"/>
  <c r="DW186" i="1"/>
  <c r="DV186" i="1"/>
  <c r="DU186" i="1"/>
  <c r="DT186" i="1"/>
  <c r="DS186" i="1"/>
  <c r="DR186" i="1"/>
  <c r="DQ186" i="1"/>
  <c r="DP186" i="1"/>
  <c r="DO186" i="1"/>
  <c r="DN186" i="1"/>
  <c r="DM186" i="1"/>
  <c r="DL186" i="1"/>
  <c r="DK186" i="1"/>
  <c r="DJ186" i="1"/>
  <c r="DI186" i="1"/>
  <c r="DH186" i="1"/>
  <c r="DG186" i="1"/>
  <c r="DF186" i="1"/>
  <c r="DE186" i="1"/>
  <c r="DD186" i="1"/>
  <c r="DC186" i="1"/>
  <c r="DB186" i="1"/>
  <c r="DA186" i="1"/>
  <c r="CZ186" i="1"/>
  <c r="CY186" i="1"/>
  <c r="CX186" i="1"/>
  <c r="CW186" i="1"/>
  <c r="CV186" i="1"/>
  <c r="CU186" i="1"/>
  <c r="CT186" i="1"/>
  <c r="CS186" i="1"/>
  <c r="CR186" i="1"/>
  <c r="CQ186" i="1"/>
  <c r="CP186" i="1"/>
  <c r="CO186" i="1"/>
  <c r="CN186" i="1"/>
  <c r="CM186" i="1"/>
  <c r="CL186" i="1"/>
  <c r="CK186" i="1"/>
  <c r="CJ186" i="1"/>
  <c r="CI186" i="1"/>
  <c r="CH186" i="1"/>
  <c r="CG186" i="1"/>
  <c r="CF186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FX185" i="1"/>
  <c r="FW185" i="1"/>
  <c r="FV185" i="1"/>
  <c r="FU185" i="1"/>
  <c r="FT185" i="1"/>
  <c r="FS185" i="1"/>
  <c r="FR185" i="1"/>
  <c r="FQ185" i="1"/>
  <c r="FP185" i="1"/>
  <c r="FO185" i="1"/>
  <c r="FN185" i="1"/>
  <c r="FM185" i="1"/>
  <c r="FL185" i="1"/>
  <c r="FK185" i="1"/>
  <c r="FJ185" i="1"/>
  <c r="FI185" i="1"/>
  <c r="FH185" i="1"/>
  <c r="FG185" i="1"/>
  <c r="FF185" i="1"/>
  <c r="FE185" i="1"/>
  <c r="FD185" i="1"/>
  <c r="FC185" i="1"/>
  <c r="FB185" i="1"/>
  <c r="FA185" i="1"/>
  <c r="EZ185" i="1"/>
  <c r="EY185" i="1"/>
  <c r="EX185" i="1"/>
  <c r="EW185" i="1"/>
  <c r="EV185" i="1"/>
  <c r="EU185" i="1"/>
  <c r="ET185" i="1"/>
  <c r="ES185" i="1"/>
  <c r="ER185" i="1"/>
  <c r="EQ185" i="1"/>
  <c r="EP185" i="1"/>
  <c r="EO185" i="1"/>
  <c r="EN185" i="1"/>
  <c r="EM185" i="1"/>
  <c r="EL185" i="1"/>
  <c r="EK185" i="1"/>
  <c r="EJ185" i="1"/>
  <c r="EI185" i="1"/>
  <c r="EH185" i="1"/>
  <c r="EG185" i="1"/>
  <c r="EF185" i="1"/>
  <c r="EE185" i="1"/>
  <c r="ED185" i="1"/>
  <c r="EC185" i="1"/>
  <c r="EB185" i="1"/>
  <c r="EA185" i="1"/>
  <c r="DZ185" i="1"/>
  <c r="DY185" i="1"/>
  <c r="DX185" i="1"/>
  <c r="DW185" i="1"/>
  <c r="DV185" i="1"/>
  <c r="DU185" i="1"/>
  <c r="DT185" i="1"/>
  <c r="DS185" i="1"/>
  <c r="DR185" i="1"/>
  <c r="DQ185" i="1"/>
  <c r="DP185" i="1"/>
  <c r="DO185" i="1"/>
  <c r="DN185" i="1"/>
  <c r="DM185" i="1"/>
  <c r="DL185" i="1"/>
  <c r="DK185" i="1"/>
  <c r="DJ185" i="1"/>
  <c r="DI185" i="1"/>
  <c r="DH185" i="1"/>
  <c r="DG185" i="1"/>
  <c r="DF185" i="1"/>
  <c r="DE185" i="1"/>
  <c r="DD185" i="1"/>
  <c r="DC185" i="1"/>
  <c r="DB185" i="1"/>
  <c r="DA185" i="1"/>
  <c r="CZ185" i="1"/>
  <c r="CY185" i="1"/>
  <c r="CX185" i="1"/>
  <c r="CW185" i="1"/>
  <c r="CV185" i="1"/>
  <c r="CU185" i="1"/>
  <c r="CT185" i="1"/>
  <c r="CS185" i="1"/>
  <c r="CR185" i="1"/>
  <c r="CQ185" i="1"/>
  <c r="CP185" i="1"/>
  <c r="CO185" i="1"/>
  <c r="CN185" i="1"/>
  <c r="CM185" i="1"/>
  <c r="CL185" i="1"/>
  <c r="CK185" i="1"/>
  <c r="CJ185" i="1"/>
  <c r="CI185" i="1"/>
  <c r="CH185" i="1"/>
  <c r="CG185" i="1"/>
  <c r="CF185" i="1"/>
  <c r="CE185" i="1"/>
  <c r="CD185" i="1"/>
  <c r="CC185" i="1"/>
  <c r="CB185" i="1"/>
  <c r="CA185" i="1"/>
  <c r="BZ185" i="1"/>
  <c r="BY185" i="1"/>
  <c r="BX185" i="1"/>
  <c r="BW185" i="1"/>
  <c r="BV185" i="1"/>
  <c r="BU185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FX184" i="1"/>
  <c r="FW184" i="1"/>
  <c r="FV184" i="1"/>
  <c r="FU184" i="1"/>
  <c r="FT184" i="1"/>
  <c r="FS184" i="1"/>
  <c r="FR184" i="1"/>
  <c r="FQ184" i="1"/>
  <c r="FP184" i="1"/>
  <c r="FO184" i="1"/>
  <c r="FN184" i="1"/>
  <c r="FM184" i="1"/>
  <c r="FL184" i="1"/>
  <c r="FK184" i="1"/>
  <c r="FJ184" i="1"/>
  <c r="FI184" i="1"/>
  <c r="FH184" i="1"/>
  <c r="FG184" i="1"/>
  <c r="FF184" i="1"/>
  <c r="FE184" i="1"/>
  <c r="FD184" i="1"/>
  <c r="FC184" i="1"/>
  <c r="FB184" i="1"/>
  <c r="FA184" i="1"/>
  <c r="EZ184" i="1"/>
  <c r="EY184" i="1"/>
  <c r="EX184" i="1"/>
  <c r="EW184" i="1"/>
  <c r="EV184" i="1"/>
  <c r="EU184" i="1"/>
  <c r="ET184" i="1"/>
  <c r="ES184" i="1"/>
  <c r="ER184" i="1"/>
  <c r="EQ184" i="1"/>
  <c r="EP184" i="1"/>
  <c r="EO184" i="1"/>
  <c r="EN184" i="1"/>
  <c r="EM184" i="1"/>
  <c r="EL184" i="1"/>
  <c r="EK184" i="1"/>
  <c r="EJ184" i="1"/>
  <c r="EI184" i="1"/>
  <c r="EH184" i="1"/>
  <c r="EG184" i="1"/>
  <c r="EF184" i="1"/>
  <c r="EE184" i="1"/>
  <c r="ED184" i="1"/>
  <c r="EC184" i="1"/>
  <c r="EB184" i="1"/>
  <c r="EA184" i="1"/>
  <c r="DZ184" i="1"/>
  <c r="DY184" i="1"/>
  <c r="DX184" i="1"/>
  <c r="DW184" i="1"/>
  <c r="DV184" i="1"/>
  <c r="DU184" i="1"/>
  <c r="DT184" i="1"/>
  <c r="DS184" i="1"/>
  <c r="DR184" i="1"/>
  <c r="DQ184" i="1"/>
  <c r="DP184" i="1"/>
  <c r="DO184" i="1"/>
  <c r="DN184" i="1"/>
  <c r="DM184" i="1"/>
  <c r="DL184" i="1"/>
  <c r="DK184" i="1"/>
  <c r="DJ184" i="1"/>
  <c r="DI184" i="1"/>
  <c r="DH184" i="1"/>
  <c r="DG184" i="1"/>
  <c r="DF184" i="1"/>
  <c r="DE184" i="1"/>
  <c r="DD184" i="1"/>
  <c r="DC184" i="1"/>
  <c r="DB184" i="1"/>
  <c r="DA184" i="1"/>
  <c r="CZ184" i="1"/>
  <c r="CY184" i="1"/>
  <c r="CX184" i="1"/>
  <c r="CW184" i="1"/>
  <c r="CV184" i="1"/>
  <c r="CU184" i="1"/>
  <c r="CT184" i="1"/>
  <c r="CS184" i="1"/>
  <c r="CR184" i="1"/>
  <c r="CQ184" i="1"/>
  <c r="CP184" i="1"/>
  <c r="CO184" i="1"/>
  <c r="CN184" i="1"/>
  <c r="CM184" i="1"/>
  <c r="CL184" i="1"/>
  <c r="CK184" i="1"/>
  <c r="CJ184" i="1"/>
  <c r="CI184" i="1"/>
  <c r="CH184" i="1"/>
  <c r="CG184" i="1"/>
  <c r="CF184" i="1"/>
  <c r="CE184" i="1"/>
  <c r="CD184" i="1"/>
  <c r="CC184" i="1"/>
  <c r="CB184" i="1"/>
  <c r="CA184" i="1"/>
  <c r="BZ184" i="1"/>
  <c r="BY184" i="1"/>
  <c r="BX184" i="1"/>
  <c r="BW184" i="1"/>
  <c r="BV184" i="1"/>
  <c r="BU184" i="1"/>
  <c r="BT184" i="1"/>
  <c r="BS184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FX183" i="1"/>
  <c r="FW183" i="1"/>
  <c r="FV183" i="1"/>
  <c r="FU183" i="1"/>
  <c r="FT183" i="1"/>
  <c r="FS183" i="1"/>
  <c r="FR183" i="1"/>
  <c r="FQ183" i="1"/>
  <c r="FP183" i="1"/>
  <c r="FO183" i="1"/>
  <c r="FN183" i="1"/>
  <c r="FM183" i="1"/>
  <c r="FL183" i="1"/>
  <c r="FK183" i="1"/>
  <c r="FJ183" i="1"/>
  <c r="FI183" i="1"/>
  <c r="FH183" i="1"/>
  <c r="FG183" i="1"/>
  <c r="FF183" i="1"/>
  <c r="FE183" i="1"/>
  <c r="FD183" i="1"/>
  <c r="FC183" i="1"/>
  <c r="FB183" i="1"/>
  <c r="FA183" i="1"/>
  <c r="EZ183" i="1"/>
  <c r="EY183" i="1"/>
  <c r="EX183" i="1"/>
  <c r="EW183" i="1"/>
  <c r="EV183" i="1"/>
  <c r="EU183" i="1"/>
  <c r="ET183" i="1"/>
  <c r="ES183" i="1"/>
  <c r="ER183" i="1"/>
  <c r="EQ183" i="1"/>
  <c r="EP183" i="1"/>
  <c r="EO183" i="1"/>
  <c r="EN183" i="1"/>
  <c r="EM183" i="1"/>
  <c r="EL183" i="1"/>
  <c r="EK183" i="1"/>
  <c r="EJ183" i="1"/>
  <c r="EI183" i="1"/>
  <c r="EH183" i="1"/>
  <c r="EG183" i="1"/>
  <c r="EF183" i="1"/>
  <c r="EE183" i="1"/>
  <c r="ED183" i="1"/>
  <c r="EC183" i="1"/>
  <c r="EB183" i="1"/>
  <c r="EA183" i="1"/>
  <c r="DZ183" i="1"/>
  <c r="DY183" i="1"/>
  <c r="DX183" i="1"/>
  <c r="DW183" i="1"/>
  <c r="DV183" i="1"/>
  <c r="DU183" i="1"/>
  <c r="DT183" i="1"/>
  <c r="DS183" i="1"/>
  <c r="DR183" i="1"/>
  <c r="DQ183" i="1"/>
  <c r="DP183" i="1"/>
  <c r="DO183" i="1"/>
  <c r="DN183" i="1"/>
  <c r="DM183" i="1"/>
  <c r="DL183" i="1"/>
  <c r="DK183" i="1"/>
  <c r="DJ183" i="1"/>
  <c r="DI183" i="1"/>
  <c r="DH183" i="1"/>
  <c r="DG183" i="1"/>
  <c r="DF183" i="1"/>
  <c r="DE183" i="1"/>
  <c r="DD183" i="1"/>
  <c r="DC183" i="1"/>
  <c r="DB183" i="1"/>
  <c r="DA183" i="1"/>
  <c r="CZ183" i="1"/>
  <c r="CY183" i="1"/>
  <c r="CX183" i="1"/>
  <c r="CW183" i="1"/>
  <c r="CV183" i="1"/>
  <c r="CU183" i="1"/>
  <c r="CT183" i="1"/>
  <c r="CS183" i="1"/>
  <c r="CR183" i="1"/>
  <c r="CQ183" i="1"/>
  <c r="CP183" i="1"/>
  <c r="CO183" i="1"/>
  <c r="CN183" i="1"/>
  <c r="CM183" i="1"/>
  <c r="CL183" i="1"/>
  <c r="CK183" i="1"/>
  <c r="CJ183" i="1"/>
  <c r="CI183" i="1"/>
  <c r="CH183" i="1"/>
  <c r="CG183" i="1"/>
  <c r="CF183" i="1"/>
  <c r="CE183" i="1"/>
  <c r="CD183" i="1"/>
  <c r="CC183" i="1"/>
  <c r="CB183" i="1"/>
  <c r="CA183" i="1"/>
  <c r="BZ183" i="1"/>
  <c r="BY183" i="1"/>
  <c r="BX183" i="1"/>
  <c r="BW183" i="1"/>
  <c r="BV183" i="1"/>
  <c r="BU183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4" i="4" l="1"/>
  <c r="B10" i="4"/>
  <c r="B7" i="4"/>
  <c r="B6" i="4"/>
  <c r="B44" i="5" l="1"/>
  <c r="FY176" i="1" l="1"/>
  <c r="FY57" i="1" l="1"/>
  <c r="C63" i="1" l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EE63" i="1"/>
  <c r="EF63" i="1"/>
  <c r="EG63" i="1"/>
  <c r="EH63" i="1"/>
  <c r="EI63" i="1"/>
  <c r="EJ63" i="1"/>
  <c r="EK63" i="1"/>
  <c r="EL63" i="1"/>
  <c r="EM63" i="1"/>
  <c r="EN63" i="1"/>
  <c r="EO63" i="1"/>
  <c r="EP63" i="1"/>
  <c r="EQ63" i="1"/>
  <c r="ER63" i="1"/>
  <c r="ES63" i="1"/>
  <c r="ET63" i="1"/>
  <c r="EU63" i="1"/>
  <c r="EV63" i="1"/>
  <c r="EW63" i="1"/>
  <c r="EX63" i="1"/>
  <c r="EY63" i="1"/>
  <c r="EZ63" i="1"/>
  <c r="FA63" i="1"/>
  <c r="FB63" i="1"/>
  <c r="FC63" i="1"/>
  <c r="FD63" i="1"/>
  <c r="FE63" i="1"/>
  <c r="FF63" i="1"/>
  <c r="FG63" i="1"/>
  <c r="FH63" i="1"/>
  <c r="FI63" i="1"/>
  <c r="FJ63" i="1"/>
  <c r="FK63" i="1"/>
  <c r="FL63" i="1"/>
  <c r="FM63" i="1"/>
  <c r="FN63" i="1"/>
  <c r="FO63" i="1"/>
  <c r="FP63" i="1"/>
  <c r="FQ63" i="1"/>
  <c r="FR63" i="1"/>
  <c r="FS63" i="1"/>
  <c r="FT63" i="1"/>
  <c r="FU63" i="1"/>
  <c r="FV63" i="1"/>
  <c r="FW63" i="1"/>
  <c r="FX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FF64" i="1"/>
  <c r="FG64" i="1"/>
  <c r="FH64" i="1"/>
  <c r="FI64" i="1"/>
  <c r="FJ64" i="1"/>
  <c r="FK64" i="1"/>
  <c r="FL64" i="1"/>
  <c r="FM64" i="1"/>
  <c r="FN64" i="1"/>
  <c r="FO64" i="1"/>
  <c r="FP64" i="1"/>
  <c r="FQ64" i="1"/>
  <c r="FR64" i="1"/>
  <c r="FS64" i="1"/>
  <c r="FT64" i="1"/>
  <c r="FU64" i="1"/>
  <c r="FV64" i="1"/>
  <c r="FW64" i="1"/>
  <c r="FX64" i="1"/>
  <c r="AH150" i="4" l="1"/>
  <c r="AG150" i="4"/>
  <c r="AF150" i="4"/>
  <c r="AE150" i="4"/>
  <c r="AD150" i="4"/>
  <c r="AC150" i="4"/>
  <c r="AB150" i="4"/>
  <c r="AA150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AI74" i="4"/>
  <c r="AH71" i="4"/>
  <c r="AG71" i="4"/>
  <c r="AF71" i="4"/>
  <c r="AE71" i="4"/>
  <c r="AE80" i="4" s="1"/>
  <c r="AD71" i="4"/>
  <c r="AD80" i="4" s="1"/>
  <c r="AC71" i="4"/>
  <c r="AB71" i="4"/>
  <c r="AA71" i="4"/>
  <c r="Z71" i="4"/>
  <c r="Y71" i="4"/>
  <c r="X71" i="4"/>
  <c r="X80" i="4" s="1"/>
  <c r="W71" i="4"/>
  <c r="V71" i="4"/>
  <c r="V80" i="4" s="1"/>
  <c r="U71" i="4"/>
  <c r="T71" i="4"/>
  <c r="S71" i="4"/>
  <c r="R71" i="4"/>
  <c r="Q71" i="4"/>
  <c r="P71" i="4"/>
  <c r="O71" i="4"/>
  <c r="O80" i="4" s="1"/>
  <c r="N71" i="4"/>
  <c r="N80" i="4" s="1"/>
  <c r="M71" i="4"/>
  <c r="L71" i="4"/>
  <c r="K71" i="4"/>
  <c r="J71" i="4"/>
  <c r="I71" i="4"/>
  <c r="H71" i="4"/>
  <c r="H80" i="4" s="1"/>
  <c r="G71" i="4"/>
  <c r="F71" i="4"/>
  <c r="F80" i="4" s="1"/>
  <c r="E71" i="4"/>
  <c r="D71" i="4"/>
  <c r="C71" i="4"/>
  <c r="AI61" i="4"/>
  <c r="AI60" i="4"/>
  <c r="AI58" i="4"/>
  <c r="AI57" i="4"/>
  <c r="AI56" i="4"/>
  <c r="AI46" i="4"/>
  <c r="AI45" i="4"/>
  <c r="AI44" i="4"/>
  <c r="AI43" i="4"/>
  <c r="AH39" i="4"/>
  <c r="AH111" i="4" s="1"/>
  <c r="AG39" i="4"/>
  <c r="AG111" i="4" s="1"/>
  <c r="AF39" i="4"/>
  <c r="AF111" i="4" s="1"/>
  <c r="AE39" i="4"/>
  <c r="AE111" i="4" s="1"/>
  <c r="AD39" i="4"/>
  <c r="AD111" i="4" s="1"/>
  <c r="AC39" i="4"/>
  <c r="AC111" i="4" s="1"/>
  <c r="AB39" i="4"/>
  <c r="AB111" i="4" s="1"/>
  <c r="AA39" i="4"/>
  <c r="Z39" i="4"/>
  <c r="Y39" i="4"/>
  <c r="Y111" i="4" s="1"/>
  <c r="X39" i="4"/>
  <c r="W39" i="4"/>
  <c r="W111" i="4" s="1"/>
  <c r="V39" i="4"/>
  <c r="V111" i="4" s="1"/>
  <c r="U39" i="4"/>
  <c r="U111" i="4" s="1"/>
  <c r="T39" i="4"/>
  <c r="T111" i="4" s="1"/>
  <c r="S39" i="4"/>
  <c r="R39" i="4"/>
  <c r="Q39" i="4"/>
  <c r="Q111" i="4" s="1"/>
  <c r="P39" i="4"/>
  <c r="O39" i="4"/>
  <c r="O111" i="4" s="1"/>
  <c r="N39" i="4"/>
  <c r="N111" i="4" s="1"/>
  <c r="M39" i="4"/>
  <c r="M111" i="4" s="1"/>
  <c r="L39" i="4"/>
  <c r="L111" i="4" s="1"/>
  <c r="K39" i="4"/>
  <c r="J39" i="4"/>
  <c r="J111" i="4" s="1"/>
  <c r="I39" i="4"/>
  <c r="I111" i="4" s="1"/>
  <c r="H39" i="4"/>
  <c r="H111" i="4" s="1"/>
  <c r="G39" i="4"/>
  <c r="G111" i="4" s="1"/>
  <c r="F39" i="4"/>
  <c r="F111" i="4" s="1"/>
  <c r="E39" i="4"/>
  <c r="E111" i="4" s="1"/>
  <c r="D39" i="4"/>
  <c r="D111" i="4" s="1"/>
  <c r="C39" i="4"/>
  <c r="C111" i="4" s="1"/>
  <c r="AH38" i="4"/>
  <c r="AH110" i="4" s="1"/>
  <c r="AG38" i="4"/>
  <c r="AG110" i="4" s="1"/>
  <c r="AF38" i="4"/>
  <c r="AF110" i="4" s="1"/>
  <c r="AE38" i="4"/>
  <c r="AE110" i="4" s="1"/>
  <c r="AD38" i="4"/>
  <c r="AD110" i="4" s="1"/>
  <c r="AC38" i="4"/>
  <c r="AC110" i="4" s="1"/>
  <c r="AB38" i="4"/>
  <c r="AB110" i="4" s="1"/>
  <c r="AA38" i="4"/>
  <c r="AA110" i="4" s="1"/>
  <c r="Z38" i="4"/>
  <c r="Z110" i="4" s="1"/>
  <c r="Y38" i="4"/>
  <c r="Y110" i="4" s="1"/>
  <c r="X38" i="4"/>
  <c r="X110" i="4" s="1"/>
  <c r="W38" i="4"/>
  <c r="W110" i="4" s="1"/>
  <c r="V38" i="4"/>
  <c r="V110" i="4" s="1"/>
  <c r="U38" i="4"/>
  <c r="U110" i="4" s="1"/>
  <c r="T38" i="4"/>
  <c r="T110" i="4" s="1"/>
  <c r="S38" i="4"/>
  <c r="S110" i="4" s="1"/>
  <c r="R38" i="4"/>
  <c r="R110" i="4" s="1"/>
  <c r="Q38" i="4"/>
  <c r="Q110" i="4" s="1"/>
  <c r="P38" i="4"/>
  <c r="P110" i="4" s="1"/>
  <c r="O38" i="4"/>
  <c r="O110" i="4" s="1"/>
  <c r="N38" i="4"/>
  <c r="N110" i="4" s="1"/>
  <c r="M38" i="4"/>
  <c r="M110" i="4" s="1"/>
  <c r="L38" i="4"/>
  <c r="L110" i="4" s="1"/>
  <c r="K38" i="4"/>
  <c r="K110" i="4" s="1"/>
  <c r="J38" i="4"/>
  <c r="J110" i="4" s="1"/>
  <c r="I38" i="4"/>
  <c r="I110" i="4" s="1"/>
  <c r="H38" i="4"/>
  <c r="H110" i="4" s="1"/>
  <c r="G38" i="4"/>
  <c r="G110" i="4" s="1"/>
  <c r="F38" i="4"/>
  <c r="F110" i="4" s="1"/>
  <c r="E38" i="4"/>
  <c r="E110" i="4" s="1"/>
  <c r="D38" i="4"/>
  <c r="D110" i="4" s="1"/>
  <c r="C38" i="4"/>
  <c r="C110" i="4" s="1"/>
  <c r="AI37" i="4"/>
  <c r="AI39" i="4" s="1"/>
  <c r="AI36" i="4"/>
  <c r="AI38" i="4" s="1"/>
  <c r="V32" i="4"/>
  <c r="V33" i="4" s="1"/>
  <c r="G32" i="4"/>
  <c r="G33" i="4" s="1"/>
  <c r="AH31" i="4"/>
  <c r="AH32" i="4" s="1"/>
  <c r="AH33" i="4" s="1"/>
  <c r="AG31" i="4"/>
  <c r="AG32" i="4" s="1"/>
  <c r="AG33" i="4" s="1"/>
  <c r="AF31" i="4"/>
  <c r="AF32" i="4" s="1"/>
  <c r="AF33" i="4" s="1"/>
  <c r="AE31" i="4"/>
  <c r="AE32" i="4" s="1"/>
  <c r="AD31" i="4"/>
  <c r="AD32" i="4" s="1"/>
  <c r="AD33" i="4" s="1"/>
  <c r="AC31" i="4"/>
  <c r="AC32" i="4" s="1"/>
  <c r="AC33" i="4" s="1"/>
  <c r="AB31" i="4"/>
  <c r="AB32" i="4" s="1"/>
  <c r="AB33" i="4" s="1"/>
  <c r="AA31" i="4"/>
  <c r="AA32" i="4" s="1"/>
  <c r="AA33" i="4" s="1"/>
  <c r="Z31" i="4"/>
  <c r="Z32" i="4" s="1"/>
  <c r="Z33" i="4" s="1"/>
  <c r="Y31" i="4"/>
  <c r="Y32" i="4" s="1"/>
  <c r="Y33" i="4" s="1"/>
  <c r="X31" i="4"/>
  <c r="X32" i="4" s="1"/>
  <c r="X33" i="4" s="1"/>
  <c r="W31" i="4"/>
  <c r="W32" i="4" s="1"/>
  <c r="V31" i="4"/>
  <c r="U31" i="4"/>
  <c r="U32" i="4" s="1"/>
  <c r="U33" i="4" s="1"/>
  <c r="T31" i="4"/>
  <c r="T32" i="4" s="1"/>
  <c r="T33" i="4" s="1"/>
  <c r="S31" i="4"/>
  <c r="S32" i="4" s="1"/>
  <c r="S33" i="4" s="1"/>
  <c r="R31" i="4"/>
  <c r="R32" i="4" s="1"/>
  <c r="R33" i="4" s="1"/>
  <c r="Q31" i="4"/>
  <c r="Q32" i="4" s="1"/>
  <c r="Q33" i="4" s="1"/>
  <c r="P31" i="4"/>
  <c r="P32" i="4" s="1"/>
  <c r="P33" i="4" s="1"/>
  <c r="O31" i="4"/>
  <c r="O32" i="4" s="1"/>
  <c r="N31" i="4"/>
  <c r="N32" i="4" s="1"/>
  <c r="N33" i="4" s="1"/>
  <c r="M31" i="4"/>
  <c r="M32" i="4" s="1"/>
  <c r="M33" i="4" s="1"/>
  <c r="L31" i="4"/>
  <c r="L32" i="4" s="1"/>
  <c r="L33" i="4" s="1"/>
  <c r="K31" i="4"/>
  <c r="K32" i="4" s="1"/>
  <c r="K33" i="4" s="1"/>
  <c r="J31" i="4"/>
  <c r="J32" i="4" s="1"/>
  <c r="J33" i="4" s="1"/>
  <c r="I31" i="4"/>
  <c r="I32" i="4" s="1"/>
  <c r="I33" i="4" s="1"/>
  <c r="H31" i="4"/>
  <c r="H32" i="4" s="1"/>
  <c r="H33" i="4" s="1"/>
  <c r="G31" i="4"/>
  <c r="F31" i="4"/>
  <c r="F32" i="4" s="1"/>
  <c r="F33" i="4" s="1"/>
  <c r="E31" i="4"/>
  <c r="E32" i="4" s="1"/>
  <c r="E33" i="4" s="1"/>
  <c r="D31" i="4"/>
  <c r="D32" i="4" s="1"/>
  <c r="D33" i="4" s="1"/>
  <c r="C31" i="4"/>
  <c r="C32" i="4" s="1"/>
  <c r="C33" i="4" s="1"/>
  <c r="AI30" i="4"/>
  <c r="AI29" i="4"/>
  <c r="AI28" i="4"/>
  <c r="AI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AI22" i="4"/>
  <c r="AI21" i="4"/>
  <c r="AI20" i="4"/>
  <c r="B12" i="4"/>
  <c r="B9" i="4"/>
  <c r="U98" i="4" s="1"/>
  <c r="B8" i="4"/>
  <c r="FY196" i="1"/>
  <c r="FY189" i="1"/>
  <c r="FX177" i="1"/>
  <c r="FW177" i="1"/>
  <c r="FV177" i="1"/>
  <c r="FU177" i="1"/>
  <c r="FT177" i="1"/>
  <c r="FS177" i="1"/>
  <c r="FR177" i="1"/>
  <c r="FQ177" i="1"/>
  <c r="FP177" i="1"/>
  <c r="FO177" i="1"/>
  <c r="FN177" i="1"/>
  <c r="FM177" i="1"/>
  <c r="FL177" i="1"/>
  <c r="FK177" i="1"/>
  <c r="FJ177" i="1"/>
  <c r="FI177" i="1"/>
  <c r="FH177" i="1"/>
  <c r="FG177" i="1"/>
  <c r="FF177" i="1"/>
  <c r="FE177" i="1"/>
  <c r="FD177" i="1"/>
  <c r="FC177" i="1"/>
  <c r="FB177" i="1"/>
  <c r="FA177" i="1"/>
  <c r="EZ177" i="1"/>
  <c r="EY177" i="1"/>
  <c r="EX177" i="1"/>
  <c r="EW177" i="1"/>
  <c r="EV177" i="1"/>
  <c r="EU177" i="1"/>
  <c r="ET177" i="1"/>
  <c r="ES177" i="1"/>
  <c r="ER177" i="1"/>
  <c r="EQ177" i="1"/>
  <c r="EP177" i="1"/>
  <c r="EO177" i="1"/>
  <c r="EN177" i="1"/>
  <c r="EM177" i="1"/>
  <c r="EL177" i="1"/>
  <c r="EK177" i="1"/>
  <c r="EJ177" i="1"/>
  <c r="EI177" i="1"/>
  <c r="EH177" i="1"/>
  <c r="EG177" i="1"/>
  <c r="EF177" i="1"/>
  <c r="EE177" i="1"/>
  <c r="ED177" i="1"/>
  <c r="EC177" i="1"/>
  <c r="EB177" i="1"/>
  <c r="EA177" i="1"/>
  <c r="DZ177" i="1"/>
  <c r="DY177" i="1"/>
  <c r="DX177" i="1"/>
  <c r="DW177" i="1"/>
  <c r="DV177" i="1"/>
  <c r="DU177" i="1"/>
  <c r="DT177" i="1"/>
  <c r="DS177" i="1"/>
  <c r="DR177" i="1"/>
  <c r="DQ177" i="1"/>
  <c r="DP177" i="1"/>
  <c r="DO177" i="1"/>
  <c r="DN177" i="1"/>
  <c r="DM177" i="1"/>
  <c r="DL177" i="1"/>
  <c r="DK177" i="1"/>
  <c r="DJ177" i="1"/>
  <c r="DI177" i="1"/>
  <c r="DH177" i="1"/>
  <c r="DG177" i="1"/>
  <c r="DF177" i="1"/>
  <c r="DE177" i="1"/>
  <c r="DD177" i="1"/>
  <c r="DC177" i="1"/>
  <c r="DB177" i="1"/>
  <c r="DA177" i="1"/>
  <c r="CZ177" i="1"/>
  <c r="CY177" i="1"/>
  <c r="CX177" i="1"/>
  <c r="CW177" i="1"/>
  <c r="CV177" i="1"/>
  <c r="CU177" i="1"/>
  <c r="CT177" i="1"/>
  <c r="CS177" i="1"/>
  <c r="CR177" i="1"/>
  <c r="CQ177" i="1"/>
  <c r="CP177" i="1"/>
  <c r="CO177" i="1"/>
  <c r="CN177" i="1"/>
  <c r="CM177" i="1"/>
  <c r="CL177" i="1"/>
  <c r="CK177" i="1"/>
  <c r="CJ177" i="1"/>
  <c r="CI177" i="1"/>
  <c r="CH177" i="1"/>
  <c r="CG177" i="1"/>
  <c r="CF177" i="1"/>
  <c r="CE177" i="1"/>
  <c r="CD177" i="1"/>
  <c r="CC177" i="1"/>
  <c r="CB177" i="1"/>
  <c r="CA177" i="1"/>
  <c r="BZ177" i="1"/>
  <c r="BY177" i="1"/>
  <c r="BX177" i="1"/>
  <c r="BW177" i="1"/>
  <c r="BV177" i="1"/>
  <c r="BU177" i="1"/>
  <c r="BT177" i="1"/>
  <c r="BS177" i="1"/>
  <c r="BR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FY175" i="1"/>
  <c r="FY174" i="1"/>
  <c r="FY144" i="1"/>
  <c r="FY134" i="1"/>
  <c r="FX133" i="1"/>
  <c r="FX135" i="1" s="1"/>
  <c r="FW133" i="1"/>
  <c r="FW135" i="1" s="1"/>
  <c r="FV133" i="1"/>
  <c r="FV135" i="1" s="1"/>
  <c r="FU133" i="1"/>
  <c r="FU135" i="1" s="1"/>
  <c r="FT133" i="1"/>
  <c r="FT135" i="1" s="1"/>
  <c r="FS133" i="1"/>
  <c r="FS135" i="1" s="1"/>
  <c r="FR133" i="1"/>
  <c r="FR135" i="1" s="1"/>
  <c r="FQ133" i="1"/>
  <c r="FQ135" i="1" s="1"/>
  <c r="FP133" i="1"/>
  <c r="FP135" i="1" s="1"/>
  <c r="FO133" i="1"/>
  <c r="FO135" i="1" s="1"/>
  <c r="FN133" i="1"/>
  <c r="FN135" i="1" s="1"/>
  <c r="FM133" i="1"/>
  <c r="FM135" i="1" s="1"/>
  <c r="FL133" i="1"/>
  <c r="FL135" i="1" s="1"/>
  <c r="FK133" i="1"/>
  <c r="FK135" i="1" s="1"/>
  <c r="FJ133" i="1"/>
  <c r="FJ135" i="1" s="1"/>
  <c r="FI133" i="1"/>
  <c r="FI135" i="1" s="1"/>
  <c r="FH133" i="1"/>
  <c r="FH135" i="1" s="1"/>
  <c r="FG133" i="1"/>
  <c r="FG135" i="1" s="1"/>
  <c r="FF133" i="1"/>
  <c r="FF135" i="1" s="1"/>
  <c r="FE133" i="1"/>
  <c r="FE135" i="1" s="1"/>
  <c r="FD133" i="1"/>
  <c r="FD135" i="1" s="1"/>
  <c r="FC133" i="1"/>
  <c r="FC135" i="1" s="1"/>
  <c r="FB133" i="1"/>
  <c r="FB135" i="1" s="1"/>
  <c r="FA133" i="1"/>
  <c r="FA135" i="1" s="1"/>
  <c r="EZ133" i="1"/>
  <c r="EZ135" i="1" s="1"/>
  <c r="EY133" i="1"/>
  <c r="EY135" i="1" s="1"/>
  <c r="EX133" i="1"/>
  <c r="EX135" i="1" s="1"/>
  <c r="EW133" i="1"/>
  <c r="EW135" i="1" s="1"/>
  <c r="EV133" i="1"/>
  <c r="EV135" i="1" s="1"/>
  <c r="EU133" i="1"/>
  <c r="EU135" i="1" s="1"/>
  <c r="ET133" i="1"/>
  <c r="ET135" i="1" s="1"/>
  <c r="ES133" i="1"/>
  <c r="ES135" i="1" s="1"/>
  <c r="ER133" i="1"/>
  <c r="ER135" i="1" s="1"/>
  <c r="EQ133" i="1"/>
  <c r="EQ135" i="1" s="1"/>
  <c r="EP133" i="1"/>
  <c r="EP135" i="1" s="1"/>
  <c r="EO133" i="1"/>
  <c r="EO135" i="1" s="1"/>
  <c r="EN133" i="1"/>
  <c r="EN135" i="1" s="1"/>
  <c r="EM133" i="1"/>
  <c r="EM135" i="1" s="1"/>
  <c r="EL133" i="1"/>
  <c r="EL135" i="1" s="1"/>
  <c r="EK133" i="1"/>
  <c r="EK135" i="1" s="1"/>
  <c r="EJ133" i="1"/>
  <c r="EJ135" i="1" s="1"/>
  <c r="EI133" i="1"/>
  <c r="EI135" i="1" s="1"/>
  <c r="EH133" i="1"/>
  <c r="EH135" i="1" s="1"/>
  <c r="EG133" i="1"/>
  <c r="EG135" i="1" s="1"/>
  <c r="EF133" i="1"/>
  <c r="EF135" i="1" s="1"/>
  <c r="EE133" i="1"/>
  <c r="EE135" i="1" s="1"/>
  <c r="ED133" i="1"/>
  <c r="ED135" i="1" s="1"/>
  <c r="EC133" i="1"/>
  <c r="EC135" i="1" s="1"/>
  <c r="EB133" i="1"/>
  <c r="EB135" i="1" s="1"/>
  <c r="EA133" i="1"/>
  <c r="EA135" i="1" s="1"/>
  <c r="DZ133" i="1"/>
  <c r="DZ135" i="1" s="1"/>
  <c r="DY133" i="1"/>
  <c r="DY135" i="1" s="1"/>
  <c r="DX133" i="1"/>
  <c r="DX135" i="1" s="1"/>
  <c r="DW133" i="1"/>
  <c r="DW135" i="1" s="1"/>
  <c r="DV133" i="1"/>
  <c r="DV135" i="1" s="1"/>
  <c r="DU133" i="1"/>
  <c r="DU135" i="1" s="1"/>
  <c r="DT133" i="1"/>
  <c r="DT135" i="1" s="1"/>
  <c r="DS133" i="1"/>
  <c r="DS135" i="1" s="1"/>
  <c r="DR133" i="1"/>
  <c r="DR135" i="1" s="1"/>
  <c r="DQ133" i="1"/>
  <c r="DQ135" i="1" s="1"/>
  <c r="DP133" i="1"/>
  <c r="DP135" i="1" s="1"/>
  <c r="DO133" i="1"/>
  <c r="DO135" i="1" s="1"/>
  <c r="DN133" i="1"/>
  <c r="DN135" i="1" s="1"/>
  <c r="DM133" i="1"/>
  <c r="DM135" i="1" s="1"/>
  <c r="DL133" i="1"/>
  <c r="DL135" i="1" s="1"/>
  <c r="DK133" i="1"/>
  <c r="DK135" i="1" s="1"/>
  <c r="DJ133" i="1"/>
  <c r="DJ135" i="1" s="1"/>
  <c r="DI133" i="1"/>
  <c r="DI135" i="1" s="1"/>
  <c r="DH133" i="1"/>
  <c r="DH135" i="1" s="1"/>
  <c r="DG133" i="1"/>
  <c r="DG135" i="1" s="1"/>
  <c r="DF133" i="1"/>
  <c r="DF135" i="1" s="1"/>
  <c r="DE133" i="1"/>
  <c r="DE135" i="1" s="1"/>
  <c r="DD133" i="1"/>
  <c r="DD135" i="1" s="1"/>
  <c r="DC133" i="1"/>
  <c r="DC135" i="1" s="1"/>
  <c r="DB133" i="1"/>
  <c r="DB135" i="1" s="1"/>
  <c r="DA133" i="1"/>
  <c r="DA135" i="1" s="1"/>
  <c r="CZ133" i="1"/>
  <c r="CZ135" i="1" s="1"/>
  <c r="CY133" i="1"/>
  <c r="CY135" i="1" s="1"/>
  <c r="CX133" i="1"/>
  <c r="CX135" i="1" s="1"/>
  <c r="CW133" i="1"/>
  <c r="CW135" i="1" s="1"/>
  <c r="CV133" i="1"/>
  <c r="CV135" i="1" s="1"/>
  <c r="CU133" i="1"/>
  <c r="CU135" i="1" s="1"/>
  <c r="CT133" i="1"/>
  <c r="CT135" i="1" s="1"/>
  <c r="CS133" i="1"/>
  <c r="CS135" i="1" s="1"/>
  <c r="CR133" i="1"/>
  <c r="CR135" i="1" s="1"/>
  <c r="CQ133" i="1"/>
  <c r="CQ135" i="1" s="1"/>
  <c r="CP133" i="1"/>
  <c r="CP135" i="1" s="1"/>
  <c r="CO133" i="1"/>
  <c r="CO135" i="1" s="1"/>
  <c r="CN133" i="1"/>
  <c r="CN135" i="1" s="1"/>
  <c r="CM133" i="1"/>
  <c r="CM135" i="1" s="1"/>
  <c r="CL133" i="1"/>
  <c r="CL135" i="1" s="1"/>
  <c r="CK133" i="1"/>
  <c r="CK135" i="1" s="1"/>
  <c r="CJ133" i="1"/>
  <c r="CJ135" i="1" s="1"/>
  <c r="CI133" i="1"/>
  <c r="CI135" i="1" s="1"/>
  <c r="CH133" i="1"/>
  <c r="CH135" i="1" s="1"/>
  <c r="CG133" i="1"/>
  <c r="CG135" i="1" s="1"/>
  <c r="CF133" i="1"/>
  <c r="CF135" i="1" s="1"/>
  <c r="CE133" i="1"/>
  <c r="CE135" i="1" s="1"/>
  <c r="CD133" i="1"/>
  <c r="CD135" i="1" s="1"/>
  <c r="CC133" i="1"/>
  <c r="CC135" i="1" s="1"/>
  <c r="CB133" i="1"/>
  <c r="CB135" i="1" s="1"/>
  <c r="CA133" i="1"/>
  <c r="CA135" i="1" s="1"/>
  <c r="BZ133" i="1"/>
  <c r="BZ135" i="1" s="1"/>
  <c r="BY133" i="1"/>
  <c r="BY135" i="1" s="1"/>
  <c r="BX133" i="1"/>
  <c r="BX135" i="1" s="1"/>
  <c r="BW133" i="1"/>
  <c r="BW135" i="1" s="1"/>
  <c r="BV133" i="1"/>
  <c r="BV135" i="1" s="1"/>
  <c r="BU133" i="1"/>
  <c r="BU135" i="1" s="1"/>
  <c r="BT133" i="1"/>
  <c r="BT135" i="1" s="1"/>
  <c r="BS133" i="1"/>
  <c r="BS135" i="1" s="1"/>
  <c r="BR133" i="1"/>
  <c r="BR135" i="1" s="1"/>
  <c r="BQ133" i="1"/>
  <c r="BQ135" i="1" s="1"/>
  <c r="BP133" i="1"/>
  <c r="BP135" i="1" s="1"/>
  <c r="BO133" i="1"/>
  <c r="BO135" i="1" s="1"/>
  <c r="BN133" i="1"/>
  <c r="BN135" i="1" s="1"/>
  <c r="BM133" i="1"/>
  <c r="BM135" i="1" s="1"/>
  <c r="BL133" i="1"/>
  <c r="BL135" i="1" s="1"/>
  <c r="BK133" i="1"/>
  <c r="BK135" i="1" s="1"/>
  <c r="BJ133" i="1"/>
  <c r="BJ135" i="1" s="1"/>
  <c r="BI133" i="1"/>
  <c r="BI135" i="1" s="1"/>
  <c r="BH133" i="1"/>
  <c r="BH135" i="1" s="1"/>
  <c r="BG133" i="1"/>
  <c r="BG135" i="1" s="1"/>
  <c r="BF133" i="1"/>
  <c r="BF135" i="1" s="1"/>
  <c r="BE133" i="1"/>
  <c r="BE135" i="1" s="1"/>
  <c r="BD133" i="1"/>
  <c r="BD135" i="1" s="1"/>
  <c r="BC133" i="1"/>
  <c r="BC135" i="1" s="1"/>
  <c r="BB133" i="1"/>
  <c r="BB135" i="1" s="1"/>
  <c r="BA133" i="1"/>
  <c r="BA135" i="1" s="1"/>
  <c r="AZ133" i="1"/>
  <c r="AZ135" i="1" s="1"/>
  <c r="AY133" i="1"/>
  <c r="AY135" i="1" s="1"/>
  <c r="AX133" i="1"/>
  <c r="AX135" i="1" s="1"/>
  <c r="AW133" i="1"/>
  <c r="AW135" i="1" s="1"/>
  <c r="AV133" i="1"/>
  <c r="AV135" i="1" s="1"/>
  <c r="AU133" i="1"/>
  <c r="AU135" i="1" s="1"/>
  <c r="AT133" i="1"/>
  <c r="AT135" i="1" s="1"/>
  <c r="AS133" i="1"/>
  <c r="AS135" i="1" s="1"/>
  <c r="AR133" i="1"/>
  <c r="AR135" i="1" s="1"/>
  <c r="AQ133" i="1"/>
  <c r="AQ135" i="1" s="1"/>
  <c r="AP133" i="1"/>
  <c r="AP135" i="1" s="1"/>
  <c r="AO133" i="1"/>
  <c r="AO135" i="1" s="1"/>
  <c r="AN133" i="1"/>
  <c r="AN135" i="1" s="1"/>
  <c r="AM133" i="1"/>
  <c r="AM135" i="1" s="1"/>
  <c r="AL133" i="1"/>
  <c r="AL135" i="1" s="1"/>
  <c r="AK133" i="1"/>
  <c r="AK135" i="1" s="1"/>
  <c r="AJ133" i="1"/>
  <c r="AJ135" i="1" s="1"/>
  <c r="AI133" i="1"/>
  <c r="AI135" i="1" s="1"/>
  <c r="AH133" i="1"/>
  <c r="AH135" i="1" s="1"/>
  <c r="AG133" i="1"/>
  <c r="AG135" i="1" s="1"/>
  <c r="AF133" i="1"/>
  <c r="AF135" i="1" s="1"/>
  <c r="AE133" i="1"/>
  <c r="AE135" i="1" s="1"/>
  <c r="AD133" i="1"/>
  <c r="AD135" i="1" s="1"/>
  <c r="AC133" i="1"/>
  <c r="AC135" i="1" s="1"/>
  <c r="AB133" i="1"/>
  <c r="AB135" i="1" s="1"/>
  <c r="AA133" i="1"/>
  <c r="AA135" i="1" s="1"/>
  <c r="Z133" i="1"/>
  <c r="Z135" i="1" s="1"/>
  <c r="Y133" i="1"/>
  <c r="Y135" i="1" s="1"/>
  <c r="X133" i="1"/>
  <c r="X135" i="1" s="1"/>
  <c r="W133" i="1"/>
  <c r="W135" i="1" s="1"/>
  <c r="V133" i="1"/>
  <c r="V135" i="1" s="1"/>
  <c r="U133" i="1"/>
  <c r="U135" i="1" s="1"/>
  <c r="T133" i="1"/>
  <c r="T135" i="1" s="1"/>
  <c r="S133" i="1"/>
  <c r="S135" i="1" s="1"/>
  <c r="R133" i="1"/>
  <c r="R135" i="1" s="1"/>
  <c r="Q133" i="1"/>
  <c r="Q135" i="1" s="1"/>
  <c r="P133" i="1"/>
  <c r="P135" i="1" s="1"/>
  <c r="O133" i="1"/>
  <c r="O135" i="1" s="1"/>
  <c r="N133" i="1"/>
  <c r="N135" i="1" s="1"/>
  <c r="M133" i="1"/>
  <c r="M135" i="1" s="1"/>
  <c r="L133" i="1"/>
  <c r="L135" i="1" s="1"/>
  <c r="K133" i="1"/>
  <c r="K135" i="1" s="1"/>
  <c r="J133" i="1"/>
  <c r="J135" i="1" s="1"/>
  <c r="I133" i="1"/>
  <c r="I135" i="1" s="1"/>
  <c r="H133" i="1"/>
  <c r="H135" i="1" s="1"/>
  <c r="G133" i="1"/>
  <c r="G135" i="1" s="1"/>
  <c r="F133" i="1"/>
  <c r="F135" i="1" s="1"/>
  <c r="E133" i="1"/>
  <c r="E135" i="1" s="1"/>
  <c r="D133" i="1"/>
  <c r="D135" i="1" s="1"/>
  <c r="C133" i="1"/>
  <c r="C135" i="1" s="1"/>
  <c r="FH99" i="1"/>
  <c r="EX99" i="1"/>
  <c r="EU99" i="1"/>
  <c r="EM99" i="1"/>
  <c r="DK99" i="1"/>
  <c r="DD99" i="1"/>
  <c r="CC99" i="1"/>
  <c r="BZ99" i="1"/>
  <c r="O99" i="1"/>
  <c r="N99" i="1"/>
  <c r="I99" i="1"/>
  <c r="FD89" i="1"/>
  <c r="FA89" i="1"/>
  <c r="EK89" i="1"/>
  <c r="EK91" i="1" s="1"/>
  <c r="EJ89" i="1"/>
  <c r="EF89" i="1"/>
  <c r="DU89" i="1"/>
  <c r="DP89" i="1"/>
  <c r="DN89" i="1"/>
  <c r="DE89" i="1"/>
  <c r="DC89" i="1"/>
  <c r="CZ89" i="1"/>
  <c r="CV89" i="1"/>
  <c r="CJ89" i="1"/>
  <c r="CF89" i="1"/>
  <c r="BX89" i="1"/>
  <c r="BX94" i="1" s="1"/>
  <c r="BQ89" i="1"/>
  <c r="BO89" i="1"/>
  <c r="BD89" i="1"/>
  <c r="AV89" i="1"/>
  <c r="AM89" i="1"/>
  <c r="AL89" i="1"/>
  <c r="AI89" i="1"/>
  <c r="X89" i="1"/>
  <c r="I89" i="1"/>
  <c r="F89" i="1"/>
  <c r="FY75" i="1"/>
  <c r="FX72" i="1"/>
  <c r="FW72" i="1"/>
  <c r="FV72" i="1"/>
  <c r="FU72" i="1"/>
  <c r="FT72" i="1"/>
  <c r="FS72" i="1"/>
  <c r="FR72" i="1"/>
  <c r="FQ72" i="1"/>
  <c r="FP72" i="1"/>
  <c r="FO72" i="1"/>
  <c r="FN72" i="1"/>
  <c r="FM72" i="1"/>
  <c r="FL72" i="1"/>
  <c r="FK72" i="1"/>
  <c r="FJ72" i="1"/>
  <c r="FI72" i="1"/>
  <c r="FH72" i="1"/>
  <c r="FG72" i="1"/>
  <c r="FF72" i="1"/>
  <c r="FE72" i="1"/>
  <c r="FD72" i="1"/>
  <c r="FC72" i="1"/>
  <c r="FB72" i="1"/>
  <c r="FA72" i="1"/>
  <c r="EZ72" i="1"/>
  <c r="EY72" i="1"/>
  <c r="EX72" i="1"/>
  <c r="EW72" i="1"/>
  <c r="EV72" i="1"/>
  <c r="EU72" i="1"/>
  <c r="ET72" i="1"/>
  <c r="ES72" i="1"/>
  <c r="ER72" i="1"/>
  <c r="EQ72" i="1"/>
  <c r="EP72" i="1"/>
  <c r="EO72" i="1"/>
  <c r="EN72" i="1"/>
  <c r="EM72" i="1"/>
  <c r="EL72" i="1"/>
  <c r="EK72" i="1"/>
  <c r="EJ72" i="1"/>
  <c r="EI72" i="1"/>
  <c r="EH72" i="1"/>
  <c r="EG72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FX99" i="1"/>
  <c r="FW99" i="1"/>
  <c r="FV99" i="1"/>
  <c r="FU99" i="1"/>
  <c r="FT99" i="1"/>
  <c r="FS99" i="1"/>
  <c r="FR99" i="1"/>
  <c r="FR101" i="1" s="1"/>
  <c r="FQ99" i="1"/>
  <c r="FQ101" i="1" s="1"/>
  <c r="FP99" i="1"/>
  <c r="FO99" i="1"/>
  <c r="FN99" i="1"/>
  <c r="FM99" i="1"/>
  <c r="FL99" i="1"/>
  <c r="FK99" i="1"/>
  <c r="FJ99" i="1"/>
  <c r="FI99" i="1"/>
  <c r="FG99" i="1"/>
  <c r="FF99" i="1"/>
  <c r="FE99" i="1"/>
  <c r="FD99" i="1"/>
  <c r="FC99" i="1"/>
  <c r="FB99" i="1"/>
  <c r="FA99" i="1"/>
  <c r="EZ99" i="1"/>
  <c r="EY99" i="1"/>
  <c r="EW99" i="1"/>
  <c r="EV99" i="1"/>
  <c r="ET99" i="1"/>
  <c r="ES99" i="1"/>
  <c r="ER99" i="1"/>
  <c r="ER101" i="1" s="1"/>
  <c r="EQ99" i="1"/>
  <c r="EP99" i="1"/>
  <c r="EO99" i="1"/>
  <c r="EN99" i="1"/>
  <c r="EL99" i="1"/>
  <c r="EK99" i="1"/>
  <c r="EJ99" i="1"/>
  <c r="EI99" i="1"/>
  <c r="EH99" i="1"/>
  <c r="EG99" i="1"/>
  <c r="EF99" i="1"/>
  <c r="EE99" i="1"/>
  <c r="EE101" i="1" s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J99" i="1"/>
  <c r="DI99" i="1"/>
  <c r="DH99" i="1"/>
  <c r="DG99" i="1"/>
  <c r="DF99" i="1"/>
  <c r="DE99" i="1"/>
  <c r="DC99" i="1"/>
  <c r="DB99" i="1"/>
  <c r="DA99" i="1"/>
  <c r="CZ99" i="1"/>
  <c r="CY99" i="1"/>
  <c r="CY101" i="1" s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M101" i="1" s="1"/>
  <c r="CL99" i="1"/>
  <c r="CL101" i="1" s="1"/>
  <c r="CK99" i="1"/>
  <c r="CJ99" i="1"/>
  <c r="CI99" i="1"/>
  <c r="CH99" i="1"/>
  <c r="CG99" i="1"/>
  <c r="CF99" i="1"/>
  <c r="CE99" i="1"/>
  <c r="CE101" i="1" s="1"/>
  <c r="CD99" i="1"/>
  <c r="CB99" i="1"/>
  <c r="CA99" i="1"/>
  <c r="BY99" i="1"/>
  <c r="BX99" i="1"/>
  <c r="BW99" i="1"/>
  <c r="BV99" i="1"/>
  <c r="BU99" i="1"/>
  <c r="BT99" i="1"/>
  <c r="BS99" i="1"/>
  <c r="BR99" i="1"/>
  <c r="BQ99" i="1"/>
  <c r="BP99" i="1"/>
  <c r="BP101" i="1" s="1"/>
  <c r="BO99" i="1"/>
  <c r="BN99" i="1"/>
  <c r="BM99" i="1"/>
  <c r="BL99" i="1"/>
  <c r="BK99" i="1"/>
  <c r="BJ99" i="1"/>
  <c r="BJ101" i="1" s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W101" i="1" s="1"/>
  <c r="AV99" i="1"/>
  <c r="AU99" i="1"/>
  <c r="AT99" i="1"/>
  <c r="AS99" i="1"/>
  <c r="AR99" i="1"/>
  <c r="AR101" i="1" s="1"/>
  <c r="AQ99" i="1"/>
  <c r="AP99" i="1"/>
  <c r="AO99" i="1"/>
  <c r="AN99" i="1"/>
  <c r="AM99" i="1"/>
  <c r="AL99" i="1"/>
  <c r="AK99" i="1"/>
  <c r="AK101" i="1" s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T101" i="1" s="1"/>
  <c r="S99" i="1"/>
  <c r="R99" i="1"/>
  <c r="Q99" i="1"/>
  <c r="P99" i="1"/>
  <c r="M99" i="1"/>
  <c r="L99" i="1"/>
  <c r="K99" i="1"/>
  <c r="J99" i="1"/>
  <c r="H99" i="1"/>
  <c r="G99" i="1"/>
  <c r="F99" i="1"/>
  <c r="E99" i="1"/>
  <c r="D99" i="1"/>
  <c r="C99" i="1"/>
  <c r="FX221" i="1"/>
  <c r="FV221" i="1"/>
  <c r="FQ221" i="1"/>
  <c r="FK221" i="1"/>
  <c r="FF221" i="1"/>
  <c r="FD221" i="1"/>
  <c r="FA221" i="1"/>
  <c r="ET221" i="1"/>
  <c r="ES221" i="1"/>
  <c r="EQ221" i="1"/>
  <c r="EK221" i="1"/>
  <c r="EJ221" i="1"/>
  <c r="EF221" i="1"/>
  <c r="DX221" i="1"/>
  <c r="DU221" i="1"/>
  <c r="DR221" i="1"/>
  <c r="DP221" i="1"/>
  <c r="DN221" i="1"/>
  <c r="DF221" i="1"/>
  <c r="DE221" i="1"/>
  <c r="DC221" i="1"/>
  <c r="CZ221" i="1"/>
  <c r="CW221" i="1"/>
  <c r="CV221" i="1"/>
  <c r="CR221" i="1"/>
  <c r="CP221" i="1"/>
  <c r="CM221" i="1"/>
  <c r="CJ221" i="1"/>
  <c r="CI221" i="1"/>
  <c r="CH221" i="1"/>
  <c r="CF221" i="1"/>
  <c r="BZ221" i="1"/>
  <c r="BY221" i="1"/>
  <c r="BX221" i="1"/>
  <c r="BV221" i="1"/>
  <c r="BQ221" i="1"/>
  <c r="BP221" i="1"/>
  <c r="BO221" i="1"/>
  <c r="BD221" i="1"/>
  <c r="BC221" i="1"/>
  <c r="AZ221" i="1"/>
  <c r="AV221" i="1"/>
  <c r="AT221" i="1"/>
  <c r="AS221" i="1"/>
  <c r="AM221" i="1"/>
  <c r="AL221" i="1"/>
  <c r="AK221" i="1"/>
  <c r="AI221" i="1"/>
  <c r="AD221" i="1"/>
  <c r="AC221" i="1"/>
  <c r="AA221" i="1"/>
  <c r="Z221" i="1"/>
  <c r="X221" i="1"/>
  <c r="U221" i="1"/>
  <c r="S221" i="1"/>
  <c r="K221" i="1"/>
  <c r="J221" i="1"/>
  <c r="I221" i="1"/>
  <c r="H221" i="1"/>
  <c r="F221" i="1"/>
  <c r="FY62" i="1"/>
  <c r="FY61" i="1"/>
  <c r="FY59" i="1"/>
  <c r="FY58" i="1"/>
  <c r="FY45" i="1"/>
  <c r="FY44" i="1"/>
  <c r="FY43" i="1"/>
  <c r="FY42" i="1"/>
  <c r="FX38" i="1"/>
  <c r="FX112" i="1" s="1"/>
  <c r="FW38" i="1"/>
  <c r="FW112" i="1" s="1"/>
  <c r="FV38" i="1"/>
  <c r="FV112" i="1" s="1"/>
  <c r="FU38" i="1"/>
  <c r="FU112" i="1" s="1"/>
  <c r="FT38" i="1"/>
  <c r="FT112" i="1" s="1"/>
  <c r="FS38" i="1"/>
  <c r="FS112" i="1" s="1"/>
  <c r="FR38" i="1"/>
  <c r="FR112" i="1" s="1"/>
  <c r="FQ38" i="1"/>
  <c r="FQ112" i="1" s="1"/>
  <c r="FP38" i="1"/>
  <c r="FP112" i="1" s="1"/>
  <c r="FO38" i="1"/>
  <c r="FO112" i="1" s="1"/>
  <c r="FN38" i="1"/>
  <c r="FN112" i="1" s="1"/>
  <c r="FM38" i="1"/>
  <c r="FM112" i="1" s="1"/>
  <c r="FL38" i="1"/>
  <c r="FL112" i="1" s="1"/>
  <c r="FK38" i="1"/>
  <c r="FK112" i="1" s="1"/>
  <c r="FJ38" i="1"/>
  <c r="FJ112" i="1" s="1"/>
  <c r="FI38" i="1"/>
  <c r="FI112" i="1" s="1"/>
  <c r="FH38" i="1"/>
  <c r="FH112" i="1" s="1"/>
  <c r="FG38" i="1"/>
  <c r="FG112" i="1" s="1"/>
  <c r="FF38" i="1"/>
  <c r="FF112" i="1" s="1"/>
  <c r="FE38" i="1"/>
  <c r="FE112" i="1" s="1"/>
  <c r="FD38" i="1"/>
  <c r="FD112" i="1" s="1"/>
  <c r="FC38" i="1"/>
  <c r="FC112" i="1" s="1"/>
  <c r="FB38" i="1"/>
  <c r="FB112" i="1" s="1"/>
  <c r="FA38" i="1"/>
  <c r="FA112" i="1" s="1"/>
  <c r="EZ38" i="1"/>
  <c r="EZ112" i="1" s="1"/>
  <c r="EY38" i="1"/>
  <c r="EY112" i="1" s="1"/>
  <c r="EX38" i="1"/>
  <c r="EX112" i="1" s="1"/>
  <c r="EW38" i="1"/>
  <c r="EW112" i="1" s="1"/>
  <c r="EV38" i="1"/>
  <c r="EV112" i="1" s="1"/>
  <c r="EU38" i="1"/>
  <c r="EU112" i="1" s="1"/>
  <c r="ET38" i="1"/>
  <c r="ET112" i="1" s="1"/>
  <c r="ES38" i="1"/>
  <c r="ES112" i="1" s="1"/>
  <c r="ER38" i="1"/>
  <c r="ER112" i="1" s="1"/>
  <c r="EQ38" i="1"/>
  <c r="EQ112" i="1" s="1"/>
  <c r="EP38" i="1"/>
  <c r="EP112" i="1" s="1"/>
  <c r="EO38" i="1"/>
  <c r="EO112" i="1" s="1"/>
  <c r="EN38" i="1"/>
  <c r="EN112" i="1" s="1"/>
  <c r="EM38" i="1"/>
  <c r="EM112" i="1" s="1"/>
  <c r="EL38" i="1"/>
  <c r="EL112" i="1" s="1"/>
  <c r="EK38" i="1"/>
  <c r="EK112" i="1" s="1"/>
  <c r="EJ38" i="1"/>
  <c r="EJ112" i="1" s="1"/>
  <c r="EI38" i="1"/>
  <c r="EI112" i="1" s="1"/>
  <c r="EH38" i="1"/>
  <c r="EH112" i="1" s="1"/>
  <c r="EG38" i="1"/>
  <c r="EG112" i="1" s="1"/>
  <c r="EF38" i="1"/>
  <c r="EF112" i="1" s="1"/>
  <c r="EE38" i="1"/>
  <c r="EE112" i="1" s="1"/>
  <c r="ED38" i="1"/>
  <c r="ED112" i="1" s="1"/>
  <c r="EC38" i="1"/>
  <c r="EC112" i="1" s="1"/>
  <c r="EB38" i="1"/>
  <c r="EB112" i="1" s="1"/>
  <c r="EA38" i="1"/>
  <c r="EA112" i="1" s="1"/>
  <c r="DZ38" i="1"/>
  <c r="DZ112" i="1" s="1"/>
  <c r="DY38" i="1"/>
  <c r="DY112" i="1" s="1"/>
  <c r="DX38" i="1"/>
  <c r="DX112" i="1" s="1"/>
  <c r="DW38" i="1"/>
  <c r="DW112" i="1" s="1"/>
  <c r="DV38" i="1"/>
  <c r="DV112" i="1" s="1"/>
  <c r="DU38" i="1"/>
  <c r="DU112" i="1" s="1"/>
  <c r="DT38" i="1"/>
  <c r="DT112" i="1" s="1"/>
  <c r="DS38" i="1"/>
  <c r="DS112" i="1" s="1"/>
  <c r="DR38" i="1"/>
  <c r="DR112" i="1" s="1"/>
  <c r="DQ38" i="1"/>
  <c r="DQ112" i="1" s="1"/>
  <c r="DP38" i="1"/>
  <c r="DP112" i="1" s="1"/>
  <c r="DO38" i="1"/>
  <c r="DO112" i="1" s="1"/>
  <c r="DN38" i="1"/>
  <c r="DN112" i="1" s="1"/>
  <c r="DM38" i="1"/>
  <c r="DM112" i="1" s="1"/>
  <c r="DL38" i="1"/>
  <c r="DL112" i="1" s="1"/>
  <c r="DK38" i="1"/>
  <c r="DK112" i="1" s="1"/>
  <c r="DJ38" i="1"/>
  <c r="DJ112" i="1" s="1"/>
  <c r="DI38" i="1"/>
  <c r="DI112" i="1" s="1"/>
  <c r="DH38" i="1"/>
  <c r="DH112" i="1" s="1"/>
  <c r="DG38" i="1"/>
  <c r="DG112" i="1" s="1"/>
  <c r="DF38" i="1"/>
  <c r="DF112" i="1" s="1"/>
  <c r="DE38" i="1"/>
  <c r="DE112" i="1" s="1"/>
  <c r="DD38" i="1"/>
  <c r="DD112" i="1" s="1"/>
  <c r="DC38" i="1"/>
  <c r="DC112" i="1" s="1"/>
  <c r="DB38" i="1"/>
  <c r="DB112" i="1" s="1"/>
  <c r="DA38" i="1"/>
  <c r="DA112" i="1" s="1"/>
  <c r="CZ38" i="1"/>
  <c r="CZ112" i="1" s="1"/>
  <c r="CY38" i="1"/>
  <c r="CY112" i="1" s="1"/>
  <c r="CX38" i="1"/>
  <c r="CX112" i="1" s="1"/>
  <c r="CW38" i="1"/>
  <c r="CW112" i="1" s="1"/>
  <c r="CV38" i="1"/>
  <c r="CV112" i="1" s="1"/>
  <c r="CU38" i="1"/>
  <c r="CU112" i="1" s="1"/>
  <c r="CT38" i="1"/>
  <c r="CT112" i="1" s="1"/>
  <c r="CS38" i="1"/>
  <c r="CS112" i="1" s="1"/>
  <c r="CR38" i="1"/>
  <c r="CR112" i="1" s="1"/>
  <c r="CQ38" i="1"/>
  <c r="CQ112" i="1" s="1"/>
  <c r="CP38" i="1"/>
  <c r="CP112" i="1" s="1"/>
  <c r="CO38" i="1"/>
  <c r="CO112" i="1" s="1"/>
  <c r="CN38" i="1"/>
  <c r="CN112" i="1" s="1"/>
  <c r="CM38" i="1"/>
  <c r="CM112" i="1" s="1"/>
  <c r="CL38" i="1"/>
  <c r="CL112" i="1" s="1"/>
  <c r="CK38" i="1"/>
  <c r="CK112" i="1" s="1"/>
  <c r="CJ38" i="1"/>
  <c r="CJ112" i="1" s="1"/>
  <c r="CI38" i="1"/>
  <c r="CI112" i="1" s="1"/>
  <c r="CH38" i="1"/>
  <c r="CH112" i="1" s="1"/>
  <c r="CG38" i="1"/>
  <c r="CG112" i="1" s="1"/>
  <c r="CF38" i="1"/>
  <c r="CF112" i="1" s="1"/>
  <c r="CE38" i="1"/>
  <c r="CE112" i="1" s="1"/>
  <c r="CD38" i="1"/>
  <c r="CD112" i="1" s="1"/>
  <c r="CC38" i="1"/>
  <c r="CC112" i="1" s="1"/>
  <c r="CB38" i="1"/>
  <c r="CB112" i="1" s="1"/>
  <c r="CA38" i="1"/>
  <c r="CA112" i="1" s="1"/>
  <c r="BZ38" i="1"/>
  <c r="BZ112" i="1" s="1"/>
  <c r="BY38" i="1"/>
  <c r="BY112" i="1" s="1"/>
  <c r="BX38" i="1"/>
  <c r="BX112" i="1" s="1"/>
  <c r="BW38" i="1"/>
  <c r="BW112" i="1" s="1"/>
  <c r="BV38" i="1"/>
  <c r="BV112" i="1" s="1"/>
  <c r="BU38" i="1"/>
  <c r="BU112" i="1" s="1"/>
  <c r="BT38" i="1"/>
  <c r="BT112" i="1" s="1"/>
  <c r="BS38" i="1"/>
  <c r="BS112" i="1" s="1"/>
  <c r="BR38" i="1"/>
  <c r="BR112" i="1" s="1"/>
  <c r="BQ38" i="1"/>
  <c r="BQ112" i="1" s="1"/>
  <c r="BP38" i="1"/>
  <c r="BP112" i="1" s="1"/>
  <c r="BO38" i="1"/>
  <c r="BO112" i="1" s="1"/>
  <c r="BN38" i="1"/>
  <c r="BN112" i="1" s="1"/>
  <c r="BM38" i="1"/>
  <c r="BM112" i="1" s="1"/>
  <c r="BL38" i="1"/>
  <c r="BL112" i="1" s="1"/>
  <c r="BK38" i="1"/>
  <c r="BK112" i="1" s="1"/>
  <c r="BJ38" i="1"/>
  <c r="BJ112" i="1" s="1"/>
  <c r="BI38" i="1"/>
  <c r="BI112" i="1" s="1"/>
  <c r="BH38" i="1"/>
  <c r="BH112" i="1" s="1"/>
  <c r="BG38" i="1"/>
  <c r="BG112" i="1" s="1"/>
  <c r="BF38" i="1"/>
  <c r="BF112" i="1" s="1"/>
  <c r="BE38" i="1"/>
  <c r="BE112" i="1" s="1"/>
  <c r="BD38" i="1"/>
  <c r="BD112" i="1" s="1"/>
  <c r="BC38" i="1"/>
  <c r="BC112" i="1" s="1"/>
  <c r="BB38" i="1"/>
  <c r="BB112" i="1" s="1"/>
  <c r="BA38" i="1"/>
  <c r="BA112" i="1" s="1"/>
  <c r="AZ38" i="1"/>
  <c r="AZ112" i="1" s="1"/>
  <c r="AY38" i="1"/>
  <c r="AY112" i="1" s="1"/>
  <c r="AX38" i="1"/>
  <c r="AX112" i="1" s="1"/>
  <c r="AW38" i="1"/>
  <c r="AW112" i="1" s="1"/>
  <c r="AV38" i="1"/>
  <c r="AV112" i="1" s="1"/>
  <c r="AU38" i="1"/>
  <c r="AU112" i="1" s="1"/>
  <c r="AT38" i="1"/>
  <c r="AT112" i="1" s="1"/>
  <c r="AS38" i="1"/>
  <c r="AS112" i="1" s="1"/>
  <c r="AR38" i="1"/>
  <c r="AR112" i="1" s="1"/>
  <c r="AQ38" i="1"/>
  <c r="AQ112" i="1" s="1"/>
  <c r="AP38" i="1"/>
  <c r="AP112" i="1" s="1"/>
  <c r="AO38" i="1"/>
  <c r="AO112" i="1" s="1"/>
  <c r="AN38" i="1"/>
  <c r="AN112" i="1" s="1"/>
  <c r="AM38" i="1"/>
  <c r="AM112" i="1" s="1"/>
  <c r="AL38" i="1"/>
  <c r="AL112" i="1" s="1"/>
  <c r="AK38" i="1"/>
  <c r="AK112" i="1" s="1"/>
  <c r="AJ38" i="1"/>
  <c r="AJ112" i="1" s="1"/>
  <c r="AI38" i="1"/>
  <c r="AI112" i="1" s="1"/>
  <c r="AH38" i="1"/>
  <c r="AH112" i="1" s="1"/>
  <c r="AG38" i="1"/>
  <c r="AG112" i="1" s="1"/>
  <c r="AF38" i="1"/>
  <c r="AF112" i="1" s="1"/>
  <c r="AE38" i="1"/>
  <c r="AE112" i="1" s="1"/>
  <c r="AD38" i="1"/>
  <c r="AD112" i="1" s="1"/>
  <c r="AC38" i="1"/>
  <c r="AC112" i="1" s="1"/>
  <c r="AB38" i="1"/>
  <c r="AB112" i="1" s="1"/>
  <c r="AA38" i="1"/>
  <c r="AA112" i="1" s="1"/>
  <c r="Z38" i="1"/>
  <c r="Z112" i="1" s="1"/>
  <c r="Y38" i="1"/>
  <c r="Y112" i="1" s="1"/>
  <c r="X38" i="1"/>
  <c r="X112" i="1" s="1"/>
  <c r="W38" i="1"/>
  <c r="W112" i="1" s="1"/>
  <c r="V38" i="1"/>
  <c r="V112" i="1" s="1"/>
  <c r="U38" i="1"/>
  <c r="U112" i="1" s="1"/>
  <c r="T38" i="1"/>
  <c r="T112" i="1" s="1"/>
  <c r="S38" i="1"/>
  <c r="S112" i="1" s="1"/>
  <c r="R38" i="1"/>
  <c r="R112" i="1" s="1"/>
  <c r="Q38" i="1"/>
  <c r="Q112" i="1" s="1"/>
  <c r="P38" i="1"/>
  <c r="P112" i="1" s="1"/>
  <c r="O38" i="1"/>
  <c r="O112" i="1" s="1"/>
  <c r="N38" i="1"/>
  <c r="N112" i="1" s="1"/>
  <c r="M38" i="1"/>
  <c r="M112" i="1" s="1"/>
  <c r="L38" i="1"/>
  <c r="L112" i="1" s="1"/>
  <c r="K38" i="1"/>
  <c r="K112" i="1" s="1"/>
  <c r="J38" i="1"/>
  <c r="J112" i="1" s="1"/>
  <c r="I38" i="1"/>
  <c r="I112" i="1" s="1"/>
  <c r="H38" i="1"/>
  <c r="H112" i="1" s="1"/>
  <c r="G38" i="1"/>
  <c r="G112" i="1" s="1"/>
  <c r="F38" i="1"/>
  <c r="F112" i="1" s="1"/>
  <c r="E38" i="1"/>
  <c r="E112" i="1" s="1"/>
  <c r="D38" i="1"/>
  <c r="D112" i="1" s="1"/>
  <c r="C38" i="1"/>
  <c r="C112" i="1" s="1"/>
  <c r="FX37" i="1"/>
  <c r="FX111" i="1" s="1"/>
  <c r="FW37" i="1"/>
  <c r="FW111" i="1" s="1"/>
  <c r="FV37" i="1"/>
  <c r="FV111" i="1" s="1"/>
  <c r="FU37" i="1"/>
  <c r="FU111" i="1" s="1"/>
  <c r="FT37" i="1"/>
  <c r="FT111" i="1" s="1"/>
  <c r="FS37" i="1"/>
  <c r="FS111" i="1" s="1"/>
  <c r="FR37" i="1"/>
  <c r="FR111" i="1" s="1"/>
  <c r="FQ37" i="1"/>
  <c r="FQ111" i="1" s="1"/>
  <c r="FP37" i="1"/>
  <c r="FP111" i="1" s="1"/>
  <c r="FO37" i="1"/>
  <c r="FO111" i="1" s="1"/>
  <c r="FN37" i="1"/>
  <c r="FN111" i="1" s="1"/>
  <c r="FM37" i="1"/>
  <c r="FM111" i="1" s="1"/>
  <c r="FL37" i="1"/>
  <c r="FL111" i="1" s="1"/>
  <c r="FK37" i="1"/>
  <c r="FK111" i="1" s="1"/>
  <c r="FJ37" i="1"/>
  <c r="FJ111" i="1" s="1"/>
  <c r="FI37" i="1"/>
  <c r="FI111" i="1" s="1"/>
  <c r="FH37" i="1"/>
  <c r="FH111" i="1" s="1"/>
  <c r="FG37" i="1"/>
  <c r="FG111" i="1" s="1"/>
  <c r="FF37" i="1"/>
  <c r="FF111" i="1" s="1"/>
  <c r="FE37" i="1"/>
  <c r="FE111" i="1" s="1"/>
  <c r="FD37" i="1"/>
  <c r="FD111" i="1" s="1"/>
  <c r="FC37" i="1"/>
  <c r="FC111" i="1" s="1"/>
  <c r="FB37" i="1"/>
  <c r="FB111" i="1" s="1"/>
  <c r="FA37" i="1"/>
  <c r="FA111" i="1" s="1"/>
  <c r="EZ37" i="1"/>
  <c r="EZ111" i="1" s="1"/>
  <c r="EY37" i="1"/>
  <c r="EY111" i="1" s="1"/>
  <c r="EX37" i="1"/>
  <c r="EX111" i="1" s="1"/>
  <c r="EW37" i="1"/>
  <c r="EW111" i="1" s="1"/>
  <c r="EV37" i="1"/>
  <c r="EV111" i="1" s="1"/>
  <c r="EU37" i="1"/>
  <c r="EU111" i="1" s="1"/>
  <c r="ET37" i="1"/>
  <c r="ET111" i="1" s="1"/>
  <c r="ES37" i="1"/>
  <c r="ES111" i="1" s="1"/>
  <c r="ER37" i="1"/>
  <c r="ER111" i="1" s="1"/>
  <c r="EQ37" i="1"/>
  <c r="EQ111" i="1" s="1"/>
  <c r="EP37" i="1"/>
  <c r="EP111" i="1" s="1"/>
  <c r="EO37" i="1"/>
  <c r="EO111" i="1" s="1"/>
  <c r="EN37" i="1"/>
  <c r="EN111" i="1" s="1"/>
  <c r="EM37" i="1"/>
  <c r="EM111" i="1" s="1"/>
  <c r="EL37" i="1"/>
  <c r="EL111" i="1" s="1"/>
  <c r="EK37" i="1"/>
  <c r="EK111" i="1" s="1"/>
  <c r="EJ37" i="1"/>
  <c r="EJ111" i="1" s="1"/>
  <c r="EI37" i="1"/>
  <c r="EI111" i="1" s="1"/>
  <c r="EH37" i="1"/>
  <c r="EH111" i="1" s="1"/>
  <c r="EG37" i="1"/>
  <c r="EG111" i="1" s="1"/>
  <c r="EF37" i="1"/>
  <c r="EF111" i="1" s="1"/>
  <c r="EE37" i="1"/>
  <c r="EE111" i="1" s="1"/>
  <c r="ED37" i="1"/>
  <c r="ED111" i="1" s="1"/>
  <c r="EC37" i="1"/>
  <c r="EC111" i="1" s="1"/>
  <c r="EB37" i="1"/>
  <c r="EB111" i="1" s="1"/>
  <c r="EA37" i="1"/>
  <c r="EA111" i="1" s="1"/>
  <c r="DZ37" i="1"/>
  <c r="DZ111" i="1" s="1"/>
  <c r="DY37" i="1"/>
  <c r="DY111" i="1" s="1"/>
  <c r="DX37" i="1"/>
  <c r="DX111" i="1" s="1"/>
  <c r="DW37" i="1"/>
  <c r="DW111" i="1" s="1"/>
  <c r="DV37" i="1"/>
  <c r="DV111" i="1" s="1"/>
  <c r="DU37" i="1"/>
  <c r="DU111" i="1" s="1"/>
  <c r="DT37" i="1"/>
  <c r="DT111" i="1" s="1"/>
  <c r="DS37" i="1"/>
  <c r="DS111" i="1" s="1"/>
  <c r="DR37" i="1"/>
  <c r="DR111" i="1" s="1"/>
  <c r="DQ37" i="1"/>
  <c r="DQ111" i="1" s="1"/>
  <c r="DP37" i="1"/>
  <c r="DP111" i="1" s="1"/>
  <c r="DO37" i="1"/>
  <c r="DO111" i="1" s="1"/>
  <c r="DN37" i="1"/>
  <c r="DN111" i="1" s="1"/>
  <c r="DM37" i="1"/>
  <c r="DM111" i="1" s="1"/>
  <c r="DL37" i="1"/>
  <c r="DL111" i="1" s="1"/>
  <c r="DK37" i="1"/>
  <c r="DK111" i="1" s="1"/>
  <c r="DJ37" i="1"/>
  <c r="DJ111" i="1" s="1"/>
  <c r="DI37" i="1"/>
  <c r="DI111" i="1" s="1"/>
  <c r="DH37" i="1"/>
  <c r="DH111" i="1" s="1"/>
  <c r="DG37" i="1"/>
  <c r="DG111" i="1" s="1"/>
  <c r="DF37" i="1"/>
  <c r="DF111" i="1" s="1"/>
  <c r="DE37" i="1"/>
  <c r="DE111" i="1" s="1"/>
  <c r="DD37" i="1"/>
  <c r="DD111" i="1" s="1"/>
  <c r="DC37" i="1"/>
  <c r="DC111" i="1" s="1"/>
  <c r="DB37" i="1"/>
  <c r="DB111" i="1" s="1"/>
  <c r="DA37" i="1"/>
  <c r="DA111" i="1" s="1"/>
  <c r="CZ37" i="1"/>
  <c r="CZ111" i="1" s="1"/>
  <c r="CY37" i="1"/>
  <c r="CY111" i="1" s="1"/>
  <c r="CX37" i="1"/>
  <c r="CX111" i="1" s="1"/>
  <c r="CW37" i="1"/>
  <c r="CW111" i="1" s="1"/>
  <c r="CV37" i="1"/>
  <c r="CV111" i="1" s="1"/>
  <c r="CU37" i="1"/>
  <c r="CU111" i="1" s="1"/>
  <c r="CT37" i="1"/>
  <c r="CT111" i="1" s="1"/>
  <c r="CS37" i="1"/>
  <c r="CS111" i="1" s="1"/>
  <c r="CR37" i="1"/>
  <c r="CR111" i="1" s="1"/>
  <c r="CQ37" i="1"/>
  <c r="CQ111" i="1" s="1"/>
  <c r="CP37" i="1"/>
  <c r="CP111" i="1" s="1"/>
  <c r="CO37" i="1"/>
  <c r="CO111" i="1" s="1"/>
  <c r="CN37" i="1"/>
  <c r="CN111" i="1" s="1"/>
  <c r="CM37" i="1"/>
  <c r="CM111" i="1" s="1"/>
  <c r="CL37" i="1"/>
  <c r="CL111" i="1" s="1"/>
  <c r="CK37" i="1"/>
  <c r="CK111" i="1" s="1"/>
  <c r="CJ37" i="1"/>
  <c r="CJ111" i="1" s="1"/>
  <c r="CI37" i="1"/>
  <c r="CI111" i="1" s="1"/>
  <c r="CH37" i="1"/>
  <c r="CH111" i="1" s="1"/>
  <c r="CG37" i="1"/>
  <c r="CG111" i="1" s="1"/>
  <c r="CF37" i="1"/>
  <c r="CF111" i="1" s="1"/>
  <c r="CE37" i="1"/>
  <c r="CE111" i="1" s="1"/>
  <c r="CD37" i="1"/>
  <c r="CD111" i="1" s="1"/>
  <c r="CC37" i="1"/>
  <c r="CC111" i="1" s="1"/>
  <c r="CB37" i="1"/>
  <c r="CB111" i="1" s="1"/>
  <c r="CA37" i="1"/>
  <c r="CA111" i="1" s="1"/>
  <c r="BZ37" i="1"/>
  <c r="BZ111" i="1" s="1"/>
  <c r="BY37" i="1"/>
  <c r="BY111" i="1" s="1"/>
  <c r="BX37" i="1"/>
  <c r="BX111" i="1" s="1"/>
  <c r="BW37" i="1"/>
  <c r="BW111" i="1" s="1"/>
  <c r="BV37" i="1"/>
  <c r="BV111" i="1" s="1"/>
  <c r="BU37" i="1"/>
  <c r="BU111" i="1" s="1"/>
  <c r="BT37" i="1"/>
  <c r="BT111" i="1" s="1"/>
  <c r="BS37" i="1"/>
  <c r="BS111" i="1" s="1"/>
  <c r="BR37" i="1"/>
  <c r="BR111" i="1" s="1"/>
  <c r="BQ37" i="1"/>
  <c r="BQ111" i="1" s="1"/>
  <c r="BP37" i="1"/>
  <c r="BP111" i="1" s="1"/>
  <c r="BO37" i="1"/>
  <c r="BO111" i="1" s="1"/>
  <c r="BN37" i="1"/>
  <c r="BN111" i="1" s="1"/>
  <c r="BM37" i="1"/>
  <c r="BM111" i="1" s="1"/>
  <c r="BL37" i="1"/>
  <c r="BL111" i="1" s="1"/>
  <c r="BK37" i="1"/>
  <c r="BK111" i="1" s="1"/>
  <c r="BJ37" i="1"/>
  <c r="BJ111" i="1" s="1"/>
  <c r="BI37" i="1"/>
  <c r="BI111" i="1" s="1"/>
  <c r="BH37" i="1"/>
  <c r="BH111" i="1" s="1"/>
  <c r="BG37" i="1"/>
  <c r="BG111" i="1" s="1"/>
  <c r="BF37" i="1"/>
  <c r="BF111" i="1" s="1"/>
  <c r="BE37" i="1"/>
  <c r="BE111" i="1" s="1"/>
  <c r="BD37" i="1"/>
  <c r="BD111" i="1" s="1"/>
  <c r="BC37" i="1"/>
  <c r="BC111" i="1" s="1"/>
  <c r="BB37" i="1"/>
  <c r="BB111" i="1" s="1"/>
  <c r="BA37" i="1"/>
  <c r="BA111" i="1" s="1"/>
  <c r="AZ37" i="1"/>
  <c r="AZ111" i="1" s="1"/>
  <c r="AY37" i="1"/>
  <c r="AY111" i="1" s="1"/>
  <c r="AX37" i="1"/>
  <c r="AX111" i="1" s="1"/>
  <c r="AW37" i="1"/>
  <c r="AW111" i="1" s="1"/>
  <c r="AV37" i="1"/>
  <c r="AV111" i="1" s="1"/>
  <c r="AU37" i="1"/>
  <c r="AU111" i="1" s="1"/>
  <c r="AT37" i="1"/>
  <c r="AT111" i="1" s="1"/>
  <c r="AS37" i="1"/>
  <c r="AS111" i="1" s="1"/>
  <c r="AR37" i="1"/>
  <c r="AR111" i="1" s="1"/>
  <c r="AQ37" i="1"/>
  <c r="AQ111" i="1" s="1"/>
  <c r="AP37" i="1"/>
  <c r="AP111" i="1" s="1"/>
  <c r="AO37" i="1"/>
  <c r="AO111" i="1" s="1"/>
  <c r="AN37" i="1"/>
  <c r="AN111" i="1" s="1"/>
  <c r="AM37" i="1"/>
  <c r="AM111" i="1" s="1"/>
  <c r="AL37" i="1"/>
  <c r="AL111" i="1" s="1"/>
  <c r="AK37" i="1"/>
  <c r="AK111" i="1" s="1"/>
  <c r="AJ37" i="1"/>
  <c r="AJ111" i="1" s="1"/>
  <c r="AI37" i="1"/>
  <c r="AI111" i="1" s="1"/>
  <c r="AH37" i="1"/>
  <c r="AH111" i="1" s="1"/>
  <c r="AG37" i="1"/>
  <c r="AG111" i="1" s="1"/>
  <c r="AF37" i="1"/>
  <c r="AF111" i="1" s="1"/>
  <c r="AE37" i="1"/>
  <c r="AE111" i="1" s="1"/>
  <c r="AD37" i="1"/>
  <c r="AD111" i="1" s="1"/>
  <c r="AC37" i="1"/>
  <c r="AC111" i="1" s="1"/>
  <c r="AB37" i="1"/>
  <c r="AB111" i="1" s="1"/>
  <c r="AA37" i="1"/>
  <c r="AA111" i="1" s="1"/>
  <c r="Z37" i="1"/>
  <c r="Z111" i="1" s="1"/>
  <c r="Y37" i="1"/>
  <c r="Y111" i="1" s="1"/>
  <c r="X37" i="1"/>
  <c r="X111" i="1" s="1"/>
  <c r="W37" i="1"/>
  <c r="W111" i="1" s="1"/>
  <c r="V37" i="1"/>
  <c r="V111" i="1" s="1"/>
  <c r="U37" i="1"/>
  <c r="U111" i="1" s="1"/>
  <c r="T37" i="1"/>
  <c r="T111" i="1" s="1"/>
  <c r="S37" i="1"/>
  <c r="S111" i="1" s="1"/>
  <c r="R37" i="1"/>
  <c r="R111" i="1" s="1"/>
  <c r="Q37" i="1"/>
  <c r="Q111" i="1" s="1"/>
  <c r="P37" i="1"/>
  <c r="P111" i="1" s="1"/>
  <c r="O37" i="1"/>
  <c r="O111" i="1" s="1"/>
  <c r="N37" i="1"/>
  <c r="N111" i="1" s="1"/>
  <c r="M37" i="1"/>
  <c r="M111" i="1" s="1"/>
  <c r="L37" i="1"/>
  <c r="L111" i="1" s="1"/>
  <c r="K37" i="1"/>
  <c r="K111" i="1" s="1"/>
  <c r="J37" i="1"/>
  <c r="J111" i="1" s="1"/>
  <c r="I37" i="1"/>
  <c r="I111" i="1" s="1"/>
  <c r="H37" i="1"/>
  <c r="H111" i="1" s="1"/>
  <c r="G37" i="1"/>
  <c r="G111" i="1" s="1"/>
  <c r="F37" i="1"/>
  <c r="F111" i="1" s="1"/>
  <c r="E37" i="1"/>
  <c r="E111" i="1" s="1"/>
  <c r="D37" i="1"/>
  <c r="D111" i="1" s="1"/>
  <c r="C37" i="1"/>
  <c r="C111" i="1" s="1"/>
  <c r="FY36" i="1"/>
  <c r="FY38" i="1" s="1"/>
  <c r="FY35" i="1"/>
  <c r="FY37" i="1" s="1"/>
  <c r="FX30" i="1"/>
  <c r="FW30" i="1"/>
  <c r="FV30" i="1"/>
  <c r="FU30" i="1"/>
  <c r="FT30" i="1"/>
  <c r="FS30" i="1"/>
  <c r="FR30" i="1"/>
  <c r="FQ30" i="1"/>
  <c r="FP30" i="1"/>
  <c r="FO30" i="1"/>
  <c r="FN30" i="1"/>
  <c r="FM30" i="1"/>
  <c r="FL30" i="1"/>
  <c r="FK30" i="1"/>
  <c r="FJ30" i="1"/>
  <c r="FI30" i="1"/>
  <c r="FH30" i="1"/>
  <c r="FG30" i="1"/>
  <c r="FF30" i="1"/>
  <c r="FE30" i="1"/>
  <c r="FD30" i="1"/>
  <c r="FC30" i="1"/>
  <c r="FB30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E31" i="1" s="1"/>
  <c r="D30" i="1"/>
  <c r="C30" i="1"/>
  <c r="FY29" i="1"/>
  <c r="FY28" i="1"/>
  <c r="FY27" i="1"/>
  <c r="FY23" i="1"/>
  <c r="FX22" i="1"/>
  <c r="FW22" i="1"/>
  <c r="FV22" i="1"/>
  <c r="FV53" i="1" s="1"/>
  <c r="FU22" i="1"/>
  <c r="FU53" i="1" s="1"/>
  <c r="FT22" i="1"/>
  <c r="FS22" i="1"/>
  <c r="FR22" i="1"/>
  <c r="FQ22" i="1"/>
  <c r="FQ53" i="1" s="1"/>
  <c r="FP22" i="1"/>
  <c r="FP53" i="1" s="1"/>
  <c r="FO22" i="1"/>
  <c r="FN22" i="1"/>
  <c r="FN53" i="1" s="1"/>
  <c r="FM22" i="1"/>
  <c r="FM53" i="1" s="1"/>
  <c r="FL22" i="1"/>
  <c r="FK22" i="1"/>
  <c r="FJ22" i="1"/>
  <c r="FI22" i="1"/>
  <c r="FH22" i="1"/>
  <c r="FG22" i="1"/>
  <c r="FF22" i="1"/>
  <c r="FF53" i="1" s="1"/>
  <c r="FE22" i="1"/>
  <c r="FE53" i="1" s="1"/>
  <c r="FD22" i="1"/>
  <c r="FC22" i="1"/>
  <c r="FB22" i="1"/>
  <c r="FA22" i="1"/>
  <c r="EZ22" i="1"/>
  <c r="EY22" i="1"/>
  <c r="EX22" i="1"/>
  <c r="EX53" i="1" s="1"/>
  <c r="EW22" i="1"/>
  <c r="EW53" i="1" s="1"/>
  <c r="EV22" i="1"/>
  <c r="EU22" i="1"/>
  <c r="ET22" i="1"/>
  <c r="ES22" i="1"/>
  <c r="ER22" i="1"/>
  <c r="ER53" i="1" s="1"/>
  <c r="EQ22" i="1"/>
  <c r="EP22" i="1"/>
  <c r="EP53" i="1" s="1"/>
  <c r="EO22" i="1"/>
  <c r="EO53" i="1" s="1"/>
  <c r="EN22" i="1"/>
  <c r="EM22" i="1"/>
  <c r="EL22" i="1"/>
  <c r="EK22" i="1"/>
  <c r="EJ22" i="1"/>
  <c r="EJ53" i="1" s="1"/>
  <c r="EI22" i="1"/>
  <c r="EH22" i="1"/>
  <c r="EH53" i="1" s="1"/>
  <c r="EG22" i="1"/>
  <c r="EG53" i="1" s="1"/>
  <c r="EF22" i="1"/>
  <c r="EE22" i="1"/>
  <c r="ED22" i="1"/>
  <c r="EC22" i="1"/>
  <c r="EB22" i="1"/>
  <c r="EA22" i="1"/>
  <c r="DZ22" i="1"/>
  <c r="DZ53" i="1" s="1"/>
  <c r="DY22" i="1"/>
  <c r="DY53" i="1" s="1"/>
  <c r="DX22" i="1"/>
  <c r="DW22" i="1"/>
  <c r="DV22" i="1"/>
  <c r="DV53" i="1" s="1"/>
  <c r="DU22" i="1"/>
  <c r="DU53" i="1" s="1"/>
  <c r="DT22" i="1"/>
  <c r="DT53" i="1" s="1"/>
  <c r="DS22" i="1"/>
  <c r="DR22" i="1"/>
  <c r="DR53" i="1" s="1"/>
  <c r="DQ22" i="1"/>
  <c r="DQ53" i="1" s="1"/>
  <c r="DP22" i="1"/>
  <c r="DO22" i="1"/>
  <c r="DN22" i="1"/>
  <c r="DM22" i="1"/>
  <c r="DL22" i="1"/>
  <c r="DK22" i="1"/>
  <c r="DJ22" i="1"/>
  <c r="DJ53" i="1" s="1"/>
  <c r="DI22" i="1"/>
  <c r="DI53" i="1" s="1"/>
  <c r="DH22" i="1"/>
  <c r="DG22" i="1"/>
  <c r="DF22" i="1"/>
  <c r="DE22" i="1"/>
  <c r="DE53" i="1" s="1"/>
  <c r="DD22" i="1"/>
  <c r="DD53" i="1" s="1"/>
  <c r="DC22" i="1"/>
  <c r="DB22" i="1"/>
  <c r="DB53" i="1" s="1"/>
  <c r="DA22" i="1"/>
  <c r="DA53" i="1" s="1"/>
  <c r="CZ22" i="1"/>
  <c r="CY22" i="1"/>
  <c r="CX22" i="1"/>
  <c r="CW22" i="1"/>
  <c r="CV22" i="1"/>
  <c r="CU22" i="1"/>
  <c r="CT22" i="1"/>
  <c r="CT53" i="1" s="1"/>
  <c r="CS22" i="1"/>
  <c r="CS53" i="1" s="1"/>
  <c r="CR22" i="1"/>
  <c r="CQ22" i="1"/>
  <c r="CP22" i="1"/>
  <c r="CO22" i="1"/>
  <c r="CN22" i="1"/>
  <c r="CM22" i="1"/>
  <c r="CL22" i="1"/>
  <c r="CL53" i="1" s="1"/>
  <c r="CK22" i="1"/>
  <c r="CK53" i="1" s="1"/>
  <c r="CJ22" i="1"/>
  <c r="CI22" i="1"/>
  <c r="CH22" i="1"/>
  <c r="CG22" i="1"/>
  <c r="CF22" i="1"/>
  <c r="CF53" i="1" s="1"/>
  <c r="CE22" i="1"/>
  <c r="CD22" i="1"/>
  <c r="CD53" i="1" s="1"/>
  <c r="CC22" i="1"/>
  <c r="CC53" i="1" s="1"/>
  <c r="CB22" i="1"/>
  <c r="CA22" i="1"/>
  <c r="BZ22" i="1"/>
  <c r="BY22" i="1"/>
  <c r="BX22" i="1"/>
  <c r="BX53" i="1" s="1"/>
  <c r="BW22" i="1"/>
  <c r="BV22" i="1"/>
  <c r="BV53" i="1" s="1"/>
  <c r="BU22" i="1"/>
  <c r="BU53" i="1" s="1"/>
  <c r="BT22" i="1"/>
  <c r="BS22" i="1"/>
  <c r="BS53" i="1" s="1"/>
  <c r="BR22" i="1"/>
  <c r="BR53" i="1" s="1"/>
  <c r="BQ22" i="1"/>
  <c r="BP22" i="1"/>
  <c r="BO22" i="1"/>
  <c r="BN22" i="1"/>
  <c r="BN53" i="1" s="1"/>
  <c r="BM22" i="1"/>
  <c r="BM53" i="1" s="1"/>
  <c r="BL22" i="1"/>
  <c r="BK22" i="1"/>
  <c r="BJ22" i="1"/>
  <c r="BI22" i="1"/>
  <c r="BH22" i="1"/>
  <c r="BH53" i="1" s="1"/>
  <c r="BG22" i="1"/>
  <c r="BF22" i="1"/>
  <c r="BF53" i="1" s="1"/>
  <c r="BE22" i="1"/>
  <c r="BE53" i="1" s="1"/>
  <c r="BD22" i="1"/>
  <c r="BC22" i="1"/>
  <c r="BB22" i="1"/>
  <c r="BA22" i="1"/>
  <c r="AZ22" i="1"/>
  <c r="AY22" i="1"/>
  <c r="AX22" i="1"/>
  <c r="AX53" i="1" s="1"/>
  <c r="AW22" i="1"/>
  <c r="AW53" i="1" s="1"/>
  <c r="AV22" i="1"/>
  <c r="AU22" i="1"/>
  <c r="AT22" i="1"/>
  <c r="AS22" i="1"/>
  <c r="AS53" i="1" s="1"/>
  <c r="AR22" i="1"/>
  <c r="AR53" i="1" s="1"/>
  <c r="AQ22" i="1"/>
  <c r="AP22" i="1"/>
  <c r="AP53" i="1" s="1"/>
  <c r="AO22" i="1"/>
  <c r="AO53" i="1" s="1"/>
  <c r="AN22" i="1"/>
  <c r="AM22" i="1"/>
  <c r="AL22" i="1"/>
  <c r="AK22" i="1"/>
  <c r="AJ22" i="1"/>
  <c r="AI22" i="1"/>
  <c r="AH22" i="1"/>
  <c r="AH53" i="1" s="1"/>
  <c r="AG22" i="1"/>
  <c r="AG53" i="1" s="1"/>
  <c r="AF22" i="1"/>
  <c r="AE22" i="1"/>
  <c r="AD22" i="1"/>
  <c r="AC22" i="1"/>
  <c r="AB22" i="1"/>
  <c r="AA22" i="1"/>
  <c r="Z22" i="1"/>
  <c r="Z53" i="1" s="1"/>
  <c r="Y22" i="1"/>
  <c r="Y53" i="1" s="1"/>
  <c r="X22" i="1"/>
  <c r="W22" i="1"/>
  <c r="V22" i="1"/>
  <c r="U22" i="1"/>
  <c r="T22" i="1"/>
  <c r="T53" i="1" s="1"/>
  <c r="S22" i="1"/>
  <c r="R22" i="1"/>
  <c r="R53" i="1" s="1"/>
  <c r="Q22" i="1"/>
  <c r="Q53" i="1" s="1"/>
  <c r="P22" i="1"/>
  <c r="O22" i="1"/>
  <c r="N22" i="1"/>
  <c r="M22" i="1"/>
  <c r="L22" i="1"/>
  <c r="L53" i="1" s="1"/>
  <c r="K22" i="1"/>
  <c r="J22" i="1"/>
  <c r="J53" i="1" s="1"/>
  <c r="I22" i="1"/>
  <c r="I53" i="1" s="1"/>
  <c r="H22" i="1"/>
  <c r="G22" i="1"/>
  <c r="F22" i="1"/>
  <c r="E22" i="1"/>
  <c r="D22" i="1"/>
  <c r="C22" i="1"/>
  <c r="C53" i="1" s="1"/>
  <c r="FY21" i="1"/>
  <c r="FY20" i="1"/>
  <c r="FY19" i="1"/>
  <c r="P31" i="1" l="1"/>
  <c r="P32" i="1" s="1"/>
  <c r="AN31" i="1"/>
  <c r="AN32" i="1" s="1"/>
  <c r="BD31" i="1"/>
  <c r="BD32" i="1" s="1"/>
  <c r="CJ31" i="1"/>
  <c r="CJ32" i="1" s="1"/>
  <c r="DH31" i="1"/>
  <c r="DH32" i="1" s="1"/>
  <c r="DX31" i="1"/>
  <c r="DX32" i="1" s="1"/>
  <c r="EN31" i="1"/>
  <c r="EN32" i="1" s="1"/>
  <c r="FL31" i="1"/>
  <c r="FL32" i="1" s="1"/>
  <c r="I31" i="1"/>
  <c r="I32" i="1" s="1"/>
  <c r="Q31" i="1"/>
  <c r="Q32" i="1" s="1"/>
  <c r="Y31" i="1"/>
  <c r="Y32" i="1" s="1"/>
  <c r="AG31" i="1"/>
  <c r="AG32" i="1" s="1"/>
  <c r="AO31" i="1"/>
  <c r="AO32" i="1" s="1"/>
  <c r="AW31" i="1"/>
  <c r="AW32" i="1" s="1"/>
  <c r="BE31" i="1"/>
  <c r="BE32" i="1" s="1"/>
  <c r="BM31" i="1"/>
  <c r="BM32" i="1" s="1"/>
  <c r="BU31" i="1"/>
  <c r="BU32" i="1" s="1"/>
  <c r="CC31" i="1"/>
  <c r="CC32" i="1" s="1"/>
  <c r="CK31" i="1"/>
  <c r="CK32" i="1" s="1"/>
  <c r="CS31" i="1"/>
  <c r="CS32" i="1" s="1"/>
  <c r="DA31" i="1"/>
  <c r="DA32" i="1" s="1"/>
  <c r="DI31" i="1"/>
  <c r="DI32" i="1" s="1"/>
  <c r="DQ31" i="1"/>
  <c r="DQ32" i="1" s="1"/>
  <c r="DY31" i="1"/>
  <c r="DY32" i="1" s="1"/>
  <c r="EG31" i="1"/>
  <c r="EG32" i="1" s="1"/>
  <c r="EO31" i="1"/>
  <c r="EO32" i="1" s="1"/>
  <c r="EW31" i="1"/>
  <c r="EW32" i="1" s="1"/>
  <c r="FE31" i="1"/>
  <c r="FE32" i="1" s="1"/>
  <c r="FM31" i="1"/>
  <c r="FM32" i="1" s="1"/>
  <c r="FU31" i="1"/>
  <c r="FU32" i="1" s="1"/>
  <c r="R31" i="1"/>
  <c r="R32" i="1" s="1"/>
  <c r="BF31" i="1"/>
  <c r="BF32" i="1" s="1"/>
  <c r="CL31" i="1"/>
  <c r="CL32" i="1" s="1"/>
  <c r="DJ31" i="1"/>
  <c r="DJ32" i="1" s="1"/>
  <c r="EX32" i="1"/>
  <c r="EX31" i="1"/>
  <c r="C32" i="1"/>
  <c r="C31" i="1"/>
  <c r="K32" i="1"/>
  <c r="K31" i="1"/>
  <c r="S31" i="1"/>
  <c r="S32" i="1" s="1"/>
  <c r="AA31" i="1"/>
  <c r="AA32" i="1" s="1"/>
  <c r="AI31" i="1"/>
  <c r="AI32" i="1" s="1"/>
  <c r="AQ31" i="1"/>
  <c r="AQ32" i="1" s="1"/>
  <c r="AY31" i="1"/>
  <c r="AY32" i="1" s="1"/>
  <c r="BG31" i="1"/>
  <c r="BG32" i="1" s="1"/>
  <c r="BO32" i="1"/>
  <c r="BO31" i="1"/>
  <c r="BW32" i="1"/>
  <c r="BW31" i="1"/>
  <c r="CE31" i="1"/>
  <c r="CE32" i="1" s="1"/>
  <c r="CM31" i="1"/>
  <c r="CM32" i="1" s="1"/>
  <c r="CU31" i="1"/>
  <c r="CU32" i="1" s="1"/>
  <c r="DC31" i="1"/>
  <c r="DC32" i="1" s="1"/>
  <c r="DK31" i="1"/>
  <c r="DK32" i="1" s="1"/>
  <c r="DS32" i="1"/>
  <c r="DS31" i="1"/>
  <c r="EA31" i="1"/>
  <c r="EA32" i="1" s="1"/>
  <c r="EI32" i="1"/>
  <c r="EI31" i="1"/>
  <c r="EQ31" i="1"/>
  <c r="EQ32" i="1" s="1"/>
  <c r="EY31" i="1"/>
  <c r="EY32" i="1" s="1"/>
  <c r="FG31" i="1"/>
  <c r="FG32" i="1" s="1"/>
  <c r="FO31" i="1"/>
  <c r="FO32" i="1" s="1"/>
  <c r="FW31" i="1"/>
  <c r="FW32" i="1" s="1"/>
  <c r="H32" i="1"/>
  <c r="H31" i="1"/>
  <c r="AV32" i="1"/>
  <c r="AV31" i="1"/>
  <c r="CB31" i="1"/>
  <c r="CB32" i="1" s="1"/>
  <c r="DP31" i="1"/>
  <c r="DP32" i="1" s="1"/>
  <c r="FD31" i="1"/>
  <c r="FD32" i="1" s="1"/>
  <c r="J31" i="1"/>
  <c r="J32" i="1" s="1"/>
  <c r="AP31" i="1"/>
  <c r="AP32" i="1" s="1"/>
  <c r="CD31" i="1"/>
  <c r="CD32" i="1" s="1"/>
  <c r="DB32" i="1"/>
  <c r="DB31" i="1"/>
  <c r="EH32" i="1"/>
  <c r="EH31" i="1"/>
  <c r="FN31" i="1"/>
  <c r="FN32" i="1" s="1"/>
  <c r="T31" i="1"/>
  <c r="T32" i="1" s="1"/>
  <c r="AR31" i="1"/>
  <c r="AR32" i="1" s="1"/>
  <c r="BX32" i="1"/>
  <c r="BX31" i="1"/>
  <c r="CV31" i="1"/>
  <c r="CV32" i="1" s="1"/>
  <c r="DL31" i="1"/>
  <c r="DL32" i="1" s="1"/>
  <c r="EJ32" i="1"/>
  <c r="EJ31" i="1"/>
  <c r="FP31" i="1"/>
  <c r="FP32" i="1" s="1"/>
  <c r="M31" i="1"/>
  <c r="M32" i="1" s="1"/>
  <c r="U31" i="1"/>
  <c r="U32" i="1" s="1"/>
  <c r="AC32" i="1"/>
  <c r="AC31" i="1"/>
  <c r="AK32" i="1"/>
  <c r="AK31" i="1"/>
  <c r="AS31" i="1"/>
  <c r="AS32" i="1" s="1"/>
  <c r="BA31" i="1"/>
  <c r="BA32" i="1" s="1"/>
  <c r="BI32" i="1"/>
  <c r="BI31" i="1"/>
  <c r="BQ32" i="1"/>
  <c r="BQ31" i="1"/>
  <c r="BY31" i="1"/>
  <c r="BY32" i="1" s="1"/>
  <c r="CG31" i="1"/>
  <c r="CG32" i="1" s="1"/>
  <c r="CO31" i="1"/>
  <c r="CO32" i="1" s="1"/>
  <c r="CW32" i="1"/>
  <c r="CW31" i="1"/>
  <c r="DE31" i="1"/>
  <c r="DE32" i="1" s="1"/>
  <c r="DM31" i="1"/>
  <c r="DM32" i="1" s="1"/>
  <c r="DU32" i="1"/>
  <c r="DU31" i="1"/>
  <c r="EC31" i="1"/>
  <c r="EC32" i="1" s="1"/>
  <c r="EK31" i="1"/>
  <c r="EK32" i="1" s="1"/>
  <c r="ES31" i="1"/>
  <c r="ES32" i="1" s="1"/>
  <c r="FA32" i="1"/>
  <c r="FA31" i="1"/>
  <c r="FI32" i="1"/>
  <c r="FI31" i="1"/>
  <c r="FQ31" i="1"/>
  <c r="FQ32" i="1" s="1"/>
  <c r="AF31" i="1"/>
  <c r="AF32" i="1" s="1"/>
  <c r="BT32" i="1"/>
  <c r="BT31" i="1"/>
  <c r="CZ32" i="1"/>
  <c r="CZ31" i="1"/>
  <c r="EV31" i="1"/>
  <c r="EV32" i="1" s="1"/>
  <c r="AH31" i="1"/>
  <c r="AH32" i="1" s="1"/>
  <c r="BN31" i="1"/>
  <c r="BN32" i="1" s="1"/>
  <c r="CT32" i="1"/>
  <c r="CT31" i="1"/>
  <c r="DZ31" i="1"/>
  <c r="DZ32" i="1" s="1"/>
  <c r="FF31" i="1"/>
  <c r="FF32" i="1" s="1"/>
  <c r="AB32" i="1"/>
  <c r="AB31" i="1"/>
  <c r="BH31" i="1"/>
  <c r="BH32" i="1" s="1"/>
  <c r="CF31" i="1"/>
  <c r="CF32" i="1" s="1"/>
  <c r="DT31" i="1"/>
  <c r="DT32" i="1" s="1"/>
  <c r="ER32" i="1"/>
  <c r="ER31" i="1"/>
  <c r="FH32" i="1"/>
  <c r="FH31" i="1"/>
  <c r="FX31" i="1"/>
  <c r="FX32" i="1" s="1"/>
  <c r="F31" i="1"/>
  <c r="F32" i="1" s="1"/>
  <c r="N32" i="1"/>
  <c r="N31" i="1"/>
  <c r="V32" i="1"/>
  <c r="V31" i="1"/>
  <c r="AD31" i="1"/>
  <c r="AD32" i="1" s="1"/>
  <c r="AL31" i="1"/>
  <c r="AL32" i="1" s="1"/>
  <c r="AT31" i="1"/>
  <c r="AT32" i="1" s="1"/>
  <c r="BB32" i="1"/>
  <c r="BB31" i="1"/>
  <c r="BJ31" i="1"/>
  <c r="BJ32" i="1" s="1"/>
  <c r="BR31" i="1"/>
  <c r="BR32" i="1" s="1"/>
  <c r="BZ32" i="1"/>
  <c r="BZ31" i="1"/>
  <c r="CH31" i="1"/>
  <c r="CH32" i="1" s="1"/>
  <c r="CP31" i="1"/>
  <c r="CP32" i="1" s="1"/>
  <c r="CX31" i="1"/>
  <c r="CX32" i="1" s="1"/>
  <c r="DF32" i="1"/>
  <c r="DF31" i="1"/>
  <c r="DN32" i="1"/>
  <c r="DN31" i="1"/>
  <c r="DV31" i="1"/>
  <c r="DV32" i="1" s="1"/>
  <c r="ED31" i="1"/>
  <c r="ED32" i="1" s="1"/>
  <c r="EL32" i="1"/>
  <c r="EL31" i="1"/>
  <c r="ET32" i="1"/>
  <c r="ET31" i="1"/>
  <c r="FB31" i="1"/>
  <c r="FB32" i="1" s="1"/>
  <c r="FJ31" i="1"/>
  <c r="FJ32" i="1" s="1"/>
  <c r="FR31" i="1"/>
  <c r="FR32" i="1" s="1"/>
  <c r="X32" i="1"/>
  <c r="X31" i="1"/>
  <c r="BL31" i="1"/>
  <c r="BL32" i="1" s="1"/>
  <c r="CR31" i="1"/>
  <c r="CR32" i="1" s="1"/>
  <c r="EF32" i="1"/>
  <c r="EF31" i="1"/>
  <c r="FT31" i="1"/>
  <c r="FT32" i="1" s="1"/>
  <c r="Z31" i="1"/>
  <c r="Z32" i="1" s="1"/>
  <c r="AX31" i="1"/>
  <c r="AX32" i="1" s="1"/>
  <c r="BV32" i="1"/>
  <c r="BV31" i="1"/>
  <c r="DR32" i="1"/>
  <c r="DR31" i="1"/>
  <c r="EP31" i="1"/>
  <c r="EP32" i="1" s="1"/>
  <c r="FV31" i="1"/>
  <c r="FV32" i="1" s="1"/>
  <c r="D32" i="1"/>
  <c r="D31" i="1"/>
  <c r="L32" i="1"/>
  <c r="L31" i="1"/>
  <c r="AJ31" i="1"/>
  <c r="AJ32" i="1" s="1"/>
  <c r="AZ31" i="1"/>
  <c r="AZ32" i="1" s="1"/>
  <c r="BP31" i="1"/>
  <c r="BP32" i="1" s="1"/>
  <c r="CN32" i="1"/>
  <c r="CN31" i="1"/>
  <c r="DD31" i="1"/>
  <c r="DD32" i="1" s="1"/>
  <c r="EB31" i="1"/>
  <c r="EB32" i="1" s="1"/>
  <c r="EZ32" i="1"/>
  <c r="EZ31" i="1"/>
  <c r="G31" i="1"/>
  <c r="G32" i="1" s="1"/>
  <c r="O31" i="1"/>
  <c r="O32" i="1" s="1"/>
  <c r="W31" i="1"/>
  <c r="W32" i="1" s="1"/>
  <c r="AE32" i="1"/>
  <c r="AE31" i="1"/>
  <c r="AM32" i="1"/>
  <c r="AM31" i="1"/>
  <c r="AU31" i="1"/>
  <c r="AU32" i="1" s="1"/>
  <c r="BC31" i="1"/>
  <c r="BC32" i="1" s="1"/>
  <c r="BK32" i="1"/>
  <c r="BK31" i="1"/>
  <c r="BS32" i="1"/>
  <c r="BS31" i="1"/>
  <c r="CA31" i="1"/>
  <c r="CA32" i="1" s="1"/>
  <c r="CI31" i="1"/>
  <c r="CI32" i="1" s="1"/>
  <c r="CQ31" i="1"/>
  <c r="CQ32" i="1" s="1"/>
  <c r="CY32" i="1"/>
  <c r="CY31" i="1"/>
  <c r="DG31" i="1"/>
  <c r="DG32" i="1" s="1"/>
  <c r="DO31" i="1"/>
  <c r="DO32" i="1" s="1"/>
  <c r="DW32" i="1"/>
  <c r="DW31" i="1"/>
  <c r="EE31" i="1"/>
  <c r="EE32" i="1" s="1"/>
  <c r="EM31" i="1"/>
  <c r="EM32" i="1" s="1"/>
  <c r="EU31" i="1"/>
  <c r="EU32" i="1" s="1"/>
  <c r="FC32" i="1"/>
  <c r="FC31" i="1"/>
  <c r="FK32" i="1"/>
  <c r="FK31" i="1"/>
  <c r="FS31" i="1"/>
  <c r="FS32" i="1" s="1"/>
  <c r="C80" i="4"/>
  <c r="K80" i="4"/>
  <c r="S80" i="4"/>
  <c r="AA80" i="4"/>
  <c r="W25" i="4"/>
  <c r="W42" i="4" s="1"/>
  <c r="W47" i="4" s="1"/>
  <c r="W53" i="4"/>
  <c r="AF53" i="4"/>
  <c r="AF65" i="4" s="1"/>
  <c r="Y53" i="4"/>
  <c r="Y67" i="4" s="1"/>
  <c r="J25" i="4"/>
  <c r="J42" i="4" s="1"/>
  <c r="J51" i="4" s="1"/>
  <c r="J53" i="4"/>
  <c r="M53" i="4"/>
  <c r="U53" i="4"/>
  <c r="U99" i="4" s="1"/>
  <c r="U102" i="4" s="1"/>
  <c r="F25" i="4"/>
  <c r="F42" i="4" s="1"/>
  <c r="F47" i="4" s="1"/>
  <c r="F53" i="4"/>
  <c r="F65" i="4" s="1"/>
  <c r="N25" i="4"/>
  <c r="N42" i="4" s="1"/>
  <c r="N51" i="4" s="1"/>
  <c r="N53" i="4"/>
  <c r="N67" i="4" s="1"/>
  <c r="V25" i="4"/>
  <c r="V42" i="4" s="1"/>
  <c r="V51" i="4" s="1"/>
  <c r="V53" i="4"/>
  <c r="V65" i="4" s="1"/>
  <c r="AD25" i="4"/>
  <c r="AD42" i="4" s="1"/>
  <c r="AD51" i="4" s="1"/>
  <c r="AD53" i="4"/>
  <c r="AD65" i="4" s="1"/>
  <c r="O25" i="4"/>
  <c r="O42" i="4" s="1"/>
  <c r="O47" i="4" s="1"/>
  <c r="O53" i="4"/>
  <c r="O67" i="4" s="1"/>
  <c r="P53" i="4"/>
  <c r="P65" i="4" s="1"/>
  <c r="C53" i="4"/>
  <c r="K53" i="4"/>
  <c r="K65" i="4" s="1"/>
  <c r="S53" i="4"/>
  <c r="S67" i="4" s="1"/>
  <c r="AA53" i="4"/>
  <c r="AA67" i="4" s="1"/>
  <c r="X53" i="4"/>
  <c r="X67" i="4" s="1"/>
  <c r="I25" i="4"/>
  <c r="I42" i="4" s="1"/>
  <c r="I51" i="4" s="1"/>
  <c r="I53" i="4"/>
  <c r="R25" i="4"/>
  <c r="R42" i="4" s="1"/>
  <c r="R51" i="4" s="1"/>
  <c r="R53" i="4"/>
  <c r="AH25" i="4"/>
  <c r="AH42" i="4" s="1"/>
  <c r="AH51" i="4" s="1"/>
  <c r="AH53" i="4"/>
  <c r="D53" i="4"/>
  <c r="D65" i="4" s="1"/>
  <c r="L53" i="4"/>
  <c r="L67" i="4" s="1"/>
  <c r="T53" i="4"/>
  <c r="T65" i="4" s="1"/>
  <c r="AB53" i="4"/>
  <c r="AB67" i="4" s="1"/>
  <c r="G53" i="4"/>
  <c r="G65" i="4" s="1"/>
  <c r="AE25" i="4"/>
  <c r="AE42" i="4" s="1"/>
  <c r="AE47" i="4" s="1"/>
  <c r="AE53" i="4"/>
  <c r="AE67" i="4" s="1"/>
  <c r="H53" i="4"/>
  <c r="H67" i="4" s="1"/>
  <c r="Q25" i="4"/>
  <c r="Q42" i="4" s="1"/>
  <c r="Q47" i="4" s="1"/>
  <c r="Q48" i="4" s="1"/>
  <c r="Q50" i="4" s="1"/>
  <c r="Q53" i="4"/>
  <c r="AG53" i="4"/>
  <c r="AG65" i="4" s="1"/>
  <c r="Z25" i="4"/>
  <c r="Z42" i="4" s="1"/>
  <c r="Z51" i="4" s="1"/>
  <c r="Z53" i="4"/>
  <c r="E53" i="4"/>
  <c r="AC53" i="4"/>
  <c r="AA53" i="1"/>
  <c r="AA66" i="1" s="1"/>
  <c r="AA70" i="1" s="1"/>
  <c r="AY53" i="1"/>
  <c r="AY66" i="1" s="1"/>
  <c r="AY70" i="1" s="1"/>
  <c r="BW53" i="1"/>
  <c r="BW66" i="1" s="1"/>
  <c r="BW70" i="1" s="1"/>
  <c r="CM53" i="1"/>
  <c r="CM66" i="1" s="1"/>
  <c r="CM70" i="1" s="1"/>
  <c r="DK53" i="1"/>
  <c r="DK66" i="1" s="1"/>
  <c r="DK70" i="1" s="1"/>
  <c r="EI53" i="1"/>
  <c r="EI66" i="1" s="1"/>
  <c r="EI70" i="1" s="1"/>
  <c r="FG53" i="1"/>
  <c r="FG68" i="1" s="1"/>
  <c r="FG100" i="1" s="1"/>
  <c r="FG103" i="1" s="1"/>
  <c r="FW53" i="1"/>
  <c r="FW66" i="1" s="1"/>
  <c r="FW70" i="1" s="1"/>
  <c r="D24" i="1"/>
  <c r="D41" i="1" s="1"/>
  <c r="D53" i="1"/>
  <c r="D66" i="1" s="1"/>
  <c r="D70" i="1" s="1"/>
  <c r="H53" i="1"/>
  <c r="H66" i="1" s="1"/>
  <c r="H70" i="1" s="1"/>
  <c r="P53" i="1"/>
  <c r="P66" i="1" s="1"/>
  <c r="P70" i="1" s="1"/>
  <c r="X53" i="1"/>
  <c r="X66" i="1" s="1"/>
  <c r="AF53" i="1"/>
  <c r="AF66" i="1" s="1"/>
  <c r="AF70" i="1" s="1"/>
  <c r="AN53" i="1"/>
  <c r="AN68" i="1" s="1"/>
  <c r="AN100" i="1" s="1"/>
  <c r="AN103" i="1" s="1"/>
  <c r="AV53" i="1"/>
  <c r="AV68" i="1" s="1"/>
  <c r="AV100" i="1" s="1"/>
  <c r="AV103" i="1" s="1"/>
  <c r="BD53" i="1"/>
  <c r="BD66" i="1" s="1"/>
  <c r="BL53" i="1"/>
  <c r="BL66" i="1" s="1"/>
  <c r="BL70" i="1" s="1"/>
  <c r="BT53" i="1"/>
  <c r="BT66" i="1" s="1"/>
  <c r="BT70" i="1" s="1"/>
  <c r="CB53" i="1"/>
  <c r="CB68" i="1" s="1"/>
  <c r="CB100" i="1" s="1"/>
  <c r="CB103" i="1" s="1"/>
  <c r="CJ53" i="1"/>
  <c r="CJ100" i="1" s="1"/>
  <c r="CJ103" i="1" s="1"/>
  <c r="CR53" i="1"/>
  <c r="CR66" i="1" s="1"/>
  <c r="CR70" i="1" s="1"/>
  <c r="CZ53" i="1"/>
  <c r="CZ66" i="1" s="1"/>
  <c r="DH53" i="1"/>
  <c r="DH66" i="1" s="1"/>
  <c r="DH70" i="1" s="1"/>
  <c r="DP53" i="1"/>
  <c r="DP66" i="1" s="1"/>
  <c r="DX53" i="1"/>
  <c r="DX66" i="1" s="1"/>
  <c r="DX70" i="1" s="1"/>
  <c r="EF53" i="1"/>
  <c r="EF68" i="1" s="1"/>
  <c r="EF100" i="1" s="1"/>
  <c r="EF103" i="1" s="1"/>
  <c r="EN53" i="1"/>
  <c r="EN68" i="1" s="1"/>
  <c r="EN100" i="1" s="1"/>
  <c r="EN103" i="1" s="1"/>
  <c r="EV53" i="1"/>
  <c r="EV100" i="1" s="1"/>
  <c r="EV103" i="1" s="1"/>
  <c r="FD53" i="1"/>
  <c r="FD66" i="1" s="1"/>
  <c r="FL53" i="1"/>
  <c r="FL66" i="1" s="1"/>
  <c r="FL70" i="1" s="1"/>
  <c r="FT53" i="1"/>
  <c r="FT66" i="1" s="1"/>
  <c r="FT70" i="1" s="1"/>
  <c r="K53" i="1"/>
  <c r="K66" i="1" s="1"/>
  <c r="K70" i="1" s="1"/>
  <c r="AQ53" i="1"/>
  <c r="AQ66" i="1" s="1"/>
  <c r="AQ70" i="1" s="1"/>
  <c r="CE53" i="1"/>
  <c r="CE68" i="1" s="1"/>
  <c r="CE100" i="1" s="1"/>
  <c r="CE103" i="1" s="1"/>
  <c r="DS53" i="1"/>
  <c r="DS68" i="1" s="1"/>
  <c r="DS100" i="1" s="1"/>
  <c r="DS103" i="1" s="1"/>
  <c r="EY53" i="1"/>
  <c r="EY66" i="1" s="1"/>
  <c r="EY70" i="1" s="1"/>
  <c r="AJ24" i="1"/>
  <c r="AJ41" i="1" s="1"/>
  <c r="AJ53" i="1"/>
  <c r="AJ66" i="1" s="1"/>
  <c r="AJ70" i="1" s="1"/>
  <c r="BP24" i="1"/>
  <c r="BP41" i="1" s="1"/>
  <c r="BP53" i="1"/>
  <c r="BP66" i="1" s="1"/>
  <c r="BP70" i="1" s="1"/>
  <c r="CN24" i="1"/>
  <c r="CN41" i="1" s="1"/>
  <c r="CN53" i="1"/>
  <c r="CN66" i="1" s="1"/>
  <c r="CN70" i="1" s="1"/>
  <c r="DL24" i="1"/>
  <c r="DL41" i="1" s="1"/>
  <c r="DL53" i="1"/>
  <c r="DL66" i="1" s="1"/>
  <c r="DL70" i="1" s="1"/>
  <c r="FX24" i="1"/>
  <c r="FX41" i="1" s="1"/>
  <c r="FX53" i="1"/>
  <c r="E53" i="1"/>
  <c r="E66" i="1" s="1"/>
  <c r="E70" i="1" s="1"/>
  <c r="M53" i="1"/>
  <c r="M68" i="1" s="1"/>
  <c r="U53" i="1"/>
  <c r="U66" i="1" s="1"/>
  <c r="U70" i="1" s="1"/>
  <c r="AC24" i="1"/>
  <c r="AC41" i="1" s="1"/>
  <c r="AC53" i="1"/>
  <c r="AC66" i="1" s="1"/>
  <c r="AC70" i="1" s="1"/>
  <c r="AK53" i="1"/>
  <c r="AK66" i="1" s="1"/>
  <c r="AK70" i="1" s="1"/>
  <c r="BA24" i="1"/>
  <c r="BA41" i="1" s="1"/>
  <c r="BA53" i="1"/>
  <c r="BI53" i="1"/>
  <c r="BI68" i="1" s="1"/>
  <c r="BI100" i="1" s="1"/>
  <c r="BI103" i="1" s="1"/>
  <c r="BQ53" i="1"/>
  <c r="BQ66" i="1" s="1"/>
  <c r="BQ70" i="1" s="1"/>
  <c r="BY24" i="1"/>
  <c r="BY41" i="1" s="1"/>
  <c r="BY53" i="1"/>
  <c r="BY66" i="1" s="1"/>
  <c r="BY70" i="1" s="1"/>
  <c r="CG53" i="1"/>
  <c r="CG68" i="1" s="1"/>
  <c r="CG100" i="1" s="1"/>
  <c r="CG103" i="1" s="1"/>
  <c r="CO24" i="1"/>
  <c r="CO41" i="1" s="1"/>
  <c r="CO53" i="1"/>
  <c r="CW53" i="1"/>
  <c r="CW66" i="1" s="1"/>
  <c r="CW70" i="1" s="1"/>
  <c r="DM24" i="1"/>
  <c r="DM53" i="1"/>
  <c r="DM66" i="1" s="1"/>
  <c r="DM70" i="1" s="1"/>
  <c r="EC53" i="1"/>
  <c r="EC66" i="1" s="1"/>
  <c r="EC70" i="1" s="1"/>
  <c r="EK53" i="1"/>
  <c r="EK66" i="1" s="1"/>
  <c r="ES53" i="1"/>
  <c r="ES66" i="1" s="1"/>
  <c r="ES70" i="1" s="1"/>
  <c r="FA24" i="1"/>
  <c r="FA41" i="1" s="1"/>
  <c r="FA53" i="1"/>
  <c r="FA66" i="1" s="1"/>
  <c r="FA70" i="1" s="1"/>
  <c r="FI53" i="1"/>
  <c r="FI66" i="1" s="1"/>
  <c r="FI70" i="1" s="1"/>
  <c r="S53" i="1"/>
  <c r="S66" i="1" s="1"/>
  <c r="S70" i="1" s="1"/>
  <c r="BG53" i="1"/>
  <c r="BG66" i="1" s="1"/>
  <c r="BG70" i="1" s="1"/>
  <c r="DC53" i="1"/>
  <c r="DC66" i="1" s="1"/>
  <c r="EQ53" i="1"/>
  <c r="EQ66" i="1" s="1"/>
  <c r="EQ70" i="1" s="1"/>
  <c r="CV24" i="1"/>
  <c r="CV41" i="1" s="1"/>
  <c r="CV53" i="1"/>
  <c r="CV66" i="1" s="1"/>
  <c r="CV70" i="1" s="1"/>
  <c r="EB24" i="1"/>
  <c r="EB41" i="1" s="1"/>
  <c r="EB53" i="1"/>
  <c r="EB66" i="1" s="1"/>
  <c r="EB70" i="1" s="1"/>
  <c r="FH24" i="1"/>
  <c r="FH41" i="1" s="1"/>
  <c r="FH53" i="1"/>
  <c r="FH66" i="1" s="1"/>
  <c r="FH70" i="1" s="1"/>
  <c r="F53" i="1"/>
  <c r="F68" i="1" s="1"/>
  <c r="N24" i="1"/>
  <c r="N41" i="1" s="1"/>
  <c r="N53" i="1"/>
  <c r="N66" i="1" s="1"/>
  <c r="N70" i="1" s="1"/>
  <c r="V53" i="1"/>
  <c r="V66" i="1" s="1"/>
  <c r="V70" i="1" s="1"/>
  <c r="AD53" i="1"/>
  <c r="AD66" i="1" s="1"/>
  <c r="AD70" i="1" s="1"/>
  <c r="AL53" i="1"/>
  <c r="AL68" i="1" s="1"/>
  <c r="AL100" i="1" s="1"/>
  <c r="AL103" i="1" s="1"/>
  <c r="AT53" i="1"/>
  <c r="AT66" i="1" s="1"/>
  <c r="AT70" i="1" s="1"/>
  <c r="BB53" i="1"/>
  <c r="BB66" i="1" s="1"/>
  <c r="BB70" i="1" s="1"/>
  <c r="BJ53" i="1"/>
  <c r="BJ66" i="1" s="1"/>
  <c r="BJ70" i="1" s="1"/>
  <c r="BZ53" i="1"/>
  <c r="BZ66" i="1" s="1"/>
  <c r="BZ70" i="1" s="1"/>
  <c r="CH53" i="1"/>
  <c r="CH66" i="1" s="1"/>
  <c r="CH70" i="1" s="1"/>
  <c r="CP53" i="1"/>
  <c r="CP66" i="1" s="1"/>
  <c r="CP70" i="1" s="1"/>
  <c r="CX53" i="1"/>
  <c r="CX68" i="1" s="1"/>
  <c r="CX100" i="1" s="1"/>
  <c r="CX103" i="1" s="1"/>
  <c r="DF53" i="1"/>
  <c r="DF66" i="1" s="1"/>
  <c r="DF70" i="1" s="1"/>
  <c r="DN24" i="1"/>
  <c r="DN41" i="1" s="1"/>
  <c r="DN53" i="1"/>
  <c r="DN90" i="1" s="1"/>
  <c r="DN93" i="1" s="1"/>
  <c r="ED53" i="1"/>
  <c r="ED66" i="1" s="1"/>
  <c r="ED70" i="1" s="1"/>
  <c r="EL24" i="1"/>
  <c r="EL41" i="1" s="1"/>
  <c r="EL53" i="1"/>
  <c r="EL66" i="1" s="1"/>
  <c r="EL70" i="1" s="1"/>
  <c r="ET53" i="1"/>
  <c r="ET68" i="1" s="1"/>
  <c r="ET100" i="1" s="1"/>
  <c r="ET103" i="1" s="1"/>
  <c r="FB53" i="1"/>
  <c r="FB66" i="1" s="1"/>
  <c r="FB70" i="1" s="1"/>
  <c r="FJ53" i="1"/>
  <c r="FJ66" i="1" s="1"/>
  <c r="FJ70" i="1" s="1"/>
  <c r="FR53" i="1"/>
  <c r="FR66" i="1" s="1"/>
  <c r="FR70" i="1" s="1"/>
  <c r="AI53" i="1"/>
  <c r="AI66" i="1" s="1"/>
  <c r="BO53" i="1"/>
  <c r="BO90" i="1" s="1"/>
  <c r="BO93" i="1" s="1"/>
  <c r="CU53" i="1"/>
  <c r="CU66" i="1" s="1"/>
  <c r="CU70" i="1" s="1"/>
  <c r="EA53" i="1"/>
  <c r="EA66" i="1" s="1"/>
  <c r="EA70" i="1" s="1"/>
  <c r="FO53" i="1"/>
  <c r="FO66" i="1" s="1"/>
  <c r="FO70" i="1" s="1"/>
  <c r="AB24" i="1"/>
  <c r="AB41" i="1" s="1"/>
  <c r="AB53" i="1"/>
  <c r="AB66" i="1" s="1"/>
  <c r="AB70" i="1" s="1"/>
  <c r="AZ24" i="1"/>
  <c r="AZ41" i="1" s="1"/>
  <c r="AZ53" i="1"/>
  <c r="AZ66" i="1" s="1"/>
  <c r="AZ70" i="1" s="1"/>
  <c r="EZ24" i="1"/>
  <c r="EZ41" i="1" s="1"/>
  <c r="EZ53" i="1"/>
  <c r="EZ66" i="1" s="1"/>
  <c r="EZ70" i="1" s="1"/>
  <c r="G53" i="1"/>
  <c r="G68" i="1" s="1"/>
  <c r="G100" i="1" s="1"/>
  <c r="G103" i="1" s="1"/>
  <c r="O24" i="1"/>
  <c r="O41" i="1" s="1"/>
  <c r="O53" i="1"/>
  <c r="O68" i="1" s="1"/>
  <c r="O100" i="1" s="1"/>
  <c r="O103" i="1" s="1"/>
  <c r="W53" i="1"/>
  <c r="W66" i="1" s="1"/>
  <c r="W70" i="1" s="1"/>
  <c r="AE53" i="1"/>
  <c r="AE68" i="1" s="1"/>
  <c r="AE100" i="1" s="1"/>
  <c r="AE103" i="1" s="1"/>
  <c r="AM24" i="1"/>
  <c r="AM41" i="1" s="1"/>
  <c r="AM53" i="1"/>
  <c r="AM66" i="1" s="1"/>
  <c r="AM70" i="1" s="1"/>
  <c r="AU24" i="1"/>
  <c r="AU41" i="1" s="1"/>
  <c r="AU53" i="1"/>
  <c r="AU66" i="1" s="1"/>
  <c r="AU70" i="1" s="1"/>
  <c r="BC53" i="1"/>
  <c r="BC66" i="1" s="1"/>
  <c r="BC70" i="1" s="1"/>
  <c r="BK53" i="1"/>
  <c r="BK66" i="1" s="1"/>
  <c r="BK70" i="1" s="1"/>
  <c r="CA53" i="1"/>
  <c r="CA66" i="1" s="1"/>
  <c r="CA70" i="1" s="1"/>
  <c r="CI53" i="1"/>
  <c r="CI66" i="1" s="1"/>
  <c r="CI70" i="1" s="1"/>
  <c r="CQ53" i="1"/>
  <c r="CQ66" i="1" s="1"/>
  <c r="CQ70" i="1" s="1"/>
  <c r="CY24" i="1"/>
  <c r="CY41" i="1" s="1"/>
  <c r="CY53" i="1"/>
  <c r="CY66" i="1" s="1"/>
  <c r="CY70" i="1" s="1"/>
  <c r="DG53" i="1"/>
  <c r="DG66" i="1" s="1"/>
  <c r="DG70" i="1" s="1"/>
  <c r="DO53" i="1"/>
  <c r="DO68" i="1" s="1"/>
  <c r="DW53" i="1"/>
  <c r="DW66" i="1" s="1"/>
  <c r="DW70" i="1" s="1"/>
  <c r="EE53" i="1"/>
  <c r="EE66" i="1" s="1"/>
  <c r="EE70" i="1" s="1"/>
  <c r="EM24" i="1"/>
  <c r="EM41" i="1" s="1"/>
  <c r="EM53" i="1"/>
  <c r="EM68" i="1" s="1"/>
  <c r="EM100" i="1" s="1"/>
  <c r="EM103" i="1" s="1"/>
  <c r="EU53" i="1"/>
  <c r="EU66" i="1" s="1"/>
  <c r="EU70" i="1" s="1"/>
  <c r="FC53" i="1"/>
  <c r="FC66" i="1" s="1"/>
  <c r="FC70" i="1" s="1"/>
  <c r="FK24" i="1"/>
  <c r="FK41" i="1" s="1"/>
  <c r="FK53" i="1"/>
  <c r="FK66" i="1" s="1"/>
  <c r="FK70" i="1" s="1"/>
  <c r="FS24" i="1"/>
  <c r="FS41" i="1" s="1"/>
  <c r="FS53" i="1"/>
  <c r="FS66" i="1" s="1"/>
  <c r="FS70" i="1" s="1"/>
  <c r="H25" i="4"/>
  <c r="H42" i="4" s="1"/>
  <c r="H51" i="4" s="1"/>
  <c r="I80" i="4"/>
  <c r="Q80" i="4"/>
  <c r="Y80" i="4"/>
  <c r="AG80" i="4"/>
  <c r="X25" i="4"/>
  <c r="X42" i="4" s="1"/>
  <c r="X51" i="4" s="1"/>
  <c r="D80" i="4"/>
  <c r="T80" i="4"/>
  <c r="AB25" i="4"/>
  <c r="AB42" i="4" s="1"/>
  <c r="AB51" i="4" s="1"/>
  <c r="AI23" i="4"/>
  <c r="AI25" i="4" s="1"/>
  <c r="L25" i="4"/>
  <c r="L42" i="4" s="1"/>
  <c r="L51" i="4" s="1"/>
  <c r="M80" i="4"/>
  <c r="AC80" i="4"/>
  <c r="Y25" i="4"/>
  <c r="Y42" i="4" s="1"/>
  <c r="Y51" i="4" s="1"/>
  <c r="E80" i="4"/>
  <c r="U80" i="4"/>
  <c r="L80" i="4"/>
  <c r="AB80" i="4"/>
  <c r="AG25" i="4"/>
  <c r="AG42" i="4" s="1"/>
  <c r="P80" i="4"/>
  <c r="AF80" i="4"/>
  <c r="P25" i="4"/>
  <c r="P42" i="4" s="1"/>
  <c r="G80" i="4"/>
  <c r="W80" i="4"/>
  <c r="D25" i="4"/>
  <c r="D42" i="4" s="1"/>
  <c r="D51" i="4" s="1"/>
  <c r="T25" i="4"/>
  <c r="T42" i="4" s="1"/>
  <c r="T51" i="4" s="1"/>
  <c r="J80" i="4"/>
  <c r="R80" i="4"/>
  <c r="Z80" i="4"/>
  <c r="AH80" i="4"/>
  <c r="AF25" i="4"/>
  <c r="AF42" i="4" s="1"/>
  <c r="G25" i="4"/>
  <c r="G42" i="4" s="1"/>
  <c r="G51" i="4" s="1"/>
  <c r="EN24" i="1"/>
  <c r="EN41" i="1" s="1"/>
  <c r="FC24" i="1"/>
  <c r="FC41" i="1" s="1"/>
  <c r="AK24" i="1"/>
  <c r="AK41" i="1" s="1"/>
  <c r="BI24" i="1"/>
  <c r="BI41" i="1" s="1"/>
  <c r="CA24" i="1"/>
  <c r="CA41" i="1" s="1"/>
  <c r="BL24" i="1"/>
  <c r="ET24" i="1"/>
  <c r="FL24" i="1"/>
  <c r="X24" i="1"/>
  <c r="X41" i="1" s="1"/>
  <c r="DP24" i="1"/>
  <c r="CB24" i="1"/>
  <c r="FD24" i="1"/>
  <c r="FD41" i="1" s="1"/>
  <c r="CW24" i="1"/>
  <c r="CW41" i="1" s="1"/>
  <c r="AF24" i="1"/>
  <c r="DU24" i="1"/>
  <c r="DU41" i="1" s="1"/>
  <c r="DX24" i="1"/>
  <c r="S24" i="1"/>
  <c r="V24" i="1"/>
  <c r="BK24" i="1"/>
  <c r="CZ24" i="1"/>
  <c r="CZ41" i="1" s="1"/>
  <c r="EU24" i="1"/>
  <c r="B8" i="5"/>
  <c r="DW24" i="1"/>
  <c r="AS24" i="1"/>
  <c r="CH24" i="1"/>
  <c r="FG24" i="1"/>
  <c r="AV24" i="1"/>
  <c r="CI24" i="1"/>
  <c r="P24" i="1"/>
  <c r="BD24" i="1"/>
  <c r="CU24" i="1"/>
  <c r="DM41" i="1"/>
  <c r="DU68" i="1"/>
  <c r="DU100" i="1" s="1"/>
  <c r="DU103" i="1" s="1"/>
  <c r="DU66" i="1"/>
  <c r="O33" i="4"/>
  <c r="W33" i="4"/>
  <c r="AE33" i="4"/>
  <c r="AE51" i="4" s="1"/>
  <c r="U24" i="1"/>
  <c r="AN24" i="1"/>
  <c r="BJ24" i="1"/>
  <c r="BJ41" i="1" s="1"/>
  <c r="CG24" i="1"/>
  <c r="CX24" i="1"/>
  <c r="DV24" i="1"/>
  <c r="ES24" i="1"/>
  <c r="FI24" i="1"/>
  <c r="K25" i="4"/>
  <c r="FQ24" i="1"/>
  <c r="AA25" i="4"/>
  <c r="BR68" i="1"/>
  <c r="BR66" i="1"/>
  <c r="BR70" i="1" s="1"/>
  <c r="DV68" i="1"/>
  <c r="DV100" i="1" s="1"/>
  <c r="DV103" i="1" s="1"/>
  <c r="DV66" i="1"/>
  <c r="DV70" i="1" s="1"/>
  <c r="E24" i="1"/>
  <c r="AY24" i="1"/>
  <c r="BQ24" i="1"/>
  <c r="CJ24" i="1"/>
  <c r="DG24" i="1"/>
  <c r="EC24" i="1"/>
  <c r="EV24" i="1"/>
  <c r="E25" i="4"/>
  <c r="M25" i="4"/>
  <c r="U25" i="4"/>
  <c r="AC25" i="4"/>
  <c r="C25" i="4"/>
  <c r="AI31" i="4"/>
  <c r="AI32" i="4" s="1"/>
  <c r="AI33" i="4" s="1"/>
  <c r="C8" i="5"/>
  <c r="AS68" i="1"/>
  <c r="AS66" i="1"/>
  <c r="AS70" i="1" s="1"/>
  <c r="FQ68" i="1"/>
  <c r="FQ100" i="1" s="1"/>
  <c r="FQ103" i="1" s="1"/>
  <c r="FQ66" i="1"/>
  <c r="FQ70" i="1" s="1"/>
  <c r="BS68" i="1"/>
  <c r="BS66" i="1"/>
  <c r="BS70" i="1" s="1"/>
  <c r="H24" i="1"/>
  <c r="AD24" i="1"/>
  <c r="BT24" i="1"/>
  <c r="DH24" i="1"/>
  <c r="EF24" i="1"/>
  <c r="FT24" i="1"/>
  <c r="DU90" i="1"/>
  <c r="DU93" i="1" s="1"/>
  <c r="N47" i="4"/>
  <c r="DE68" i="1"/>
  <c r="DE100" i="1" s="1"/>
  <c r="DE103" i="1" s="1"/>
  <c r="DE66" i="1"/>
  <c r="DE24" i="1"/>
  <c r="FY30" i="1"/>
  <c r="FY31" i="1" s="1"/>
  <c r="FY32" i="1" s="1"/>
  <c r="M24" i="1"/>
  <c r="AE24" i="1"/>
  <c r="BB24" i="1"/>
  <c r="BB41" i="1" s="1"/>
  <c r="CR24" i="1"/>
  <c r="EK24" i="1"/>
  <c r="S25" i="4"/>
  <c r="CL104" i="1"/>
  <c r="CE104" i="1"/>
  <c r="AI110" i="4"/>
  <c r="X111" i="4"/>
  <c r="P111" i="4"/>
  <c r="Z111" i="4"/>
  <c r="K111" i="4"/>
  <c r="S111" i="4"/>
  <c r="AA111" i="4"/>
  <c r="R111" i="4"/>
  <c r="S98" i="4"/>
  <c r="S100" i="4" s="1"/>
  <c r="Y98" i="4"/>
  <c r="J66" i="1"/>
  <c r="J70" i="1" s="1"/>
  <c r="J24" i="1"/>
  <c r="R66" i="1"/>
  <c r="R70" i="1" s="1"/>
  <c r="R24" i="1"/>
  <c r="Z24" i="1"/>
  <c r="Z66" i="1"/>
  <c r="Z70" i="1" s="1"/>
  <c r="AP66" i="1"/>
  <c r="AP70" i="1" s="1"/>
  <c r="AP24" i="1"/>
  <c r="AX66" i="1"/>
  <c r="AX70" i="1" s="1"/>
  <c r="AX24" i="1"/>
  <c r="BF66" i="1"/>
  <c r="BF70" i="1" s="1"/>
  <c r="BF24" i="1"/>
  <c r="BN24" i="1"/>
  <c r="BN66" i="1"/>
  <c r="BN70" i="1" s="1"/>
  <c r="BV24" i="1"/>
  <c r="BV66" i="1"/>
  <c r="BV70" i="1" s="1"/>
  <c r="CD24" i="1"/>
  <c r="CD66" i="1"/>
  <c r="CD70" i="1" s="1"/>
  <c r="CL24" i="1"/>
  <c r="CL66" i="1"/>
  <c r="CL70" i="1" s="1"/>
  <c r="CT66" i="1"/>
  <c r="CT70" i="1" s="1"/>
  <c r="CT24" i="1"/>
  <c r="DB24" i="1"/>
  <c r="DB66" i="1"/>
  <c r="DB70" i="1" s="1"/>
  <c r="DJ24" i="1"/>
  <c r="DJ66" i="1"/>
  <c r="DJ70" i="1" s="1"/>
  <c r="DR24" i="1"/>
  <c r="DR66" i="1"/>
  <c r="DR70" i="1" s="1"/>
  <c r="DZ24" i="1"/>
  <c r="DZ66" i="1"/>
  <c r="DZ70" i="1" s="1"/>
  <c r="EH24" i="1"/>
  <c r="EH66" i="1"/>
  <c r="EH70" i="1" s="1"/>
  <c r="EP24" i="1"/>
  <c r="EP66" i="1"/>
  <c r="EP70" i="1" s="1"/>
  <c r="EX24" i="1"/>
  <c r="EX66" i="1"/>
  <c r="EX70" i="1" s="1"/>
  <c r="FF66" i="1"/>
  <c r="FF70" i="1" s="1"/>
  <c r="FF24" i="1"/>
  <c r="FN24" i="1"/>
  <c r="FN66" i="1"/>
  <c r="FN70" i="1" s="1"/>
  <c r="FV24" i="1"/>
  <c r="AV101" i="1"/>
  <c r="AV104" i="1" s="1"/>
  <c r="BT101" i="1"/>
  <c r="BT104" i="1" s="1"/>
  <c r="AH66" i="1"/>
  <c r="AH70" i="1" s="1"/>
  <c r="AH24" i="1"/>
  <c r="BW24" i="1"/>
  <c r="AH221" i="1"/>
  <c r="AH89" i="1"/>
  <c r="BN221" i="1"/>
  <c r="BN89" i="1"/>
  <c r="CT221" i="1"/>
  <c r="CT89" i="1"/>
  <c r="DZ221" i="1"/>
  <c r="DZ89" i="1"/>
  <c r="EX221" i="1"/>
  <c r="EX89" i="1"/>
  <c r="P101" i="1"/>
  <c r="P104" i="1" s="1"/>
  <c r="AN101" i="1"/>
  <c r="AN104" i="1" s="1"/>
  <c r="DP101" i="1"/>
  <c r="DP104" i="1" s="1"/>
  <c r="DK101" i="1"/>
  <c r="DK104" i="1" s="1"/>
  <c r="T66" i="1"/>
  <c r="T70" i="1" s="1"/>
  <c r="T24" i="1"/>
  <c r="AR66" i="1"/>
  <c r="AR70" i="1" s="1"/>
  <c r="AR24" i="1"/>
  <c r="EJ66" i="1"/>
  <c r="EJ70" i="1" s="1"/>
  <c r="EJ24" i="1"/>
  <c r="DK24" i="1"/>
  <c r="FJ24" i="1"/>
  <c r="FW24" i="1"/>
  <c r="FY112" i="1"/>
  <c r="BE101" i="1"/>
  <c r="BE104" i="1" s="1"/>
  <c r="DI101" i="1"/>
  <c r="DI104" i="1" s="1"/>
  <c r="N101" i="1"/>
  <c r="N104" i="1" s="1"/>
  <c r="EM101" i="1"/>
  <c r="EM104" i="1" s="1"/>
  <c r="W24" i="1"/>
  <c r="BC24" i="1"/>
  <c r="BZ24" i="1"/>
  <c r="CM24" i="1"/>
  <c r="EY24" i="1"/>
  <c r="E32" i="1"/>
  <c r="D221" i="1"/>
  <c r="D89" i="1"/>
  <c r="Z89" i="1"/>
  <c r="BV89" i="1"/>
  <c r="O101" i="1"/>
  <c r="O104" i="1" s="1"/>
  <c r="R221" i="1"/>
  <c r="R89" i="1"/>
  <c r="AX221" i="1"/>
  <c r="AX89" i="1"/>
  <c r="CD221" i="1"/>
  <c r="CD89" i="1"/>
  <c r="DB221" i="1"/>
  <c r="DB89" i="1"/>
  <c r="EH221" i="1"/>
  <c r="EH89" i="1"/>
  <c r="X101" i="1"/>
  <c r="X104" i="1" s="1"/>
  <c r="CR101" i="1"/>
  <c r="CR104" i="1" s="1"/>
  <c r="DX101" i="1"/>
  <c r="DX104" i="1" s="1"/>
  <c r="FL101" i="1"/>
  <c r="FL104" i="1" s="1"/>
  <c r="CF66" i="1"/>
  <c r="CF70" i="1" s="1"/>
  <c r="CF24" i="1"/>
  <c r="DD66" i="1"/>
  <c r="DD70" i="1" s="1"/>
  <c r="DD24" i="1"/>
  <c r="FP66" i="1"/>
  <c r="FP70" i="1" s="1"/>
  <c r="FP24" i="1"/>
  <c r="K24" i="1"/>
  <c r="AQ24" i="1"/>
  <c r="C24" i="1"/>
  <c r="BG101" i="1"/>
  <c r="BG104" i="1" s="1"/>
  <c r="CP24" i="1"/>
  <c r="DC24" i="1"/>
  <c r="DO24" i="1"/>
  <c r="FB24" i="1"/>
  <c r="FO24" i="1"/>
  <c r="C66" i="1"/>
  <c r="C70" i="1" s="1"/>
  <c r="L101" i="1"/>
  <c r="L104" i="1" s="1"/>
  <c r="BH101" i="1"/>
  <c r="BH104" i="1" s="1"/>
  <c r="DR89" i="1"/>
  <c r="FV89" i="1"/>
  <c r="AM101" i="1"/>
  <c r="AM104" i="1" s="1"/>
  <c r="BF221" i="1"/>
  <c r="BF89" i="1"/>
  <c r="CL221" i="1"/>
  <c r="CL89" i="1"/>
  <c r="DJ221" i="1"/>
  <c r="DJ89" i="1"/>
  <c r="EP221" i="1"/>
  <c r="EP89" i="1"/>
  <c r="FN221" i="1"/>
  <c r="FN89" i="1"/>
  <c r="AF101" i="1"/>
  <c r="AF104" i="1" s="1"/>
  <c r="BL101" i="1"/>
  <c r="BL104" i="1" s="1"/>
  <c r="CZ101" i="1"/>
  <c r="CZ104" i="1" s="1"/>
  <c r="EF101" i="1"/>
  <c r="EF104" i="1" s="1"/>
  <c r="FD101" i="1"/>
  <c r="FD104" i="1" s="1"/>
  <c r="DC91" i="1"/>
  <c r="DC94" i="1"/>
  <c r="L66" i="1"/>
  <c r="L70" i="1" s="1"/>
  <c r="L24" i="1"/>
  <c r="DT66" i="1"/>
  <c r="DT70" i="1" s="1"/>
  <c r="DT24" i="1"/>
  <c r="ER66" i="1"/>
  <c r="ER70" i="1" s="1"/>
  <c r="ER24" i="1"/>
  <c r="EA24" i="1"/>
  <c r="BW101" i="1"/>
  <c r="BW104" i="1" s="1"/>
  <c r="ER104" i="1"/>
  <c r="FF89" i="1"/>
  <c r="AA24" i="1"/>
  <c r="BR24" i="1"/>
  <c r="EQ24" i="1"/>
  <c r="BZ101" i="1"/>
  <c r="BZ104" i="1" s="1"/>
  <c r="DW101" i="1"/>
  <c r="DW104" i="1" s="1"/>
  <c r="BD91" i="1"/>
  <c r="BD94" i="1"/>
  <c r="AU101" i="1"/>
  <c r="AU104" i="1" s="1"/>
  <c r="EI24" i="1"/>
  <c r="AP221" i="1"/>
  <c r="AP89" i="1"/>
  <c r="H101" i="1"/>
  <c r="H104" i="1" s="1"/>
  <c r="BD101" i="1"/>
  <c r="BD104" i="1" s="1"/>
  <c r="CB101" i="1"/>
  <c r="CB104" i="1" s="1"/>
  <c r="DH101" i="1"/>
  <c r="DH104" i="1" s="1"/>
  <c r="EN101" i="1"/>
  <c r="EN104" i="1" s="1"/>
  <c r="FT101" i="1"/>
  <c r="FT104" i="1" s="1"/>
  <c r="J89" i="1"/>
  <c r="EK94" i="1"/>
  <c r="BH66" i="1"/>
  <c r="BH70" i="1" s="1"/>
  <c r="BH24" i="1"/>
  <c r="BX66" i="1"/>
  <c r="BX70" i="1" s="1"/>
  <c r="BX24" i="1"/>
  <c r="AI24" i="1"/>
  <c r="AT24" i="1"/>
  <c r="BO24" i="1"/>
  <c r="EX101" i="1"/>
  <c r="EX104" i="1" s="1"/>
  <c r="FY22" i="1"/>
  <c r="FY24" i="1" s="1"/>
  <c r="F24" i="1"/>
  <c r="AL24" i="1"/>
  <c r="BG24" i="1"/>
  <c r="CE24" i="1"/>
  <c r="CQ24" i="1"/>
  <c r="ED24" i="1"/>
  <c r="I66" i="1"/>
  <c r="I70" i="1" s="1"/>
  <c r="I24" i="1"/>
  <c r="Q66" i="1"/>
  <c r="Q70" i="1" s="1"/>
  <c r="Q24" i="1"/>
  <c r="Y66" i="1"/>
  <c r="Y70" i="1" s="1"/>
  <c r="Y24" i="1"/>
  <c r="AG66" i="1"/>
  <c r="AG70" i="1" s="1"/>
  <c r="AG24" i="1"/>
  <c r="AO66" i="1"/>
  <c r="AO70" i="1" s="1"/>
  <c r="AO24" i="1"/>
  <c r="AW66" i="1"/>
  <c r="AW70" i="1" s="1"/>
  <c r="AW24" i="1"/>
  <c r="BE66" i="1"/>
  <c r="BE70" i="1" s="1"/>
  <c r="BE24" i="1"/>
  <c r="BM66" i="1"/>
  <c r="BM70" i="1" s="1"/>
  <c r="BM24" i="1"/>
  <c r="BU66" i="1"/>
  <c r="BU70" i="1" s="1"/>
  <c r="BU24" i="1"/>
  <c r="CC66" i="1"/>
  <c r="CC70" i="1" s="1"/>
  <c r="CC24" i="1"/>
  <c r="CK66" i="1"/>
  <c r="CK70" i="1" s="1"/>
  <c r="CK24" i="1"/>
  <c r="CS66" i="1"/>
  <c r="CS70" i="1" s="1"/>
  <c r="CS24" i="1"/>
  <c r="DA66" i="1"/>
  <c r="DA70" i="1" s="1"/>
  <c r="DA24" i="1"/>
  <c r="DI66" i="1"/>
  <c r="DI70" i="1" s="1"/>
  <c r="DI24" i="1"/>
  <c r="DQ66" i="1"/>
  <c r="DQ70" i="1" s="1"/>
  <c r="DQ24" i="1"/>
  <c r="DY66" i="1"/>
  <c r="DY70" i="1" s="1"/>
  <c r="DY24" i="1"/>
  <c r="EG66" i="1"/>
  <c r="EG70" i="1" s="1"/>
  <c r="EG24" i="1"/>
  <c r="EO66" i="1"/>
  <c r="EO70" i="1" s="1"/>
  <c r="EO24" i="1"/>
  <c r="EW66" i="1"/>
  <c r="EW70" i="1" s="1"/>
  <c r="EW24" i="1"/>
  <c r="FE66" i="1"/>
  <c r="FE70" i="1" s="1"/>
  <c r="FE24" i="1"/>
  <c r="FM66" i="1"/>
  <c r="FM70" i="1" s="1"/>
  <c r="FM24" i="1"/>
  <c r="FU66" i="1"/>
  <c r="FU70" i="1" s="1"/>
  <c r="FU24" i="1"/>
  <c r="G24" i="1"/>
  <c r="BS24" i="1"/>
  <c r="DF24" i="1"/>
  <c r="DS24" i="1"/>
  <c r="EE24" i="1"/>
  <c r="FR24" i="1"/>
  <c r="F94" i="1"/>
  <c r="F91" i="1"/>
  <c r="CC101" i="1"/>
  <c r="CC104" i="1" s="1"/>
  <c r="FY111" i="1"/>
  <c r="C221" i="1"/>
  <c r="C89" i="1"/>
  <c r="AQ221" i="1"/>
  <c r="AQ89" i="1"/>
  <c r="AY221" i="1"/>
  <c r="AY89" i="1"/>
  <c r="BG221" i="1"/>
  <c r="BG89" i="1"/>
  <c r="BW221" i="1"/>
  <c r="BW89" i="1"/>
  <c r="CE221" i="1"/>
  <c r="CE89" i="1"/>
  <c r="CU221" i="1"/>
  <c r="CU89" i="1"/>
  <c r="DK221" i="1"/>
  <c r="DK89" i="1"/>
  <c r="DS221" i="1"/>
  <c r="DS89" i="1"/>
  <c r="EA221" i="1"/>
  <c r="EA89" i="1"/>
  <c r="EI221" i="1"/>
  <c r="EI89" i="1"/>
  <c r="EY221" i="1"/>
  <c r="EY89" i="1"/>
  <c r="FG221" i="1"/>
  <c r="FG89" i="1"/>
  <c r="FO221" i="1"/>
  <c r="FO89" i="1"/>
  <c r="FW221" i="1"/>
  <c r="FW89" i="1"/>
  <c r="Y101" i="1"/>
  <c r="Y104" i="1" s="1"/>
  <c r="AG101" i="1"/>
  <c r="AG104" i="1" s="1"/>
  <c r="AO101" i="1"/>
  <c r="AO104" i="1" s="1"/>
  <c r="AW104" i="1"/>
  <c r="BM101" i="1"/>
  <c r="BM104" i="1" s="1"/>
  <c r="BU101" i="1"/>
  <c r="BU104" i="1" s="1"/>
  <c r="CK101" i="1"/>
  <c r="CK104" i="1" s="1"/>
  <c r="CS101" i="1"/>
  <c r="CS104" i="1" s="1"/>
  <c r="DA101" i="1"/>
  <c r="DA104" i="1" s="1"/>
  <c r="DY101" i="1"/>
  <c r="DY104" i="1" s="1"/>
  <c r="EO101" i="1"/>
  <c r="EO104" i="1" s="1"/>
  <c r="EW101" i="1"/>
  <c r="EW104" i="1" s="1"/>
  <c r="AA89" i="1"/>
  <c r="CM89" i="1"/>
  <c r="FK89" i="1"/>
  <c r="G221" i="1"/>
  <c r="G89" i="1"/>
  <c r="O221" i="1"/>
  <c r="O89" i="1"/>
  <c r="W221" i="1"/>
  <c r="W89" i="1"/>
  <c r="AE221" i="1"/>
  <c r="AE89" i="1"/>
  <c r="AU221" i="1"/>
  <c r="AU89" i="1"/>
  <c r="BK221" i="1"/>
  <c r="BK89" i="1"/>
  <c r="BS221" i="1"/>
  <c r="BS89" i="1"/>
  <c r="CA221" i="1"/>
  <c r="CA89" i="1"/>
  <c r="CQ221" i="1"/>
  <c r="CQ89" i="1"/>
  <c r="CY221" i="1"/>
  <c r="CY89" i="1"/>
  <c r="DG221" i="1"/>
  <c r="DG89" i="1"/>
  <c r="DO221" i="1"/>
  <c r="DO89" i="1"/>
  <c r="DW221" i="1"/>
  <c r="DW89" i="1"/>
  <c r="EE221" i="1"/>
  <c r="EE89" i="1"/>
  <c r="EM221" i="1"/>
  <c r="EM89" i="1"/>
  <c r="EU221" i="1"/>
  <c r="EU89" i="1"/>
  <c r="FC221" i="1"/>
  <c r="FC89" i="1"/>
  <c r="FS221" i="1"/>
  <c r="FS89" i="1"/>
  <c r="U101" i="1"/>
  <c r="U104" i="1" s="1"/>
  <c r="AC101" i="1"/>
  <c r="AC104" i="1" s="1"/>
  <c r="AK104" i="1"/>
  <c r="AS100" i="1"/>
  <c r="AS103" i="1" s="1"/>
  <c r="BA101" i="1"/>
  <c r="BA104" i="1" s="1"/>
  <c r="BI101" i="1"/>
  <c r="BI104" i="1" s="1"/>
  <c r="BY101" i="1"/>
  <c r="BY104" i="1" s="1"/>
  <c r="CG101" i="1"/>
  <c r="CG104" i="1" s="1"/>
  <c r="CO101" i="1"/>
  <c r="CO104" i="1" s="1"/>
  <c r="CW101" i="1"/>
  <c r="CW104" i="1" s="1"/>
  <c r="DE101" i="1"/>
  <c r="DE104" i="1" s="1"/>
  <c r="DM101" i="1"/>
  <c r="DM104" i="1" s="1"/>
  <c r="DU101" i="1"/>
  <c r="DU104" i="1" s="1"/>
  <c r="EC101" i="1"/>
  <c r="EC104" i="1" s="1"/>
  <c r="EK101" i="1"/>
  <c r="EK104" i="1" s="1"/>
  <c r="ES101" i="1"/>
  <c r="ES104" i="1" s="1"/>
  <c r="K89" i="1"/>
  <c r="BX91" i="1"/>
  <c r="DE94" i="1"/>
  <c r="DE91" i="1"/>
  <c r="EQ89" i="1"/>
  <c r="FH101" i="1"/>
  <c r="FH104" i="1" s="1"/>
  <c r="AV41" i="1"/>
  <c r="AD101" i="1"/>
  <c r="AD104" i="1" s="1"/>
  <c r="AT101" i="1"/>
  <c r="AT104" i="1" s="1"/>
  <c r="ET101" i="1"/>
  <c r="ET104" i="1" s="1"/>
  <c r="FR104" i="1"/>
  <c r="S89" i="1"/>
  <c r="FA91" i="1"/>
  <c r="FA94" i="1"/>
  <c r="DD101" i="1"/>
  <c r="DD104" i="1" s="1"/>
  <c r="FM101" i="1"/>
  <c r="FM104" i="1" s="1"/>
  <c r="Q221" i="1"/>
  <c r="Q89" i="1"/>
  <c r="Y221" i="1"/>
  <c r="Y89" i="1"/>
  <c r="AG221" i="1"/>
  <c r="AG89" i="1"/>
  <c r="AO221" i="1"/>
  <c r="AO89" i="1"/>
  <c r="AW221" i="1"/>
  <c r="AW89" i="1"/>
  <c r="BE221" i="1"/>
  <c r="BE89" i="1"/>
  <c r="BM221" i="1"/>
  <c r="BM89" i="1"/>
  <c r="BU221" i="1"/>
  <c r="BU89" i="1"/>
  <c r="CC221" i="1"/>
  <c r="CC89" i="1"/>
  <c r="CK221" i="1"/>
  <c r="CK89" i="1"/>
  <c r="CS221" i="1"/>
  <c r="CS89" i="1"/>
  <c r="DA221" i="1"/>
  <c r="DA89" i="1"/>
  <c r="DI221" i="1"/>
  <c r="DI89" i="1"/>
  <c r="DQ221" i="1"/>
  <c r="DQ89" i="1"/>
  <c r="DY221" i="1"/>
  <c r="DY89" i="1"/>
  <c r="EG221" i="1"/>
  <c r="EG89" i="1"/>
  <c r="EO221" i="1"/>
  <c r="EO89" i="1"/>
  <c r="EW221" i="1"/>
  <c r="EW89" i="1"/>
  <c r="FE221" i="1"/>
  <c r="FE89" i="1"/>
  <c r="FM221" i="1"/>
  <c r="FM89" i="1"/>
  <c r="FU221" i="1"/>
  <c r="FU89" i="1"/>
  <c r="G101" i="1"/>
  <c r="G104" i="1" s="1"/>
  <c r="W101" i="1"/>
  <c r="W104" i="1" s="1"/>
  <c r="AE101" i="1"/>
  <c r="AE104" i="1" s="1"/>
  <c r="BC101" i="1"/>
  <c r="BC104" i="1" s="1"/>
  <c r="BK101" i="1"/>
  <c r="BK104" i="1" s="1"/>
  <c r="BS100" i="1"/>
  <c r="BS103" i="1" s="1"/>
  <c r="CA101" i="1"/>
  <c r="CA104" i="1" s="1"/>
  <c r="CQ101" i="1"/>
  <c r="CQ104" i="1" s="1"/>
  <c r="CY104" i="1"/>
  <c r="DG101" i="1"/>
  <c r="DG104" i="1" s="1"/>
  <c r="EE104" i="1"/>
  <c r="FC101" i="1"/>
  <c r="FC104" i="1" s="1"/>
  <c r="FS101" i="1"/>
  <c r="FS104" i="1" s="1"/>
  <c r="BC89" i="1"/>
  <c r="CI89" i="1"/>
  <c r="DP94" i="1"/>
  <c r="DP91" i="1"/>
  <c r="P221" i="1"/>
  <c r="P89" i="1"/>
  <c r="AF221" i="1"/>
  <c r="AF89" i="1"/>
  <c r="AN221" i="1"/>
  <c r="AN89" i="1"/>
  <c r="BL221" i="1"/>
  <c r="BL89" i="1"/>
  <c r="BT221" i="1"/>
  <c r="BT89" i="1"/>
  <c r="CB221" i="1"/>
  <c r="CB89" i="1"/>
  <c r="DH221" i="1"/>
  <c r="DH89" i="1"/>
  <c r="EN221" i="1"/>
  <c r="EN89" i="1"/>
  <c r="EV221" i="1"/>
  <c r="EV89" i="1"/>
  <c r="FL221" i="1"/>
  <c r="FL89" i="1"/>
  <c r="FT221" i="1"/>
  <c r="FT89" i="1"/>
  <c r="AL101" i="1"/>
  <c r="AL104" i="1" s="1"/>
  <c r="BB101" i="1"/>
  <c r="BB104" i="1" s="1"/>
  <c r="BJ104" i="1"/>
  <c r="CH100" i="1"/>
  <c r="CH103" i="1" s="1"/>
  <c r="CX101" i="1"/>
  <c r="CX104" i="1" s="1"/>
  <c r="DF101" i="1"/>
  <c r="DF104" i="1" s="1"/>
  <c r="DV101" i="1"/>
  <c r="DV104" i="1" s="1"/>
  <c r="ED101" i="1"/>
  <c r="ED104" i="1" s="1"/>
  <c r="EL101" i="1"/>
  <c r="EL104" i="1" s="1"/>
  <c r="FB101" i="1"/>
  <c r="FB104" i="1" s="1"/>
  <c r="FJ101" i="1"/>
  <c r="FJ104" i="1" s="1"/>
  <c r="H89" i="1"/>
  <c r="U89" i="1"/>
  <c r="AK89" i="1"/>
  <c r="AZ89" i="1"/>
  <c r="BP89" i="1"/>
  <c r="CH89" i="1"/>
  <c r="CW89" i="1"/>
  <c r="FX89" i="1"/>
  <c r="L221" i="1"/>
  <c r="L89" i="1"/>
  <c r="T221" i="1"/>
  <c r="T89" i="1"/>
  <c r="AB221" i="1"/>
  <c r="AB89" i="1"/>
  <c r="AJ221" i="1"/>
  <c r="AJ89" i="1"/>
  <c r="AR221" i="1"/>
  <c r="AR89" i="1"/>
  <c r="BH221" i="1"/>
  <c r="BH89" i="1"/>
  <c r="CN221" i="1"/>
  <c r="CN89" i="1"/>
  <c r="DD221" i="1"/>
  <c r="DD89" i="1"/>
  <c r="DL221" i="1"/>
  <c r="DL89" i="1"/>
  <c r="DT221" i="1"/>
  <c r="DT89" i="1"/>
  <c r="EB221" i="1"/>
  <c r="EB89" i="1"/>
  <c r="ER221" i="1"/>
  <c r="ER89" i="1"/>
  <c r="EZ221" i="1"/>
  <c r="EZ89" i="1"/>
  <c r="FH221" i="1"/>
  <c r="FH89" i="1"/>
  <c r="FP221" i="1"/>
  <c r="FP89" i="1"/>
  <c r="J101" i="1"/>
  <c r="J104" i="1" s="1"/>
  <c r="R101" i="1"/>
  <c r="R104" i="1" s="1"/>
  <c r="Z101" i="1"/>
  <c r="Z104" i="1" s="1"/>
  <c r="AH101" i="1"/>
  <c r="AH104" i="1" s="1"/>
  <c r="AX101" i="1"/>
  <c r="AX104" i="1" s="1"/>
  <c r="BF101" i="1"/>
  <c r="BF104" i="1" s="1"/>
  <c r="BN101" i="1"/>
  <c r="BN104" i="1" s="1"/>
  <c r="BV101" i="1"/>
  <c r="BV104" i="1" s="1"/>
  <c r="CD101" i="1"/>
  <c r="CD104" i="1" s="1"/>
  <c r="CT101" i="1"/>
  <c r="CT104" i="1" s="1"/>
  <c r="DB101" i="1"/>
  <c r="DB104" i="1" s="1"/>
  <c r="DR101" i="1"/>
  <c r="DR104" i="1" s="1"/>
  <c r="DZ101" i="1"/>
  <c r="DZ104" i="1" s="1"/>
  <c r="EH101" i="1"/>
  <c r="EH104" i="1" s="1"/>
  <c r="EP101" i="1"/>
  <c r="EP104" i="1" s="1"/>
  <c r="FF101" i="1"/>
  <c r="FF104" i="1" s="1"/>
  <c r="AC89" i="1"/>
  <c r="AS89" i="1"/>
  <c r="BY89" i="1"/>
  <c r="CP89" i="1"/>
  <c r="DF89" i="1"/>
  <c r="DX89" i="1"/>
  <c r="ES89" i="1"/>
  <c r="E221" i="1"/>
  <c r="E89" i="1"/>
  <c r="M221" i="1"/>
  <c r="M89" i="1"/>
  <c r="BA221" i="1"/>
  <c r="BA89" i="1"/>
  <c r="BI221" i="1"/>
  <c r="BI89" i="1"/>
  <c r="CG221" i="1"/>
  <c r="CG89" i="1"/>
  <c r="CO221" i="1"/>
  <c r="CO89" i="1"/>
  <c r="DM221" i="1"/>
  <c r="DM89" i="1"/>
  <c r="EC221" i="1"/>
  <c r="EC89" i="1"/>
  <c r="FI221" i="1"/>
  <c r="FI89" i="1"/>
  <c r="K101" i="1"/>
  <c r="K104" i="1" s="1"/>
  <c r="S101" i="1"/>
  <c r="S104" i="1" s="1"/>
  <c r="AI101" i="1"/>
  <c r="AI104" i="1" s="1"/>
  <c r="AQ101" i="1"/>
  <c r="AQ104" i="1" s="1"/>
  <c r="AY101" i="1"/>
  <c r="AY104" i="1" s="1"/>
  <c r="BO101" i="1"/>
  <c r="BO104" i="1" s="1"/>
  <c r="CM104" i="1"/>
  <c r="CU101" i="1"/>
  <c r="CU104" i="1" s="1"/>
  <c r="DC101" i="1"/>
  <c r="DC104" i="1" s="1"/>
  <c r="DS101" i="1"/>
  <c r="DS104" i="1" s="1"/>
  <c r="EA101" i="1"/>
  <c r="EA104" i="1" s="1"/>
  <c r="EI101" i="1"/>
  <c r="EI104" i="1" s="1"/>
  <c r="EQ101" i="1"/>
  <c r="EQ104" i="1" s="1"/>
  <c r="EY101" i="1"/>
  <c r="EY104" i="1" s="1"/>
  <c r="FO101" i="1"/>
  <c r="FO104" i="1" s="1"/>
  <c r="AD89" i="1"/>
  <c r="AT89" i="1"/>
  <c r="BZ89" i="1"/>
  <c r="CR89" i="1"/>
  <c r="ET89" i="1"/>
  <c r="BR100" i="1"/>
  <c r="BR103" i="1" s="1"/>
  <c r="V101" i="1"/>
  <c r="V104" i="1" s="1"/>
  <c r="DJ101" i="1"/>
  <c r="DJ104" i="1" s="1"/>
  <c r="N221" i="1"/>
  <c r="N89" i="1"/>
  <c r="V221" i="1"/>
  <c r="V89" i="1"/>
  <c r="BB221" i="1"/>
  <c r="BB89" i="1"/>
  <c r="BJ221" i="1"/>
  <c r="BJ89" i="1"/>
  <c r="BR221" i="1"/>
  <c r="BR89" i="1"/>
  <c r="CX221" i="1"/>
  <c r="CX89" i="1"/>
  <c r="DV221" i="1"/>
  <c r="DV89" i="1"/>
  <c r="ED221" i="1"/>
  <c r="ED89" i="1"/>
  <c r="EL221" i="1"/>
  <c r="EL89" i="1"/>
  <c r="FB221" i="1"/>
  <c r="FB89" i="1"/>
  <c r="FJ221" i="1"/>
  <c r="FJ89" i="1"/>
  <c r="FR221" i="1"/>
  <c r="FR89" i="1"/>
  <c r="D101" i="1"/>
  <c r="D104" i="1" s="1"/>
  <c r="AJ101" i="1"/>
  <c r="AJ104" i="1" s="1"/>
  <c r="AR104" i="1"/>
  <c r="BP104" i="1"/>
  <c r="BX101" i="1"/>
  <c r="BX104" i="1" s="1"/>
  <c r="CF101" i="1"/>
  <c r="CF104" i="1" s="1"/>
  <c r="CN101" i="1"/>
  <c r="CN104" i="1" s="1"/>
  <c r="CV101" i="1"/>
  <c r="CV104" i="1" s="1"/>
  <c r="EJ101" i="1"/>
  <c r="EJ104" i="1" s="1"/>
  <c r="EZ101" i="1"/>
  <c r="EZ104" i="1" s="1"/>
  <c r="FX101" i="1"/>
  <c r="FX104" i="1" s="1"/>
  <c r="FQ89" i="1"/>
  <c r="AB101" i="1"/>
  <c r="AB104" i="1" s="1"/>
  <c r="FG101" i="1"/>
  <c r="FG104" i="1" s="1"/>
  <c r="T104" i="1"/>
  <c r="FQ104" i="1"/>
  <c r="I88" i="4"/>
  <c r="AE88" i="4"/>
  <c r="AE90" i="4" s="1"/>
  <c r="D88" i="4"/>
  <c r="W88" i="4"/>
  <c r="W93" i="4" s="1"/>
  <c r="AB88" i="4"/>
  <c r="AA88" i="4"/>
  <c r="Y88" i="4"/>
  <c r="Y90" i="4" s="1"/>
  <c r="L88" i="4"/>
  <c r="L90" i="4" s="1"/>
  <c r="P88" i="4"/>
  <c r="C88" i="4"/>
  <c r="C93" i="4" s="1"/>
  <c r="FY135" i="1"/>
  <c r="CD136" i="1" s="1"/>
  <c r="W98" i="4"/>
  <c r="K98" i="4"/>
  <c r="AH98" i="4"/>
  <c r="V98" i="4"/>
  <c r="V100" i="4" s="1"/>
  <c r="V103" i="4" s="1"/>
  <c r="J98" i="4"/>
  <c r="AA98" i="4"/>
  <c r="O98" i="4"/>
  <c r="C98" i="4"/>
  <c r="C100" i="4" s="1"/>
  <c r="C103" i="4" s="1"/>
  <c r="Q98" i="4"/>
  <c r="Q100" i="4" s="1"/>
  <c r="Q103" i="4" s="1"/>
  <c r="AG98" i="4"/>
  <c r="AG100" i="4" s="1"/>
  <c r="N98" i="4"/>
  <c r="AE98" i="4"/>
  <c r="M98" i="4"/>
  <c r="Z98" i="4"/>
  <c r="F98" i="4"/>
  <c r="AD98" i="4"/>
  <c r="AD100" i="4" s="1"/>
  <c r="I98" i="4"/>
  <c r="E98" i="4"/>
  <c r="AD88" i="4"/>
  <c r="V88" i="4"/>
  <c r="N88" i="4"/>
  <c r="F88" i="4"/>
  <c r="AC88" i="4"/>
  <c r="U88" i="4"/>
  <c r="M88" i="4"/>
  <c r="E88" i="4"/>
  <c r="AH88" i="4"/>
  <c r="Z88" i="4"/>
  <c r="R88" i="4"/>
  <c r="J88" i="4"/>
  <c r="AG88" i="4"/>
  <c r="T88" i="4"/>
  <c r="H88" i="4"/>
  <c r="AF88" i="4"/>
  <c r="S88" i="4"/>
  <c r="G88" i="4"/>
  <c r="X88" i="4"/>
  <c r="K88" i="4"/>
  <c r="Q88" i="4"/>
  <c r="O88" i="4"/>
  <c r="AF98" i="4"/>
  <c r="X98" i="4"/>
  <c r="P98" i="4"/>
  <c r="H98" i="4"/>
  <c r="AB98" i="4"/>
  <c r="T98" i="4"/>
  <c r="L98" i="4"/>
  <c r="D98" i="4"/>
  <c r="G98" i="4"/>
  <c r="R98" i="4"/>
  <c r="AC98" i="4"/>
  <c r="FY177" i="1"/>
  <c r="FR68" i="1" l="1"/>
  <c r="FR100" i="1" s="1"/>
  <c r="FR103" i="1" s="1"/>
  <c r="CI100" i="1"/>
  <c r="CI103" i="1" s="1"/>
  <c r="E100" i="1"/>
  <c r="E103" i="1" s="1"/>
  <c r="K68" i="1"/>
  <c r="K100" i="1" s="1"/>
  <c r="K103" i="1" s="1"/>
  <c r="DX68" i="1"/>
  <c r="DX100" i="1" s="1"/>
  <c r="DX103" i="1" s="1"/>
  <c r="DX105" i="1" s="1"/>
  <c r="DX106" i="1" s="1"/>
  <c r="BD68" i="1"/>
  <c r="BD100" i="1" s="1"/>
  <c r="BD103" i="1" s="1"/>
  <c r="BG68" i="1"/>
  <c r="BG100" i="1" s="1"/>
  <c r="BG103" i="1" s="1"/>
  <c r="BG105" i="1" s="1"/>
  <c r="BG106" i="1" s="1"/>
  <c r="AA68" i="1"/>
  <c r="F100" i="1"/>
  <c r="F103" i="1" s="1"/>
  <c r="U68" i="1"/>
  <c r="U100" i="1" s="1"/>
  <c r="U103" i="1" s="1"/>
  <c r="L65" i="4"/>
  <c r="R47" i="4"/>
  <c r="X65" i="4"/>
  <c r="X89" i="4" s="1"/>
  <c r="X92" i="4" s="1"/>
  <c r="EU100" i="1"/>
  <c r="EU103" i="1" s="1"/>
  <c r="EU68" i="1"/>
  <c r="CI68" i="1"/>
  <c r="CI101" i="1" s="1"/>
  <c r="CI104" i="1" s="1"/>
  <c r="CI105" i="1" s="1"/>
  <c r="CI106" i="1" s="1"/>
  <c r="ED68" i="1"/>
  <c r="ED100" i="1" s="1"/>
  <c r="ED103" i="1" s="1"/>
  <c r="ED105" i="1" s="1"/>
  <c r="ED106" i="1" s="1"/>
  <c r="AY68" i="1"/>
  <c r="AY100" i="1" s="1"/>
  <c r="AY103" i="1" s="1"/>
  <c r="AY105" i="1" s="1"/>
  <c r="AY106" i="1" s="1"/>
  <c r="EK68" i="1"/>
  <c r="EK100" i="1" s="1"/>
  <c r="EK103" i="1" s="1"/>
  <c r="EK105" i="1" s="1"/>
  <c r="EK106" i="1" s="1"/>
  <c r="CW68" i="1"/>
  <c r="CW100" i="1" s="1"/>
  <c r="CW103" i="1" s="1"/>
  <c r="CW105" i="1" s="1"/>
  <c r="CW106" i="1" s="1"/>
  <c r="FL68" i="1"/>
  <c r="FL100" i="1" s="1"/>
  <c r="FL103" i="1" s="1"/>
  <c r="FL105" i="1" s="1"/>
  <c r="FL106" i="1" s="1"/>
  <c r="CZ68" i="1"/>
  <c r="CZ100" i="1" s="1"/>
  <c r="CZ103" i="1" s="1"/>
  <c r="CZ105" i="1" s="1"/>
  <c r="CZ106" i="1" s="1"/>
  <c r="FC68" i="1"/>
  <c r="FC100" i="1" s="1"/>
  <c r="FC103" i="1" s="1"/>
  <c r="FC105" i="1" s="1"/>
  <c r="FC106" i="1" s="1"/>
  <c r="FJ68" i="1"/>
  <c r="FJ100" i="1" s="1"/>
  <c r="FJ103" i="1" s="1"/>
  <c r="FJ105" i="1" s="1"/>
  <c r="FJ106" i="1" s="1"/>
  <c r="EE68" i="1"/>
  <c r="EE100" i="1" s="1"/>
  <c r="EE103" i="1" s="1"/>
  <c r="EE105" i="1" s="1"/>
  <c r="EE106" i="1" s="1"/>
  <c r="AH47" i="4"/>
  <c r="AH48" i="4" s="1"/>
  <c r="Y65" i="4"/>
  <c r="Y89" i="4" s="1"/>
  <c r="Y92" i="4" s="1"/>
  <c r="AA65" i="4"/>
  <c r="AD47" i="4"/>
  <c r="AD48" i="4" s="1"/>
  <c r="D89" i="4"/>
  <c r="D92" i="4" s="1"/>
  <c r="J47" i="4"/>
  <c r="W51" i="4"/>
  <c r="EF90" i="1"/>
  <c r="EF93" i="1" s="1"/>
  <c r="BW68" i="1"/>
  <c r="BW100" i="1" s="1"/>
  <c r="BW103" i="1" s="1"/>
  <c r="BW105" i="1" s="1"/>
  <c r="BW106" i="1" s="1"/>
  <c r="ES68" i="1"/>
  <c r="ES100" i="1" s="1"/>
  <c r="ES103" i="1" s="1"/>
  <c r="CU68" i="1"/>
  <c r="CU100" i="1" s="1"/>
  <c r="CU103" i="1" s="1"/>
  <c r="CU105" i="1" s="1"/>
  <c r="CU106" i="1" s="1"/>
  <c r="H68" i="1"/>
  <c r="H100" i="1" s="1"/>
  <c r="H103" i="1" s="1"/>
  <c r="H105" i="1" s="1"/>
  <c r="H106" i="1" s="1"/>
  <c r="BJ68" i="1"/>
  <c r="BJ100" i="1" s="1"/>
  <c r="BJ103" i="1" s="1"/>
  <c r="BJ105" i="1" s="1"/>
  <c r="BJ106" i="1" s="1"/>
  <c r="H65" i="4"/>
  <c r="H93" i="4" s="1"/>
  <c r="T67" i="4"/>
  <c r="T99" i="4" s="1"/>
  <c r="T102" i="4" s="1"/>
  <c r="S65" i="4"/>
  <c r="S89" i="4" s="1"/>
  <c r="S92" i="4" s="1"/>
  <c r="DN100" i="1"/>
  <c r="DN103" i="1" s="1"/>
  <c r="DP68" i="1"/>
  <c r="DP100" i="1" s="1"/>
  <c r="DP103" i="1" s="1"/>
  <c r="DP105" i="1" s="1"/>
  <c r="DP106" i="1" s="1"/>
  <c r="AA100" i="1"/>
  <c r="AA103" i="1" s="1"/>
  <c r="DG68" i="1"/>
  <c r="DG100" i="1" s="1"/>
  <c r="DG103" i="1" s="1"/>
  <c r="DG105" i="1" s="1"/>
  <c r="DG106" i="1" s="1"/>
  <c r="BQ100" i="1"/>
  <c r="BQ103" i="1" s="1"/>
  <c r="BB68" i="1"/>
  <c r="BB100" i="1" s="1"/>
  <c r="BB103" i="1" s="1"/>
  <c r="BB105" i="1" s="1"/>
  <c r="BB106" i="1" s="1"/>
  <c r="V68" i="1"/>
  <c r="V100" i="1" s="1"/>
  <c r="V103" i="1" s="1"/>
  <c r="V105" i="1" s="1"/>
  <c r="V106" i="1" s="1"/>
  <c r="BQ90" i="1"/>
  <c r="BQ93" i="1" s="1"/>
  <c r="AG67" i="4"/>
  <c r="AG99" i="4" s="1"/>
  <c r="AG102" i="4" s="1"/>
  <c r="F99" i="4"/>
  <c r="F102" i="4" s="1"/>
  <c r="AF67" i="4"/>
  <c r="AF99" i="4" s="1"/>
  <c r="AF102" i="4" s="1"/>
  <c r="Z47" i="4"/>
  <c r="Z48" i="4" s="1"/>
  <c r="F51" i="4"/>
  <c r="P67" i="4"/>
  <c r="P99" i="4" s="1"/>
  <c r="P102" i="4" s="1"/>
  <c r="D67" i="4"/>
  <c r="G67" i="4"/>
  <c r="M99" i="4"/>
  <c r="M102" i="4" s="1"/>
  <c r="K99" i="4"/>
  <c r="K102" i="4" s="1"/>
  <c r="Y99" i="4"/>
  <c r="Y102" i="4" s="1"/>
  <c r="O51" i="4"/>
  <c r="O99" i="4"/>
  <c r="O102" i="4" s="1"/>
  <c r="AA99" i="4"/>
  <c r="AA102" i="4" s="1"/>
  <c r="Q51" i="4"/>
  <c r="Q116" i="4" s="1"/>
  <c r="Q160" i="4" s="1"/>
  <c r="V47" i="4"/>
  <c r="V48" i="4" s="1"/>
  <c r="AB65" i="4"/>
  <c r="AB89" i="4" s="1"/>
  <c r="AB92" i="4" s="1"/>
  <c r="K67" i="4"/>
  <c r="K100" i="4" s="1"/>
  <c r="K103" i="4" s="1"/>
  <c r="K104" i="4" s="1"/>
  <c r="K105" i="4" s="1"/>
  <c r="FD68" i="1"/>
  <c r="FD100" i="1" s="1"/>
  <c r="FD103" i="1" s="1"/>
  <c r="FD105" i="1" s="1"/>
  <c r="FD106" i="1" s="1"/>
  <c r="CJ90" i="1"/>
  <c r="CJ93" i="1" s="1"/>
  <c r="BK68" i="1"/>
  <c r="BK100" i="1" s="1"/>
  <c r="BK103" i="1" s="1"/>
  <c r="BK105" i="1" s="1"/>
  <c r="BK106" i="1" s="1"/>
  <c r="FW100" i="1"/>
  <c r="FW103" i="1" s="1"/>
  <c r="CP100" i="1"/>
  <c r="CP103" i="1" s="1"/>
  <c r="X90" i="1"/>
  <c r="X93" i="1" s="1"/>
  <c r="DC68" i="1"/>
  <c r="DC100" i="1" s="1"/>
  <c r="DC103" i="1" s="1"/>
  <c r="DC105" i="1" s="1"/>
  <c r="DC106" i="1" s="1"/>
  <c r="FB68" i="1"/>
  <c r="FB100" i="1" s="1"/>
  <c r="FB103" i="1" s="1"/>
  <c r="FB105" i="1" s="1"/>
  <c r="FB106" i="1" s="1"/>
  <c r="DM68" i="1"/>
  <c r="DM100" i="1" s="1"/>
  <c r="DM103" i="1" s="1"/>
  <c r="DM105" i="1" s="1"/>
  <c r="DM106" i="1" s="1"/>
  <c r="CQ68" i="1"/>
  <c r="CQ100" i="1" s="1"/>
  <c r="CQ103" i="1" s="1"/>
  <c r="CQ105" i="1" s="1"/>
  <c r="CQ106" i="1" s="1"/>
  <c r="CM68" i="1"/>
  <c r="CM100" i="1" s="1"/>
  <c r="CM103" i="1" s="1"/>
  <c r="CM105" i="1" s="1"/>
  <c r="CM106" i="1" s="1"/>
  <c r="BQ68" i="1"/>
  <c r="AU68" i="1"/>
  <c r="AU100" i="1" s="1"/>
  <c r="AU103" i="1" s="1"/>
  <c r="AU105" i="1" s="1"/>
  <c r="AU106" i="1" s="1"/>
  <c r="BC68" i="1"/>
  <c r="BC100" i="1" s="1"/>
  <c r="BC103" i="1" s="1"/>
  <c r="BC105" i="1" s="1"/>
  <c r="BC106" i="1" s="1"/>
  <c r="BO68" i="1"/>
  <c r="BO100" i="1" s="1"/>
  <c r="BO103" i="1" s="1"/>
  <c r="BO105" i="1" s="1"/>
  <c r="BO106" i="1" s="1"/>
  <c r="CR68" i="1"/>
  <c r="CR100" i="1" s="1"/>
  <c r="CR103" i="1" s="1"/>
  <c r="CR105" i="1" s="1"/>
  <c r="CR106" i="1" s="1"/>
  <c r="DO100" i="1"/>
  <c r="DO103" i="1" s="1"/>
  <c r="FW68" i="1"/>
  <c r="CP68" i="1"/>
  <c r="AF68" i="1"/>
  <c r="AF100" i="1" s="1"/>
  <c r="AF103" i="1" s="1"/>
  <c r="AF105" i="1" s="1"/>
  <c r="AF106" i="1" s="1"/>
  <c r="AT68" i="1"/>
  <c r="AT100" i="1" s="1"/>
  <c r="AT103" i="1" s="1"/>
  <c r="AT105" i="1" s="1"/>
  <c r="AT106" i="1" s="1"/>
  <c r="AK68" i="1"/>
  <c r="AK100" i="1" s="1"/>
  <c r="AK103" i="1" s="1"/>
  <c r="AK105" i="1" s="1"/>
  <c r="AK106" i="1" s="1"/>
  <c r="DW68" i="1"/>
  <c r="DW100" i="1" s="1"/>
  <c r="DW103" i="1" s="1"/>
  <c r="DW105" i="1" s="1"/>
  <c r="DW106" i="1" s="1"/>
  <c r="EY68" i="1"/>
  <c r="EY100" i="1" s="1"/>
  <c r="EY103" i="1" s="1"/>
  <c r="EY105" i="1" s="1"/>
  <c r="EY106" i="1" s="1"/>
  <c r="X68" i="1"/>
  <c r="X100" i="1" s="1"/>
  <c r="X103" i="1" s="1"/>
  <c r="X105" i="1" s="1"/>
  <c r="X106" i="1" s="1"/>
  <c r="DK68" i="1"/>
  <c r="DK100" i="1" s="1"/>
  <c r="DK103" i="1" s="1"/>
  <c r="DK105" i="1" s="1"/>
  <c r="DK106" i="1" s="1"/>
  <c r="DC70" i="1"/>
  <c r="DC90" i="1"/>
  <c r="DC93" i="1" s="1"/>
  <c r="DC95" i="1" s="1"/>
  <c r="DC222" i="1" s="1"/>
  <c r="AI70" i="1"/>
  <c r="AI94" i="1"/>
  <c r="DP70" i="1"/>
  <c r="DP90" i="1"/>
  <c r="DP93" i="1" s="1"/>
  <c r="DP95" i="1" s="1"/>
  <c r="DP222" i="1" s="1"/>
  <c r="CZ70" i="1"/>
  <c r="CZ94" i="1"/>
  <c r="EK70" i="1"/>
  <c r="EK90" i="1"/>
  <c r="EK93" i="1" s="1"/>
  <c r="EK95" i="1" s="1"/>
  <c r="EK222" i="1" s="1"/>
  <c r="FD70" i="1"/>
  <c r="FD94" i="1"/>
  <c r="X70" i="1"/>
  <c r="X94" i="1"/>
  <c r="BD70" i="1"/>
  <c r="BD90" i="1"/>
  <c r="BD93" i="1" s="1"/>
  <c r="BD95" i="1" s="1"/>
  <c r="BD222" i="1" s="1"/>
  <c r="M100" i="1"/>
  <c r="M103" i="1" s="1"/>
  <c r="G66" i="1"/>
  <c r="G70" i="1" s="1"/>
  <c r="ET66" i="1"/>
  <c r="ET70" i="1" s="1"/>
  <c r="F66" i="1"/>
  <c r="CG66" i="1"/>
  <c r="CG70" i="1" s="1"/>
  <c r="AV66" i="1"/>
  <c r="BT68" i="1"/>
  <c r="BT100" i="1" s="1"/>
  <c r="BT103" i="1" s="1"/>
  <c r="BT105" i="1" s="1"/>
  <c r="BT106" i="1" s="1"/>
  <c r="FI68" i="1"/>
  <c r="FO68" i="1"/>
  <c r="FO100" i="1" s="1"/>
  <c r="FO103" i="1" s="1"/>
  <c r="FO105" i="1" s="1"/>
  <c r="FO106" i="1" s="1"/>
  <c r="EQ68" i="1"/>
  <c r="EQ100" i="1" s="1"/>
  <c r="EQ103" i="1" s="1"/>
  <c r="EQ105" i="1" s="1"/>
  <c r="EQ106" i="1" s="1"/>
  <c r="EM66" i="1"/>
  <c r="EM70" i="1" s="1"/>
  <c r="FD90" i="1"/>
  <c r="FD93" i="1" s="1"/>
  <c r="FD95" i="1" s="1"/>
  <c r="FD96" i="1" s="1"/>
  <c r="FT68" i="1"/>
  <c r="FT100" i="1" s="1"/>
  <c r="FT103" i="1" s="1"/>
  <c r="FT105" i="1" s="1"/>
  <c r="FT106" i="1" s="1"/>
  <c r="BL68" i="1"/>
  <c r="BL100" i="1" s="1"/>
  <c r="BL103" i="1" s="1"/>
  <c r="BL105" i="1" s="1"/>
  <c r="BL106" i="1" s="1"/>
  <c r="P68" i="1"/>
  <c r="P100" i="1" s="1"/>
  <c r="P103" i="1" s="1"/>
  <c r="P105" i="1" s="1"/>
  <c r="P106" i="1" s="1"/>
  <c r="S68" i="1"/>
  <c r="S100" i="1" s="1"/>
  <c r="S103" i="1" s="1"/>
  <c r="S105" i="1" s="1"/>
  <c r="S106" i="1" s="1"/>
  <c r="AQ68" i="1"/>
  <c r="AQ100" i="1" s="1"/>
  <c r="AQ103" i="1" s="1"/>
  <c r="AQ105" i="1" s="1"/>
  <c r="AQ106" i="1" s="1"/>
  <c r="CZ90" i="1"/>
  <c r="CZ93" i="1" s="1"/>
  <c r="DF68" i="1"/>
  <c r="DF100" i="1" s="1"/>
  <c r="DF103" i="1" s="1"/>
  <c r="DF105" i="1" s="1"/>
  <c r="DF106" i="1" s="1"/>
  <c r="E68" i="1"/>
  <c r="E101" i="1" s="1"/>
  <c r="E104" i="1" s="1"/>
  <c r="E105" i="1" s="1"/>
  <c r="E106" i="1" s="1"/>
  <c r="W68" i="1"/>
  <c r="W100" i="1" s="1"/>
  <c r="W103" i="1" s="1"/>
  <c r="W105" i="1" s="1"/>
  <c r="W106" i="1" s="1"/>
  <c r="CH68" i="1"/>
  <c r="CH101" i="1" s="1"/>
  <c r="CH104" i="1" s="1"/>
  <c r="CH105" i="1" s="1"/>
  <c r="CH106" i="1" s="1"/>
  <c r="DO66" i="1"/>
  <c r="DO70" i="1" s="1"/>
  <c r="BO66" i="1"/>
  <c r="BI66" i="1"/>
  <c r="BI70" i="1" s="1"/>
  <c r="EV66" i="1"/>
  <c r="EV70" i="1" s="1"/>
  <c r="CJ66" i="1"/>
  <c r="DH68" i="1"/>
  <c r="DH100" i="1" s="1"/>
  <c r="DH103" i="1" s="1"/>
  <c r="DH105" i="1" s="1"/>
  <c r="DH106" i="1" s="1"/>
  <c r="CA68" i="1"/>
  <c r="CA100" i="1" s="1"/>
  <c r="CA103" i="1" s="1"/>
  <c r="CA105" i="1" s="1"/>
  <c r="CA106" i="1" s="1"/>
  <c r="AL66" i="1"/>
  <c r="DS66" i="1"/>
  <c r="DS70" i="1" s="1"/>
  <c r="FG66" i="1"/>
  <c r="FG70" i="1" s="1"/>
  <c r="AV90" i="1"/>
  <c r="AV93" i="1" s="1"/>
  <c r="EV68" i="1"/>
  <c r="EV101" i="1" s="1"/>
  <c r="EV104" i="1" s="1"/>
  <c r="EV105" i="1" s="1"/>
  <c r="EV106" i="1" s="1"/>
  <c r="FI100" i="1"/>
  <c r="FI103" i="1" s="1"/>
  <c r="AD68" i="1"/>
  <c r="AD100" i="1" s="1"/>
  <c r="AD103" i="1" s="1"/>
  <c r="AD105" i="1" s="1"/>
  <c r="AD106" i="1" s="1"/>
  <c r="EI68" i="1"/>
  <c r="EI100" i="1" s="1"/>
  <c r="EI103" i="1" s="1"/>
  <c r="EI105" i="1" s="1"/>
  <c r="EI106" i="1" s="1"/>
  <c r="EA68" i="1"/>
  <c r="EA100" i="1" s="1"/>
  <c r="EA103" i="1" s="1"/>
  <c r="EA105" i="1" s="1"/>
  <c r="EA106" i="1" s="1"/>
  <c r="AE66" i="1"/>
  <c r="AE70" i="1" s="1"/>
  <c r="CX66" i="1"/>
  <c r="CX70" i="1" s="1"/>
  <c r="CE66" i="1"/>
  <c r="CE70" i="1" s="1"/>
  <c r="EF66" i="1"/>
  <c r="AN66" i="1"/>
  <c r="AN70" i="1" s="1"/>
  <c r="AI68" i="1"/>
  <c r="AI100" i="1" s="1"/>
  <c r="AI103" i="1" s="1"/>
  <c r="AI105" i="1" s="1"/>
  <c r="AI106" i="1" s="1"/>
  <c r="EN66" i="1"/>
  <c r="EN70" i="1" s="1"/>
  <c r="CJ68" i="1"/>
  <c r="CJ101" i="1" s="1"/>
  <c r="CJ104" i="1" s="1"/>
  <c r="CJ105" i="1" s="1"/>
  <c r="CJ106" i="1" s="1"/>
  <c r="AL90" i="1"/>
  <c r="AL93" i="1" s="1"/>
  <c r="AI90" i="1"/>
  <c r="AI93" i="1" s="1"/>
  <c r="EC68" i="1"/>
  <c r="EC100" i="1" s="1"/>
  <c r="EC103" i="1" s="1"/>
  <c r="EC105" i="1" s="1"/>
  <c r="EC106" i="1" s="1"/>
  <c r="BZ68" i="1"/>
  <c r="BZ100" i="1" s="1"/>
  <c r="BZ103" i="1" s="1"/>
  <c r="BZ105" i="1" s="1"/>
  <c r="BZ106" i="1" s="1"/>
  <c r="M66" i="1"/>
  <c r="M70" i="1" s="1"/>
  <c r="CB66" i="1"/>
  <c r="CB70" i="1" s="1"/>
  <c r="G47" i="4"/>
  <c r="G48" i="4" s="1"/>
  <c r="AE65" i="4"/>
  <c r="AE89" i="4" s="1"/>
  <c r="AE92" i="4" s="1"/>
  <c r="AE99" i="4"/>
  <c r="AE102" i="4" s="1"/>
  <c r="X47" i="4"/>
  <c r="X48" i="4" s="1"/>
  <c r="Q139" i="4"/>
  <c r="Q82" i="4"/>
  <c r="F67" i="4"/>
  <c r="N65" i="4"/>
  <c r="N93" i="4" s="1"/>
  <c r="AF47" i="4"/>
  <c r="AF51" i="4"/>
  <c r="AF116" i="4" s="1"/>
  <c r="AF160" i="4" s="1"/>
  <c r="AG47" i="4"/>
  <c r="AG48" i="4" s="1"/>
  <c r="AG51" i="4"/>
  <c r="P47" i="4"/>
  <c r="P48" i="4" s="1"/>
  <c r="P50" i="4" s="1"/>
  <c r="P51" i="4"/>
  <c r="O65" i="4"/>
  <c r="O89" i="4" s="1"/>
  <c r="O92" i="4" s="1"/>
  <c r="AD67" i="4"/>
  <c r="AD99" i="4" s="1"/>
  <c r="AD102" i="4" s="1"/>
  <c r="R67" i="4"/>
  <c r="R99" i="4" s="1"/>
  <c r="R102" i="4" s="1"/>
  <c r="R65" i="4"/>
  <c r="R89" i="4" s="1"/>
  <c r="R92" i="4" s="1"/>
  <c r="W65" i="4"/>
  <c r="W89" i="4" s="1"/>
  <c r="W92" i="4" s="1"/>
  <c r="W94" i="4" s="1"/>
  <c r="W151" i="4" s="1"/>
  <c r="W67" i="4"/>
  <c r="W99" i="4" s="1"/>
  <c r="W102" i="4" s="1"/>
  <c r="AH67" i="4"/>
  <c r="AH99" i="4" s="1"/>
  <c r="AH102" i="4" s="1"/>
  <c r="AH65" i="4"/>
  <c r="AH93" i="4" s="1"/>
  <c r="Q65" i="4"/>
  <c r="Q89" i="4" s="1"/>
  <c r="Q92" i="4" s="1"/>
  <c r="Q67" i="4"/>
  <c r="Q99" i="4" s="1"/>
  <c r="Q102" i="4" s="1"/>
  <c r="Q104" i="4" s="1"/>
  <c r="Q105" i="4" s="1"/>
  <c r="V67" i="4"/>
  <c r="V99" i="4" s="1"/>
  <c r="V102" i="4" s="1"/>
  <c r="V104" i="4" s="1"/>
  <c r="V105" i="4" s="1"/>
  <c r="AI111" i="4"/>
  <c r="C16" i="5" s="1"/>
  <c r="I65" i="4"/>
  <c r="I89" i="4" s="1"/>
  <c r="I92" i="4" s="1"/>
  <c r="I67" i="4"/>
  <c r="AA89" i="4"/>
  <c r="AA92" i="4" s="1"/>
  <c r="B16" i="5"/>
  <c r="N68" i="1"/>
  <c r="N100" i="1" s="1"/>
  <c r="N103" i="1" s="1"/>
  <c r="N105" i="1" s="1"/>
  <c r="N106" i="1" s="1"/>
  <c r="ET41" i="1"/>
  <c r="ET46" i="1" s="1"/>
  <c r="FG41" i="1"/>
  <c r="FG46" i="1" s="1"/>
  <c r="FG47" i="1" s="1"/>
  <c r="FK100" i="1"/>
  <c r="FK103" i="1" s="1"/>
  <c r="FA90" i="1"/>
  <c r="FA93" i="1" s="1"/>
  <c r="FA95" i="1" s="1"/>
  <c r="FA96" i="1" s="1"/>
  <c r="AY41" i="1"/>
  <c r="AY46" i="1" s="1"/>
  <c r="AY47" i="1" s="1"/>
  <c r="CY68" i="1"/>
  <c r="CY100" i="1" s="1"/>
  <c r="CY103" i="1" s="1"/>
  <c r="CY105" i="1" s="1"/>
  <c r="CY106" i="1" s="1"/>
  <c r="BD41" i="1"/>
  <c r="BD46" i="1" s="1"/>
  <c r="BP68" i="1"/>
  <c r="BP100" i="1" s="1"/>
  <c r="BP103" i="1" s="1"/>
  <c r="BP105" i="1" s="1"/>
  <c r="BP106" i="1" s="1"/>
  <c r="DW41" i="1"/>
  <c r="DW46" i="1" s="1"/>
  <c r="CB41" i="1"/>
  <c r="CB51" i="1" s="1"/>
  <c r="CB117" i="1" s="1"/>
  <c r="CB159" i="1" s="1"/>
  <c r="CB168" i="1" s="1"/>
  <c r="CB231" i="1" s="1"/>
  <c r="DP41" i="1"/>
  <c r="DP46" i="1" s="1"/>
  <c r="FA68" i="1"/>
  <c r="BL41" i="1"/>
  <c r="BL46" i="1" s="1"/>
  <c r="BL47" i="1" s="1"/>
  <c r="AD41" i="1"/>
  <c r="AD46" i="1" s="1"/>
  <c r="FK68" i="1"/>
  <c r="FA100" i="1"/>
  <c r="FA103" i="1" s="1"/>
  <c r="CU41" i="1"/>
  <c r="CU51" i="1" s="1"/>
  <c r="CZ136" i="1"/>
  <c r="FV136" i="1"/>
  <c r="S41" i="1"/>
  <c r="S46" i="1" s="1"/>
  <c r="AF41" i="1"/>
  <c r="AF46" i="1" s="1"/>
  <c r="EW136" i="1"/>
  <c r="FL41" i="1"/>
  <c r="FL46" i="1" s="1"/>
  <c r="FL47" i="1" s="1"/>
  <c r="ES41" i="1"/>
  <c r="ES51" i="1" s="1"/>
  <c r="EU41" i="1"/>
  <c r="EU46" i="1" s="1"/>
  <c r="EU47" i="1" s="1"/>
  <c r="DV41" i="1"/>
  <c r="DV46" i="1" s="1"/>
  <c r="DV47" i="1" s="1"/>
  <c r="CX41" i="1"/>
  <c r="CX46" i="1" s="1"/>
  <c r="AS41" i="1"/>
  <c r="AS46" i="1" s="1"/>
  <c r="O66" i="1"/>
  <c r="O70" i="1" s="1"/>
  <c r="DD136" i="1"/>
  <c r="BD136" i="1"/>
  <c r="DO136" i="1"/>
  <c r="AP136" i="1"/>
  <c r="DH41" i="1"/>
  <c r="DH46" i="1" s="1"/>
  <c r="DH47" i="1" s="1"/>
  <c r="DX41" i="1"/>
  <c r="DX46" i="1" s="1"/>
  <c r="EG136" i="1"/>
  <c r="FW136" i="1"/>
  <c r="FP100" i="1"/>
  <c r="FP103" i="1" s="1"/>
  <c r="P41" i="1"/>
  <c r="P51" i="1" s="1"/>
  <c r="P117" i="1" s="1"/>
  <c r="P159" i="1" s="1"/>
  <c r="P168" i="1" s="1"/>
  <c r="P231" i="1" s="1"/>
  <c r="BS136" i="1"/>
  <c r="S99" i="4"/>
  <c r="S102" i="4" s="1"/>
  <c r="BC136" i="1"/>
  <c r="D136" i="1"/>
  <c r="EL68" i="1"/>
  <c r="EL100" i="1" s="1"/>
  <c r="EL103" i="1" s="1"/>
  <c r="EL105" i="1" s="1"/>
  <c r="EL106" i="1" s="1"/>
  <c r="D8" i="5"/>
  <c r="FH46" i="1"/>
  <c r="FH47" i="1" s="1"/>
  <c r="FH51" i="1"/>
  <c r="BP136" i="1"/>
  <c r="FU136" i="1"/>
  <c r="FD136" i="1"/>
  <c r="DB136" i="1"/>
  <c r="Q100" i="1"/>
  <c r="Q103" i="1" s="1"/>
  <c r="V41" i="1"/>
  <c r="O46" i="1"/>
  <c r="O47" i="1" s="1"/>
  <c r="O51" i="1"/>
  <c r="AM94" i="1"/>
  <c r="DM46" i="1"/>
  <c r="DM51" i="1"/>
  <c r="DM117" i="1" s="1"/>
  <c r="DM159" i="1" s="1"/>
  <c r="DM168" i="1" s="1"/>
  <c r="DM231" i="1" s="1"/>
  <c r="Y93" i="4"/>
  <c r="DG136" i="1"/>
  <c r="E136" i="1"/>
  <c r="L136" i="1"/>
  <c r="FE136" i="1"/>
  <c r="DP136" i="1"/>
  <c r="BF136" i="1"/>
  <c r="DL46" i="1"/>
  <c r="DL51" i="1"/>
  <c r="FA46" i="1"/>
  <c r="FA47" i="1" s="1"/>
  <c r="FA51" i="1"/>
  <c r="M41" i="1"/>
  <c r="EK41" i="1"/>
  <c r="CN68" i="1"/>
  <c r="CN100" i="1" s="1"/>
  <c r="CN103" i="1" s="1"/>
  <c r="CN105" i="1" s="1"/>
  <c r="CN106" i="1" s="1"/>
  <c r="EM46" i="1"/>
  <c r="EM51" i="1"/>
  <c r="FD46" i="1"/>
  <c r="FD51" i="1"/>
  <c r="AV46" i="1"/>
  <c r="AV47" i="1" s="1"/>
  <c r="AV51" i="1"/>
  <c r="CV46" i="1"/>
  <c r="CV47" i="1" s="1"/>
  <c r="CV51" i="1"/>
  <c r="AZ46" i="1"/>
  <c r="AZ51" i="1"/>
  <c r="FN100" i="1"/>
  <c r="FN103" i="1" s="1"/>
  <c r="BB46" i="1"/>
  <c r="BB51" i="1"/>
  <c r="D46" i="1"/>
  <c r="D51" i="1"/>
  <c r="FK46" i="1"/>
  <c r="FK47" i="1" s="1"/>
  <c r="FK51" i="1"/>
  <c r="BB136" i="1"/>
  <c r="BE136" i="1"/>
  <c r="AN41" i="1"/>
  <c r="CV90" i="1"/>
  <c r="CV93" i="1" s="1"/>
  <c r="EZ46" i="1"/>
  <c r="EZ51" i="1"/>
  <c r="BK41" i="1"/>
  <c r="CA46" i="1"/>
  <c r="CA47" i="1" s="1"/>
  <c r="CA51" i="1"/>
  <c r="AJ46" i="1"/>
  <c r="AJ51" i="1"/>
  <c r="BJ46" i="1"/>
  <c r="BJ47" i="1" s="1"/>
  <c r="BJ51" i="1"/>
  <c r="FU100" i="1"/>
  <c r="FU103" i="1" s="1"/>
  <c r="BP46" i="1"/>
  <c r="BP51" i="1"/>
  <c r="EL46" i="1"/>
  <c r="EL51" i="1"/>
  <c r="AU136" i="1"/>
  <c r="CC136" i="1"/>
  <c r="CZ46" i="1"/>
  <c r="CZ47" i="1" s="1"/>
  <c r="CZ51" i="1"/>
  <c r="CH41" i="1"/>
  <c r="FS136" i="1"/>
  <c r="DM136" i="1"/>
  <c r="I136" i="1"/>
  <c r="CK136" i="1"/>
  <c r="DL100" i="1"/>
  <c r="DL103" i="1" s="1"/>
  <c r="CW46" i="1"/>
  <c r="CW47" i="1" s="1"/>
  <c r="CW51" i="1"/>
  <c r="BI46" i="1"/>
  <c r="BI47" i="1" s="1"/>
  <c r="BI51" i="1"/>
  <c r="AM90" i="1"/>
  <c r="AM93" i="1" s="1"/>
  <c r="FC46" i="1"/>
  <c r="FC47" i="1" s="1"/>
  <c r="FC51" i="1"/>
  <c r="U41" i="1"/>
  <c r="AM46" i="1"/>
  <c r="AM47" i="1" s="1"/>
  <c r="AM51" i="1"/>
  <c r="DU46" i="1"/>
  <c r="DU47" i="1" s="1"/>
  <c r="DU51" i="1"/>
  <c r="DN46" i="1"/>
  <c r="DN47" i="1" s="1"/>
  <c r="DN51" i="1"/>
  <c r="X46" i="1"/>
  <c r="X51" i="1"/>
  <c r="X117" i="1" s="1"/>
  <c r="X159" i="1" s="1"/>
  <c r="X168" i="1" s="1"/>
  <c r="X231" i="1" s="1"/>
  <c r="DU91" i="1"/>
  <c r="DU70" i="1"/>
  <c r="BY46" i="1"/>
  <c r="BY51" i="1"/>
  <c r="CN46" i="1"/>
  <c r="CN47" i="1" s="1"/>
  <c r="CN51" i="1"/>
  <c r="N46" i="1"/>
  <c r="N47" i="1" s="1"/>
  <c r="N51" i="1"/>
  <c r="CI41" i="1"/>
  <c r="BA46" i="1"/>
  <c r="BA51" i="1"/>
  <c r="BA117" i="1" s="1"/>
  <c r="BA159" i="1" s="1"/>
  <c r="BA168" i="1" s="1"/>
  <c r="BA231" i="1" s="1"/>
  <c r="CP136" i="1"/>
  <c r="FN136" i="1"/>
  <c r="AN136" i="1"/>
  <c r="DT100" i="1"/>
  <c r="DT103" i="1" s="1"/>
  <c r="CO46" i="1"/>
  <c r="CO51" i="1"/>
  <c r="FX46" i="1"/>
  <c r="FX47" i="1" s="1"/>
  <c r="FX51" i="1"/>
  <c r="EN46" i="1"/>
  <c r="EN51" i="1"/>
  <c r="EN117" i="1" s="1"/>
  <c r="EN159" i="1" s="1"/>
  <c r="EN168" i="1" s="1"/>
  <c r="EN231" i="1" s="1"/>
  <c r="AB93" i="4"/>
  <c r="EE136" i="1"/>
  <c r="BG136" i="1"/>
  <c r="EP136" i="1"/>
  <c r="CG136" i="1"/>
  <c r="AB46" i="1"/>
  <c r="AB47" i="1" s="1"/>
  <c r="AB51" i="1"/>
  <c r="AC46" i="1"/>
  <c r="AC47" i="1" s="1"/>
  <c r="AC51" i="1"/>
  <c r="BY68" i="1"/>
  <c r="BY100" i="1" s="1"/>
  <c r="BY103" i="1" s="1"/>
  <c r="BY105" i="1" s="1"/>
  <c r="BY106" i="1" s="1"/>
  <c r="FS68" i="1"/>
  <c r="FS100" i="1" s="1"/>
  <c r="FS103" i="1" s="1"/>
  <c r="FS105" i="1" s="1"/>
  <c r="FS106" i="1" s="1"/>
  <c r="EB46" i="1"/>
  <c r="EB51" i="1"/>
  <c r="AU46" i="1"/>
  <c r="AU47" i="1" s="1"/>
  <c r="AU51" i="1"/>
  <c r="FS46" i="1"/>
  <c r="FS47" i="1" s="1"/>
  <c r="FS51" i="1"/>
  <c r="CY46" i="1"/>
  <c r="CY51" i="1"/>
  <c r="AM68" i="1"/>
  <c r="AM100" i="1" s="1"/>
  <c r="AM103" i="1" s="1"/>
  <c r="AM105" i="1" s="1"/>
  <c r="AM106" i="1" s="1"/>
  <c r="DE90" i="1"/>
  <c r="DE93" i="1" s="1"/>
  <c r="DE95" i="1" s="1"/>
  <c r="DE70" i="1"/>
  <c r="AK46" i="1"/>
  <c r="AK51" i="1"/>
  <c r="AK117" i="1" s="1"/>
  <c r="AK159" i="1" s="1"/>
  <c r="AK168" i="1" s="1"/>
  <c r="AK231" i="1" s="1"/>
  <c r="AE100" i="4"/>
  <c r="AE103" i="4" s="1"/>
  <c r="N48" i="4"/>
  <c r="J65" i="4"/>
  <c r="J93" i="4" s="1"/>
  <c r="J67" i="4"/>
  <c r="S42" i="4"/>
  <c r="S51" i="4" s="1"/>
  <c r="AB47" i="4"/>
  <c r="M67" i="4"/>
  <c r="M65" i="4"/>
  <c r="M89" i="4" s="1"/>
  <c r="M92" i="4" s="1"/>
  <c r="EV41" i="1"/>
  <c r="FQ41" i="1"/>
  <c r="AI53" i="4"/>
  <c r="C67" i="4"/>
  <c r="C99" i="4" s="1"/>
  <c r="C102" i="4" s="1"/>
  <c r="C65" i="4"/>
  <c r="EA136" i="1"/>
  <c r="EH136" i="1"/>
  <c r="BM136" i="1"/>
  <c r="CR136" i="1"/>
  <c r="CT136" i="1"/>
  <c r="FE100" i="1"/>
  <c r="FE103" i="1" s="1"/>
  <c r="AE41" i="1"/>
  <c r="S103" i="4"/>
  <c r="CR41" i="1"/>
  <c r="E42" i="4"/>
  <c r="E51" i="4" s="1"/>
  <c r="EC41" i="1"/>
  <c r="AA42" i="4"/>
  <c r="AA51" i="4" s="1"/>
  <c r="CO66" i="1"/>
  <c r="CO70" i="1" s="1"/>
  <c r="CO68" i="1"/>
  <c r="CO100" i="1" s="1"/>
  <c r="CO103" i="1" s="1"/>
  <c r="CO105" i="1" s="1"/>
  <c r="CO106" i="1" s="1"/>
  <c r="AE48" i="4"/>
  <c r="AE50" i="4" s="1"/>
  <c r="T47" i="4"/>
  <c r="AC42" i="4"/>
  <c r="AC51" i="4" s="1"/>
  <c r="CJ41" i="1"/>
  <c r="J99" i="4"/>
  <c r="J102" i="4" s="1"/>
  <c r="BO136" i="1"/>
  <c r="N136" i="1"/>
  <c r="FJ136" i="1"/>
  <c r="EO136" i="1"/>
  <c r="AF136" i="1"/>
  <c r="EG100" i="1"/>
  <c r="EG103" i="1" s="1"/>
  <c r="I100" i="1"/>
  <c r="I103" i="1" s="1"/>
  <c r="L47" i="4"/>
  <c r="O48" i="4"/>
  <c r="O50" i="4" s="1"/>
  <c r="AC67" i="4"/>
  <c r="AC99" i="4" s="1"/>
  <c r="AC102" i="4" s="1"/>
  <c r="AC65" i="4"/>
  <c r="AC89" i="4" s="1"/>
  <c r="AC92" i="4" s="1"/>
  <c r="FX68" i="1"/>
  <c r="FX100" i="1" s="1"/>
  <c r="FX103" i="1" s="1"/>
  <c r="FX105" i="1" s="1"/>
  <c r="FX106" i="1" s="1"/>
  <c r="FX66" i="1"/>
  <c r="FX70" i="1" s="1"/>
  <c r="BQ41" i="1"/>
  <c r="J48" i="4"/>
  <c r="W48" i="4"/>
  <c r="W50" i="4" s="1"/>
  <c r="W139" i="4" s="1"/>
  <c r="Z67" i="4"/>
  <c r="Z99" i="4" s="1"/>
  <c r="Z102" i="4" s="1"/>
  <c r="Z65" i="4"/>
  <c r="Z89" i="4" s="1"/>
  <c r="Z92" i="4" s="1"/>
  <c r="DE41" i="1"/>
  <c r="H41" i="1"/>
  <c r="M42" i="4"/>
  <c r="M51" i="4" s="1"/>
  <c r="E67" i="4"/>
  <c r="E65" i="4"/>
  <c r="E93" i="4" s="1"/>
  <c r="R48" i="4"/>
  <c r="CF90" i="1"/>
  <c r="CF93" i="1" s="1"/>
  <c r="FT41" i="1"/>
  <c r="EF41" i="1"/>
  <c r="FI41" i="1"/>
  <c r="I47" i="4"/>
  <c r="AH136" i="1"/>
  <c r="G136" i="1"/>
  <c r="FH136" i="1"/>
  <c r="CX136" i="1"/>
  <c r="FL136" i="1"/>
  <c r="F136" i="1"/>
  <c r="AZ100" i="1"/>
  <c r="AZ103" i="1" s="1"/>
  <c r="EB100" i="1"/>
  <c r="EB103" i="1" s="1"/>
  <c r="AC68" i="1"/>
  <c r="AC100" i="1" s="1"/>
  <c r="AC103" i="1" s="1"/>
  <c r="AC105" i="1" s="1"/>
  <c r="AC106" i="1" s="1"/>
  <c r="DG41" i="1"/>
  <c r="F48" i="4"/>
  <c r="D47" i="4"/>
  <c r="BT41" i="1"/>
  <c r="U42" i="4"/>
  <c r="U51" i="4" s="1"/>
  <c r="DN68" i="1"/>
  <c r="DN66" i="1"/>
  <c r="DN91" i="1" s="1"/>
  <c r="K42" i="4"/>
  <c r="K51" i="4" s="1"/>
  <c r="H47" i="4"/>
  <c r="FV100" i="1"/>
  <c r="FV103" i="1" s="1"/>
  <c r="FV66" i="1"/>
  <c r="FV70" i="1" s="1"/>
  <c r="C42" i="4"/>
  <c r="C51" i="4" s="1"/>
  <c r="Y47" i="4"/>
  <c r="E99" i="4"/>
  <c r="E102" i="4" s="1"/>
  <c r="CG41" i="1"/>
  <c r="U67" i="4"/>
  <c r="U100" i="4" s="1"/>
  <c r="U103" i="4" s="1"/>
  <c r="U104" i="4" s="1"/>
  <c r="U105" i="4" s="1"/>
  <c r="U65" i="4"/>
  <c r="U93" i="4" s="1"/>
  <c r="BA68" i="1"/>
  <c r="BA100" i="1" s="1"/>
  <c r="BA103" i="1" s="1"/>
  <c r="BA105" i="1" s="1"/>
  <c r="BA106" i="1" s="1"/>
  <c r="BA66" i="1"/>
  <c r="BA70" i="1" s="1"/>
  <c r="E41" i="1"/>
  <c r="BR101" i="1"/>
  <c r="BR104" i="1" s="1"/>
  <c r="BR105" i="1" s="1"/>
  <c r="BR106" i="1" s="1"/>
  <c r="AV105" i="1"/>
  <c r="AV106" i="1" s="1"/>
  <c r="BS101" i="1"/>
  <c r="BS104" i="1" s="1"/>
  <c r="BS105" i="1" s="1"/>
  <c r="BS106" i="1" s="1"/>
  <c r="CX105" i="1"/>
  <c r="CX106" i="1" s="1"/>
  <c r="AL105" i="1"/>
  <c r="AL106" i="1" s="1"/>
  <c r="BI105" i="1"/>
  <c r="BI106" i="1" s="1"/>
  <c r="CE105" i="1"/>
  <c r="CE106" i="1" s="1"/>
  <c r="ES105" i="1"/>
  <c r="ES106" i="1" s="1"/>
  <c r="G105" i="1"/>
  <c r="G106" i="1" s="1"/>
  <c r="DS105" i="1"/>
  <c r="DS106" i="1" s="1"/>
  <c r="AN105" i="1"/>
  <c r="AN106" i="1" s="1"/>
  <c r="FG105" i="1"/>
  <c r="FG106" i="1" s="1"/>
  <c r="EN105" i="1"/>
  <c r="EN106" i="1" s="1"/>
  <c r="CG105" i="1"/>
  <c r="CG106" i="1" s="1"/>
  <c r="O100" i="4"/>
  <c r="O103" i="4" s="1"/>
  <c r="I90" i="4"/>
  <c r="AE93" i="4"/>
  <c r="L89" i="4"/>
  <c r="L92" i="4" s="1"/>
  <c r="L93" i="4"/>
  <c r="C90" i="4"/>
  <c r="D93" i="4"/>
  <c r="K105" i="1"/>
  <c r="K106" i="1" s="1"/>
  <c r="EF105" i="1"/>
  <c r="EF106" i="1" s="1"/>
  <c r="BD105" i="1"/>
  <c r="BD106" i="1" s="1"/>
  <c r="E94" i="1"/>
  <c r="E90" i="1"/>
  <c r="E93" i="1" s="1"/>
  <c r="BE41" i="1"/>
  <c r="BG41" i="1"/>
  <c r="CO94" i="1"/>
  <c r="CO91" i="1"/>
  <c r="M90" i="1"/>
  <c r="M93" i="1" s="1"/>
  <c r="BY94" i="1"/>
  <c r="BY90" i="1"/>
  <c r="BY93" i="1" s="1"/>
  <c r="U90" i="1"/>
  <c r="U93" i="1" s="1"/>
  <c r="U94" i="1"/>
  <c r="BC90" i="1"/>
  <c r="BC93" i="1" s="1"/>
  <c r="BC94" i="1"/>
  <c r="FE41" i="1"/>
  <c r="DY41" i="1"/>
  <c r="CS41" i="1"/>
  <c r="BM41" i="1"/>
  <c r="AG41" i="1"/>
  <c r="CQ41" i="1"/>
  <c r="FF90" i="1"/>
  <c r="FF93" i="1" s="1"/>
  <c r="DT41" i="1"/>
  <c r="FY53" i="1"/>
  <c r="C68" i="1"/>
  <c r="CP41" i="1"/>
  <c r="C41" i="1"/>
  <c r="C51" i="1" s="1"/>
  <c r="CF68" i="1"/>
  <c r="CF100" i="1" s="1"/>
  <c r="CF103" i="1" s="1"/>
  <c r="CF105" i="1" s="1"/>
  <c r="CF106" i="1" s="1"/>
  <c r="AZ68" i="1"/>
  <c r="BZ41" i="1"/>
  <c r="DV136" i="1"/>
  <c r="AR41" i="1"/>
  <c r="FF68" i="1"/>
  <c r="FF100" i="1" s="1"/>
  <c r="FF103" i="1" s="1"/>
  <c r="FF105" i="1" s="1"/>
  <c r="FF106" i="1" s="1"/>
  <c r="FF94" i="1"/>
  <c r="DZ41" i="1"/>
  <c r="CT68" i="1"/>
  <c r="CT100" i="1" s="1"/>
  <c r="CT103" i="1" s="1"/>
  <c r="CT105" i="1" s="1"/>
  <c r="CT106" i="1" s="1"/>
  <c r="CT94" i="1"/>
  <c r="BN41" i="1"/>
  <c r="Z41" i="1"/>
  <c r="AA90" i="4"/>
  <c r="AD103" i="4"/>
  <c r="DW136" i="1"/>
  <c r="BK136" i="1"/>
  <c r="N100" i="4"/>
  <c r="N103" i="4" s="1"/>
  <c r="N99" i="4"/>
  <c r="N102" i="4" s="1"/>
  <c r="AH100" i="4"/>
  <c r="AH103" i="4" s="1"/>
  <c r="FX136" i="1"/>
  <c r="EL136" i="1"/>
  <c r="T136" i="1"/>
  <c r="K136" i="1"/>
  <c r="DF136" i="1"/>
  <c r="EX136" i="1"/>
  <c r="FM136" i="1"/>
  <c r="AB136" i="1"/>
  <c r="BU136" i="1"/>
  <c r="FQ105" i="1"/>
  <c r="FQ106" i="1" s="1"/>
  <c r="DH136" i="1"/>
  <c r="AV136" i="1"/>
  <c r="DJ136" i="1"/>
  <c r="AX136" i="1"/>
  <c r="FJ94" i="1"/>
  <c r="FJ90" i="1"/>
  <c r="FJ93" i="1" s="1"/>
  <c r="FJ91" i="1"/>
  <c r="DV94" i="1"/>
  <c r="DV90" i="1"/>
  <c r="DV93" i="1" s="1"/>
  <c r="BB94" i="1"/>
  <c r="BB90" i="1"/>
  <c r="BB93" i="1" s="1"/>
  <c r="C100" i="1"/>
  <c r="AS94" i="1"/>
  <c r="AS90" i="1"/>
  <c r="AS93" i="1" s="1"/>
  <c r="ER91" i="1"/>
  <c r="ER94" i="1"/>
  <c r="DD90" i="1"/>
  <c r="DD93" i="1" s="1"/>
  <c r="AJ90" i="1"/>
  <c r="AJ93" i="1" s="1"/>
  <c r="H94" i="1"/>
  <c r="H90" i="1"/>
  <c r="H93" i="1" s="1"/>
  <c r="H91" i="1"/>
  <c r="EV90" i="1"/>
  <c r="EV93" i="1" s="1"/>
  <c r="BT90" i="1"/>
  <c r="BT93" i="1" s="1"/>
  <c r="BT91" i="1"/>
  <c r="BT94" i="1"/>
  <c r="P94" i="1"/>
  <c r="P90" i="1"/>
  <c r="P93" i="1" s="1"/>
  <c r="AE105" i="1"/>
  <c r="AE106" i="1" s="1"/>
  <c r="FU90" i="1"/>
  <c r="FU93" i="1" s="1"/>
  <c r="EO91" i="1"/>
  <c r="EO94" i="1"/>
  <c r="DI90" i="1"/>
  <c r="DI93" i="1" s="1"/>
  <c r="CC90" i="1"/>
  <c r="CC93" i="1" s="1"/>
  <c r="AW94" i="1"/>
  <c r="AW91" i="1"/>
  <c r="Q90" i="1"/>
  <c r="Q93" i="1" s="1"/>
  <c r="ET105" i="1"/>
  <c r="ET106" i="1" s="1"/>
  <c r="EU90" i="1"/>
  <c r="EU93" i="1" s="1"/>
  <c r="EU94" i="1"/>
  <c r="DO90" i="1"/>
  <c r="DO93" i="1" s="1"/>
  <c r="CA90" i="1"/>
  <c r="CA93" i="1" s="1"/>
  <c r="CA94" i="1"/>
  <c r="AE94" i="1"/>
  <c r="AE91" i="1"/>
  <c r="FO91" i="1"/>
  <c r="FO90" i="1"/>
  <c r="FO93" i="1" s="1"/>
  <c r="FO94" i="1"/>
  <c r="EA90" i="1"/>
  <c r="EA93" i="1" s="1"/>
  <c r="EA94" i="1"/>
  <c r="CE90" i="1"/>
  <c r="CE93" i="1" s="1"/>
  <c r="AQ90" i="1"/>
  <c r="AQ93" i="1" s="1"/>
  <c r="AQ94" i="1"/>
  <c r="EE41" i="1"/>
  <c r="FE68" i="1"/>
  <c r="DY68" i="1"/>
  <c r="DY100" i="1" s="1"/>
  <c r="DY103" i="1" s="1"/>
  <c r="DY105" i="1" s="1"/>
  <c r="DY106" i="1" s="1"/>
  <c r="CS68" i="1"/>
  <c r="CS100" i="1" s="1"/>
  <c r="CS103" i="1" s="1"/>
  <c r="CS105" i="1" s="1"/>
  <c r="CS106" i="1" s="1"/>
  <c r="BM68" i="1"/>
  <c r="BM100" i="1" s="1"/>
  <c r="BM103" i="1" s="1"/>
  <c r="BM105" i="1" s="1"/>
  <c r="BM106" i="1" s="1"/>
  <c r="AG68" i="1"/>
  <c r="AG100" i="1" s="1"/>
  <c r="AG103" i="1" s="1"/>
  <c r="AG105" i="1" s="1"/>
  <c r="AG106" i="1" s="1"/>
  <c r="CE41" i="1"/>
  <c r="J90" i="1"/>
  <c r="J93" i="1" s="1"/>
  <c r="DT68" i="1"/>
  <c r="FN94" i="1"/>
  <c r="FN90" i="1"/>
  <c r="FN93" i="1" s="1"/>
  <c r="BF91" i="1"/>
  <c r="BF94" i="1"/>
  <c r="FR105" i="1"/>
  <c r="FR106" i="1" s="1"/>
  <c r="AQ41" i="1"/>
  <c r="CD90" i="1"/>
  <c r="CD93" i="1" s="1"/>
  <c r="BC41" i="1"/>
  <c r="U136" i="1"/>
  <c r="BQ94" i="1"/>
  <c r="BQ95" i="1" s="1"/>
  <c r="AR68" i="1"/>
  <c r="AR100" i="1" s="1"/>
  <c r="AR103" i="1" s="1"/>
  <c r="AR105" i="1" s="1"/>
  <c r="AR106" i="1" s="1"/>
  <c r="EX90" i="1"/>
  <c r="EX93" i="1" s="1"/>
  <c r="AH90" i="1"/>
  <c r="AH93" i="1" s="1"/>
  <c r="AH41" i="1"/>
  <c r="EX68" i="1"/>
  <c r="EX100" i="1" s="1"/>
  <c r="EX103" i="1" s="1"/>
  <c r="EX105" i="1" s="1"/>
  <c r="EX106" i="1" s="1"/>
  <c r="EX94" i="1"/>
  <c r="DR94" i="1"/>
  <c r="DR68" i="1"/>
  <c r="DR100" i="1" s="1"/>
  <c r="DR103" i="1" s="1"/>
  <c r="DR105" i="1" s="1"/>
  <c r="DR106" i="1" s="1"/>
  <c r="CL68" i="1"/>
  <c r="CL100" i="1" s="1"/>
  <c r="CL103" i="1" s="1"/>
  <c r="CL105" i="1" s="1"/>
  <c r="CL106" i="1" s="1"/>
  <c r="BF41" i="1"/>
  <c r="R41" i="1"/>
  <c r="FI94" i="1"/>
  <c r="FI90" i="1"/>
  <c r="FI93" i="1" s="1"/>
  <c r="FX91" i="1"/>
  <c r="FX94" i="1"/>
  <c r="DS41" i="1"/>
  <c r="CK41" i="1"/>
  <c r="EQ41" i="1"/>
  <c r="T41" i="1"/>
  <c r="AH68" i="1"/>
  <c r="AH100" i="1" s="1"/>
  <c r="AH103" i="1" s="1"/>
  <c r="AH105" i="1" s="1"/>
  <c r="AH106" i="1" s="1"/>
  <c r="EX41" i="1"/>
  <c r="CL41" i="1"/>
  <c r="R94" i="1"/>
  <c r="R68" i="1"/>
  <c r="R100" i="1" s="1"/>
  <c r="R103" i="1" s="1"/>
  <c r="R105" i="1" s="1"/>
  <c r="R106" i="1" s="1"/>
  <c r="AG103" i="4"/>
  <c r="W100" i="4"/>
  <c r="W103" i="4" s="1"/>
  <c r="V94" i="1"/>
  <c r="V90" i="1"/>
  <c r="V93" i="1" s="1"/>
  <c r="FP90" i="1"/>
  <c r="FP93" i="1" s="1"/>
  <c r="CN91" i="1"/>
  <c r="CN90" i="1"/>
  <c r="CN93" i="1" s="1"/>
  <c r="CN94" i="1"/>
  <c r="EN94" i="1"/>
  <c r="EN90" i="1"/>
  <c r="EN93" i="1" s="1"/>
  <c r="EG90" i="1"/>
  <c r="EG93" i="1" s="1"/>
  <c r="BU90" i="1"/>
  <c r="BU93" i="1" s="1"/>
  <c r="EM90" i="1"/>
  <c r="EM93" i="1" s="1"/>
  <c r="W90" i="1"/>
  <c r="W93" i="1" s="1"/>
  <c r="W94" i="1"/>
  <c r="FG90" i="1"/>
  <c r="FG93" i="1" s="1"/>
  <c r="C90" i="1"/>
  <c r="DQ94" i="1"/>
  <c r="DQ68" i="1"/>
  <c r="Y68" i="1"/>
  <c r="Y100" i="1" s="1"/>
  <c r="Y103" i="1" s="1"/>
  <c r="Y105" i="1" s="1"/>
  <c r="Y106" i="1" s="1"/>
  <c r="CB105" i="1"/>
  <c r="CB106" i="1" s="1"/>
  <c r="FH68" i="1"/>
  <c r="FH100" i="1" s="1"/>
  <c r="FH103" i="1" s="1"/>
  <c r="FH105" i="1" s="1"/>
  <c r="FH106" i="1" s="1"/>
  <c r="FH94" i="1"/>
  <c r="Z90" i="1"/>
  <c r="Z93" i="1" s="1"/>
  <c r="T68" i="1"/>
  <c r="T100" i="1" s="1"/>
  <c r="T103" i="1" s="1"/>
  <c r="T105" i="1" s="1"/>
  <c r="T106" i="1" s="1"/>
  <c r="EP94" i="1"/>
  <c r="EP68" i="1"/>
  <c r="EP100" i="1" s="1"/>
  <c r="EP103" i="1" s="1"/>
  <c r="EP105" i="1" s="1"/>
  <c r="EP106" i="1" s="1"/>
  <c r="CD94" i="1"/>
  <c r="CD68" i="1"/>
  <c r="CD100" i="1" s="1"/>
  <c r="CD103" i="1" s="1"/>
  <c r="CD105" i="1" s="1"/>
  <c r="CD106" i="1" s="1"/>
  <c r="CY136" i="1"/>
  <c r="AM136" i="1"/>
  <c r="ES136" i="1"/>
  <c r="AW136" i="1"/>
  <c r="FQ90" i="1"/>
  <c r="FQ93" i="1" s="1"/>
  <c r="FQ94" i="1"/>
  <c r="EC94" i="1"/>
  <c r="EC91" i="1"/>
  <c r="EC90" i="1"/>
  <c r="EC93" i="1" s="1"/>
  <c r="CH94" i="1"/>
  <c r="CH90" i="1"/>
  <c r="CH93" i="1" s="1"/>
  <c r="EO41" i="1"/>
  <c r="AW41" i="1"/>
  <c r="F41" i="1"/>
  <c r="AP90" i="1"/>
  <c r="AP93" i="1" s="1"/>
  <c r="BR41" i="1"/>
  <c r="L41" i="1"/>
  <c r="FB41" i="1"/>
  <c r="FP68" i="1"/>
  <c r="EP41" i="1"/>
  <c r="AX68" i="1"/>
  <c r="AX100" i="1" s="1"/>
  <c r="AX103" i="1" s="1"/>
  <c r="AX105" i="1" s="1"/>
  <c r="AX106" i="1" s="1"/>
  <c r="AX94" i="1"/>
  <c r="EJ136" i="1"/>
  <c r="C136" i="1"/>
  <c r="P93" i="4"/>
  <c r="P90" i="4"/>
  <c r="P89" i="4"/>
  <c r="P92" i="4" s="1"/>
  <c r="EB136" i="1"/>
  <c r="AD136" i="1"/>
  <c r="DK136" i="1"/>
  <c r="AO136" i="1"/>
  <c r="CB136" i="1"/>
  <c r="EL94" i="1"/>
  <c r="EL90" i="1"/>
  <c r="EL93" i="1" s="1"/>
  <c r="EL91" i="1"/>
  <c r="N94" i="1"/>
  <c r="N91" i="1"/>
  <c r="N90" i="1"/>
  <c r="N93" i="1" s="1"/>
  <c r="DX91" i="1"/>
  <c r="DX94" i="1"/>
  <c r="DX90" i="1"/>
  <c r="DX93" i="1" s="1"/>
  <c r="FH90" i="1"/>
  <c r="FH93" i="1" s="1"/>
  <c r="DT90" i="1"/>
  <c r="DT93" i="1" s="1"/>
  <c r="BH91" i="1"/>
  <c r="BH94" i="1"/>
  <c r="T90" i="1"/>
  <c r="T93" i="1" s="1"/>
  <c r="BP94" i="1"/>
  <c r="BP90" i="1"/>
  <c r="BP93" i="1" s="1"/>
  <c r="FT94" i="1"/>
  <c r="FT91" i="1"/>
  <c r="FT90" i="1"/>
  <c r="FT93" i="1" s="1"/>
  <c r="DH94" i="1"/>
  <c r="DH90" i="1"/>
  <c r="DH93" i="1" s="1"/>
  <c r="AN90" i="1"/>
  <c r="AN93" i="1" s="1"/>
  <c r="FE94" i="1"/>
  <c r="FE90" i="1"/>
  <c r="FE93" i="1" s="1"/>
  <c r="FE91" i="1"/>
  <c r="DY91" i="1"/>
  <c r="DY94" i="1"/>
  <c r="DY90" i="1"/>
  <c r="DY93" i="1" s="1"/>
  <c r="CS90" i="1"/>
  <c r="CS93" i="1" s="1"/>
  <c r="BM90" i="1"/>
  <c r="BM93" i="1" s="1"/>
  <c r="AG94" i="1"/>
  <c r="AG91" i="1"/>
  <c r="AG90" i="1"/>
  <c r="AG93" i="1" s="1"/>
  <c r="DE105" i="1"/>
  <c r="DE106" i="1" s="1"/>
  <c r="AS101" i="1"/>
  <c r="AS104" i="1" s="1"/>
  <c r="AS105" i="1" s="1"/>
  <c r="AS106" i="1" s="1"/>
  <c r="FS90" i="1"/>
  <c r="FS93" i="1" s="1"/>
  <c r="FS94" i="1"/>
  <c r="FS91" i="1"/>
  <c r="EE90" i="1"/>
  <c r="EE93" i="1" s="1"/>
  <c r="EE94" i="1"/>
  <c r="CY90" i="1"/>
  <c r="CY93" i="1" s="1"/>
  <c r="CY91" i="1"/>
  <c r="CY94" i="1"/>
  <c r="BK90" i="1"/>
  <c r="BK93" i="1" s="1"/>
  <c r="BK94" i="1"/>
  <c r="BK91" i="1"/>
  <c r="O94" i="1"/>
  <c r="O91" i="1"/>
  <c r="DU94" i="1"/>
  <c r="DU95" i="1" s="1"/>
  <c r="EY90" i="1"/>
  <c r="EY93" i="1" s="1"/>
  <c r="EY94" i="1"/>
  <c r="DK94" i="1"/>
  <c r="DK90" i="1"/>
  <c r="DK93" i="1" s="1"/>
  <c r="BG94" i="1"/>
  <c r="BG90" i="1"/>
  <c r="BG93" i="1" s="1"/>
  <c r="FU68" i="1"/>
  <c r="EO68" i="1"/>
  <c r="EO100" i="1" s="1"/>
  <c r="EO103" i="1" s="1"/>
  <c r="EO105" i="1" s="1"/>
  <c r="EO106" i="1" s="1"/>
  <c r="EO90" i="1"/>
  <c r="EO93" i="1" s="1"/>
  <c r="DI68" i="1"/>
  <c r="DI100" i="1" s="1"/>
  <c r="DI103" i="1" s="1"/>
  <c r="DI105" i="1" s="1"/>
  <c r="DI106" i="1" s="1"/>
  <c r="CC68" i="1"/>
  <c r="CC100" i="1" s="1"/>
  <c r="CC103" i="1" s="1"/>
  <c r="CC105" i="1" s="1"/>
  <c r="CC106" i="1" s="1"/>
  <c r="AW90" i="1"/>
  <c r="AW93" i="1" s="1"/>
  <c r="AW68" i="1"/>
  <c r="AW100" i="1" s="1"/>
  <c r="AW103" i="1" s="1"/>
  <c r="AW105" i="1" s="1"/>
  <c r="AW106" i="1" s="1"/>
  <c r="Q68" i="1"/>
  <c r="Q94" i="1"/>
  <c r="BO41" i="1"/>
  <c r="BH41" i="1"/>
  <c r="AA41" i="1"/>
  <c r="L68" i="1"/>
  <c r="L100" i="1" s="1"/>
  <c r="L103" i="1" s="1"/>
  <c r="L105" i="1" s="1"/>
  <c r="L106" i="1" s="1"/>
  <c r="DJ90" i="1"/>
  <c r="DJ93" i="1" s="1"/>
  <c r="DD41" i="1"/>
  <c r="EH90" i="1"/>
  <c r="EH93" i="1" s="1"/>
  <c r="R90" i="1"/>
  <c r="R93" i="1" s="1"/>
  <c r="EY41" i="1"/>
  <c r="FW41" i="1"/>
  <c r="EJ68" i="1"/>
  <c r="EJ100" i="1" s="1"/>
  <c r="EJ103" i="1" s="1"/>
  <c r="EJ105" i="1" s="1"/>
  <c r="EJ106" i="1" s="1"/>
  <c r="CT90" i="1"/>
  <c r="CT93" i="1" s="1"/>
  <c r="FN68" i="1"/>
  <c r="EH94" i="1"/>
  <c r="EH68" i="1"/>
  <c r="EH100" i="1" s="1"/>
  <c r="EH103" i="1" s="1"/>
  <c r="EH105" i="1" s="1"/>
  <c r="EH106" i="1" s="1"/>
  <c r="DB68" i="1"/>
  <c r="DB100" i="1" s="1"/>
  <c r="DB103" i="1" s="1"/>
  <c r="DB105" i="1" s="1"/>
  <c r="DB106" i="1" s="1"/>
  <c r="DB90" i="1"/>
  <c r="DB93" i="1" s="1"/>
  <c r="BV68" i="1"/>
  <c r="BV100" i="1" s="1"/>
  <c r="BV103" i="1" s="1"/>
  <c r="BV105" i="1" s="1"/>
  <c r="BV106" i="1" s="1"/>
  <c r="AP41" i="1"/>
  <c r="CG90" i="1"/>
  <c r="CG93" i="1" s="1"/>
  <c r="EW41" i="1"/>
  <c r="EZ94" i="1"/>
  <c r="EZ68" i="1"/>
  <c r="EZ100" i="1" s="1"/>
  <c r="EZ103" i="1" s="1"/>
  <c r="EZ105" i="1" s="1"/>
  <c r="EZ106" i="1" s="1"/>
  <c r="K41" i="1"/>
  <c r="DR41" i="1"/>
  <c r="FB94" i="1"/>
  <c r="FB90" i="1"/>
  <c r="FB93" i="1" s="1"/>
  <c r="EB90" i="1"/>
  <c r="EB93" i="1" s="1"/>
  <c r="AB91" i="1"/>
  <c r="AB94" i="1"/>
  <c r="BS90" i="1"/>
  <c r="BS93" i="1" s="1"/>
  <c r="BS94" i="1"/>
  <c r="DS90" i="1"/>
  <c r="DS93" i="1" s="1"/>
  <c r="DF41" i="1"/>
  <c r="G41" i="1"/>
  <c r="CK68" i="1"/>
  <c r="CK100" i="1" s="1"/>
  <c r="CK103" i="1" s="1"/>
  <c r="CK105" i="1" s="1"/>
  <c r="CK106" i="1" s="1"/>
  <c r="CK90" i="1"/>
  <c r="CK93" i="1" s="1"/>
  <c r="AL41" i="1"/>
  <c r="BX41" i="1"/>
  <c r="EP90" i="1"/>
  <c r="EP93" i="1" s="1"/>
  <c r="FP41" i="1"/>
  <c r="EM105" i="1"/>
  <c r="EM106" i="1" s="1"/>
  <c r="EK136" i="1"/>
  <c r="BY136" i="1"/>
  <c r="M136" i="1"/>
  <c r="CO136" i="1"/>
  <c r="BW136" i="1"/>
  <c r="FI136" i="1"/>
  <c r="EQ136" i="1"/>
  <c r="AK136" i="1"/>
  <c r="S136" i="1"/>
  <c r="DE136" i="1"/>
  <c r="CM136" i="1"/>
  <c r="AJ136" i="1"/>
  <c r="FA136" i="1"/>
  <c r="AC136" i="1"/>
  <c r="DC136" i="1"/>
  <c r="FR136" i="1"/>
  <c r="CW136" i="1"/>
  <c r="FQ136" i="1"/>
  <c r="CV136" i="1"/>
  <c r="EY136" i="1"/>
  <c r="DN136" i="1"/>
  <c r="DU136" i="1"/>
  <c r="AZ136" i="1"/>
  <c r="AT136" i="1"/>
  <c r="DL136" i="1"/>
  <c r="AQ136" i="1"/>
  <c r="FF136" i="1"/>
  <c r="FO136" i="1"/>
  <c r="ED136" i="1"/>
  <c r="EZ136" i="1"/>
  <c r="BI136" i="1"/>
  <c r="Y136" i="1"/>
  <c r="CE136" i="1"/>
  <c r="BA136" i="1"/>
  <c r="FG136" i="1"/>
  <c r="DZ136" i="1"/>
  <c r="DY136" i="1"/>
  <c r="CJ136" i="1"/>
  <c r="CL136" i="1"/>
  <c r="BI90" i="1"/>
  <c r="BI93" i="1" s="1"/>
  <c r="K94" i="1"/>
  <c r="K90" i="1"/>
  <c r="K93" i="1" s="1"/>
  <c r="FU41" i="1"/>
  <c r="DI41" i="1"/>
  <c r="Q41" i="1"/>
  <c r="BX90" i="1"/>
  <c r="BX93" i="1" s="1"/>
  <c r="BX95" i="1" s="1"/>
  <c r="BX68" i="1"/>
  <c r="BX100" i="1" s="1"/>
  <c r="BX103" i="1" s="1"/>
  <c r="BX105" i="1" s="1"/>
  <c r="BX106" i="1" s="1"/>
  <c r="EB68" i="1"/>
  <c r="D91" i="1"/>
  <c r="D94" i="1"/>
  <c r="DK41" i="1"/>
  <c r="EJ41" i="1"/>
  <c r="FV41" i="1"/>
  <c r="DJ41" i="1"/>
  <c r="CD41" i="1"/>
  <c r="J68" i="1"/>
  <c r="J100" i="1" s="1"/>
  <c r="J103" i="1" s="1"/>
  <c r="J105" i="1" s="1"/>
  <c r="J106" i="1" s="1"/>
  <c r="W90" i="4"/>
  <c r="FC136" i="1"/>
  <c r="CQ136" i="1"/>
  <c r="AE136" i="1"/>
  <c r="BH136" i="1"/>
  <c r="BZ136" i="1"/>
  <c r="DR136" i="1"/>
  <c r="DQ136" i="1"/>
  <c r="EN136" i="1"/>
  <c r="H136" i="1"/>
  <c r="FP136" i="1"/>
  <c r="R136" i="1"/>
  <c r="BR94" i="1"/>
  <c r="BR90" i="1"/>
  <c r="BR93" i="1" s="1"/>
  <c r="AT94" i="1"/>
  <c r="AT90" i="1"/>
  <c r="AT93" i="1" s="1"/>
  <c r="AT91" i="1"/>
  <c r="I93" i="4"/>
  <c r="AB90" i="4"/>
  <c r="AA93" i="4"/>
  <c r="EU136" i="1"/>
  <c r="CI136" i="1"/>
  <c r="W136" i="1"/>
  <c r="Z100" i="4"/>
  <c r="Z103" i="4" s="1"/>
  <c r="AA100" i="4"/>
  <c r="AA103" i="4" s="1"/>
  <c r="DT136" i="1"/>
  <c r="ET136" i="1"/>
  <c r="BX136" i="1"/>
  <c r="CN136" i="1"/>
  <c r="AR136" i="1"/>
  <c r="AY136" i="1"/>
  <c r="V136" i="1"/>
  <c r="BJ136" i="1"/>
  <c r="AA136" i="1"/>
  <c r="DI136" i="1"/>
  <c r="AG136" i="1"/>
  <c r="EF136" i="1"/>
  <c r="BT136" i="1"/>
  <c r="BR136" i="1"/>
  <c r="CU136" i="1"/>
  <c r="BV136" i="1"/>
  <c r="J136" i="1"/>
  <c r="AD94" i="1"/>
  <c r="AD90" i="1"/>
  <c r="AD93" i="1" s="1"/>
  <c r="AD91" i="1"/>
  <c r="DM94" i="1"/>
  <c r="DM90" i="1"/>
  <c r="DM93" i="1" s="1"/>
  <c r="BA90" i="1"/>
  <c r="BA93" i="1" s="1"/>
  <c r="DF94" i="1"/>
  <c r="DF90" i="1"/>
  <c r="DF93" i="1" s="1"/>
  <c r="AZ90" i="1"/>
  <c r="AZ93" i="1" s="1"/>
  <c r="DV105" i="1"/>
  <c r="DV106" i="1" s="1"/>
  <c r="U105" i="1"/>
  <c r="U106" i="1" s="1"/>
  <c r="CM94" i="1"/>
  <c r="CM90" i="1"/>
  <c r="CM93" i="1" s="1"/>
  <c r="FR41" i="1"/>
  <c r="BS41" i="1"/>
  <c r="FM41" i="1"/>
  <c r="EG41" i="1"/>
  <c r="DA41" i="1"/>
  <c r="BU41" i="1"/>
  <c r="AO41" i="1"/>
  <c r="I41" i="1"/>
  <c r="AT41" i="1"/>
  <c r="BH68" i="1"/>
  <c r="BH100" i="1" s="1"/>
  <c r="BH103" i="1" s="1"/>
  <c r="BH105" i="1" s="1"/>
  <c r="BH106" i="1" s="1"/>
  <c r="BH90" i="1"/>
  <c r="BH93" i="1" s="1"/>
  <c r="AJ68" i="1"/>
  <c r="AJ100" i="1" s="1"/>
  <c r="AJ103" i="1" s="1"/>
  <c r="AJ105" i="1" s="1"/>
  <c r="AJ106" i="1" s="1"/>
  <c r="AB90" i="1"/>
  <c r="AB93" i="1" s="1"/>
  <c r="AB68" i="1"/>
  <c r="AB100" i="1" s="1"/>
  <c r="AB103" i="1" s="1"/>
  <c r="AB105" i="1" s="1"/>
  <c r="AB106" i="1" s="1"/>
  <c r="ER41" i="1"/>
  <c r="FV90" i="1"/>
  <c r="FV93" i="1" s="1"/>
  <c r="DO41" i="1"/>
  <c r="DD68" i="1"/>
  <c r="DD100" i="1" s="1"/>
  <c r="DD103" i="1" s="1"/>
  <c r="DD105" i="1" s="1"/>
  <c r="DD106" i="1" s="1"/>
  <c r="O105" i="1"/>
  <c r="O106" i="1" s="1"/>
  <c r="AJ47" i="1"/>
  <c r="FJ41" i="1"/>
  <c r="BW41" i="1"/>
  <c r="EJ90" i="1"/>
  <c r="EJ93" i="1" s="1"/>
  <c r="FN41" i="1"/>
  <c r="EH41" i="1"/>
  <c r="DB41" i="1"/>
  <c r="BV41" i="1"/>
  <c r="AP68" i="1"/>
  <c r="AP94" i="1"/>
  <c r="AP100" i="1"/>
  <c r="AP103" i="1" s="1"/>
  <c r="ET90" i="1"/>
  <c r="ET93" i="1" s="1"/>
  <c r="AC90" i="1"/>
  <c r="AC93" i="1" s="1"/>
  <c r="AC94" i="1"/>
  <c r="AC91" i="1"/>
  <c r="DQ41" i="1"/>
  <c r="Y41" i="1"/>
  <c r="BV91" i="1"/>
  <c r="BV90" i="1"/>
  <c r="BV93" i="1" s="1"/>
  <c r="BV94" i="1"/>
  <c r="BF90" i="1"/>
  <c r="BF93" i="1" s="1"/>
  <c r="BF68" i="1"/>
  <c r="BF100" i="1" s="1"/>
  <c r="BF103" i="1" s="1"/>
  <c r="BF105" i="1" s="1"/>
  <c r="BF106" i="1" s="1"/>
  <c r="I99" i="4"/>
  <c r="I102" i="4" s="1"/>
  <c r="CX90" i="1"/>
  <c r="CX93" i="1" s="1"/>
  <c r="CR91" i="1"/>
  <c r="CR94" i="1"/>
  <c r="CR90" i="1"/>
  <c r="CR93" i="1" s="1"/>
  <c r="CW94" i="1"/>
  <c r="CW90" i="1"/>
  <c r="CW93" i="1" s="1"/>
  <c r="BL90" i="1"/>
  <c r="BL93" i="1" s="1"/>
  <c r="BL94" i="1"/>
  <c r="FM91" i="1"/>
  <c r="FM94" i="1"/>
  <c r="DA90" i="1"/>
  <c r="DA93" i="1" s="1"/>
  <c r="DA94" i="1"/>
  <c r="AO90" i="1"/>
  <c r="AO93" i="1" s="1"/>
  <c r="DG90" i="1"/>
  <c r="DG93" i="1" s="1"/>
  <c r="DG94" i="1"/>
  <c r="FK90" i="1"/>
  <c r="FK93" i="1" s="1"/>
  <c r="FK94" i="1"/>
  <c r="BW91" i="1"/>
  <c r="BW90" i="1"/>
  <c r="BW93" i="1" s="1"/>
  <c r="BW94" i="1"/>
  <c r="EW68" i="1"/>
  <c r="EW100" i="1" s="1"/>
  <c r="EW103" i="1" s="1"/>
  <c r="EW105" i="1" s="1"/>
  <c r="EW106" i="1" s="1"/>
  <c r="BE90" i="1"/>
  <c r="BE93" i="1" s="1"/>
  <c r="BE68" i="1"/>
  <c r="BE100" i="1" s="1"/>
  <c r="BE103" i="1" s="1"/>
  <c r="BE105" i="1" s="1"/>
  <c r="BE106" i="1" s="1"/>
  <c r="EI41" i="1"/>
  <c r="FO41" i="1"/>
  <c r="AX90" i="1"/>
  <c r="AX93" i="1" s="1"/>
  <c r="W41" i="1"/>
  <c r="DZ91" i="1"/>
  <c r="DZ94" i="1"/>
  <c r="FV68" i="1"/>
  <c r="DJ68" i="1"/>
  <c r="DJ100" i="1" s="1"/>
  <c r="DJ103" i="1" s="1"/>
  <c r="DJ105" i="1" s="1"/>
  <c r="DJ106" i="1" s="1"/>
  <c r="DJ94" i="1"/>
  <c r="AX41" i="1"/>
  <c r="J41" i="1"/>
  <c r="FK136" i="1"/>
  <c r="ER136" i="1"/>
  <c r="AL136" i="1"/>
  <c r="EC136" i="1"/>
  <c r="EV136" i="1"/>
  <c r="X136" i="1"/>
  <c r="P136" i="1"/>
  <c r="Z136" i="1"/>
  <c r="BZ94" i="1"/>
  <c r="BZ90" i="1"/>
  <c r="BZ93" i="1" s="1"/>
  <c r="ES90" i="1"/>
  <c r="ES93" i="1" s="1"/>
  <c r="ES94" i="1"/>
  <c r="F101" i="1"/>
  <c r="F104" i="1" s="1"/>
  <c r="F105" i="1" s="1"/>
  <c r="F106" i="1" s="1"/>
  <c r="S90" i="1"/>
  <c r="S93" i="1" s="1"/>
  <c r="S94" i="1"/>
  <c r="DQ100" i="1"/>
  <c r="DQ103" i="1" s="1"/>
  <c r="CC41" i="1"/>
  <c r="EM136" i="1"/>
  <c r="CA136" i="1"/>
  <c r="O136" i="1"/>
  <c r="BQ136" i="1"/>
  <c r="CH136" i="1"/>
  <c r="DS136" i="1"/>
  <c r="CF136" i="1"/>
  <c r="EI136" i="1"/>
  <c r="AI136" i="1"/>
  <c r="FB136" i="1"/>
  <c r="AS136" i="1"/>
  <c r="FT136" i="1"/>
  <c r="CS136" i="1"/>
  <c r="Q136" i="1"/>
  <c r="DX136" i="1"/>
  <c r="BL136" i="1"/>
  <c r="DA136" i="1"/>
  <c r="BN136" i="1"/>
  <c r="FR94" i="1"/>
  <c r="FR90" i="1"/>
  <c r="FR93" i="1" s="1"/>
  <c r="ED94" i="1"/>
  <c r="ED91" i="1"/>
  <c r="ED90" i="1"/>
  <c r="ED93" i="1" s="1"/>
  <c r="BJ94" i="1"/>
  <c r="BJ91" i="1"/>
  <c r="BJ90" i="1"/>
  <c r="BJ93" i="1" s="1"/>
  <c r="CP94" i="1"/>
  <c r="CP90" i="1"/>
  <c r="CP93" i="1" s="1"/>
  <c r="CP91" i="1"/>
  <c r="EZ90" i="1"/>
  <c r="EZ93" i="1" s="1"/>
  <c r="DL90" i="1"/>
  <c r="DL93" i="1" s="1"/>
  <c r="AR91" i="1"/>
  <c r="AR94" i="1"/>
  <c r="AR90" i="1"/>
  <c r="AR93" i="1" s="1"/>
  <c r="L90" i="1"/>
  <c r="L93" i="1" s="1"/>
  <c r="L94" i="1"/>
  <c r="AK94" i="1"/>
  <c r="AK90" i="1"/>
  <c r="AK93" i="1" s="1"/>
  <c r="FL90" i="1"/>
  <c r="FL93" i="1" s="1"/>
  <c r="FL91" i="1"/>
  <c r="FL94" i="1"/>
  <c r="CB91" i="1"/>
  <c r="CB94" i="1"/>
  <c r="AF94" i="1"/>
  <c r="AF90" i="1"/>
  <c r="AF93" i="1" s="1"/>
  <c r="CI90" i="1"/>
  <c r="CI93" i="1" s="1"/>
  <c r="CI94" i="1"/>
  <c r="EW91" i="1"/>
  <c r="EW90" i="1"/>
  <c r="EW93" i="1" s="1"/>
  <c r="EW94" i="1"/>
  <c r="DQ90" i="1"/>
  <c r="DQ93" i="1" s="1"/>
  <c r="CK91" i="1"/>
  <c r="CK94" i="1"/>
  <c r="BE94" i="1"/>
  <c r="BE91" i="1"/>
  <c r="Y90" i="1"/>
  <c r="Y93" i="1" s="1"/>
  <c r="EQ94" i="1"/>
  <c r="EQ90" i="1"/>
  <c r="EQ93" i="1" s="1"/>
  <c r="EQ91" i="1"/>
  <c r="DU105" i="1"/>
  <c r="DU106" i="1" s="1"/>
  <c r="FC90" i="1"/>
  <c r="FC93" i="1" s="1"/>
  <c r="FC91" i="1"/>
  <c r="FC94" i="1"/>
  <c r="DW90" i="1"/>
  <c r="DW93" i="1" s="1"/>
  <c r="DW94" i="1"/>
  <c r="CQ90" i="1"/>
  <c r="CQ93" i="1" s="1"/>
  <c r="CQ94" i="1"/>
  <c r="AU90" i="1"/>
  <c r="AU93" i="1" s="1"/>
  <c r="AU94" i="1"/>
  <c r="AU91" i="1"/>
  <c r="G91" i="1"/>
  <c r="G94" i="1"/>
  <c r="AA91" i="1"/>
  <c r="AA90" i="1"/>
  <c r="AA93" i="1" s="1"/>
  <c r="AA94" i="1"/>
  <c r="FW94" i="1"/>
  <c r="FW90" i="1"/>
  <c r="FW93" i="1" s="1"/>
  <c r="EI90" i="1"/>
  <c r="EI93" i="1" s="1"/>
  <c r="EI94" i="1"/>
  <c r="CU91" i="1"/>
  <c r="CU94" i="1"/>
  <c r="CU90" i="1"/>
  <c r="CU93" i="1" s="1"/>
  <c r="AY94" i="1"/>
  <c r="AY90" i="1"/>
  <c r="AY93" i="1" s="1"/>
  <c r="DL68" i="1"/>
  <c r="DL94" i="1"/>
  <c r="FM68" i="1"/>
  <c r="FM100" i="1" s="1"/>
  <c r="FM103" i="1" s="1"/>
  <c r="FM105" i="1" s="1"/>
  <c r="FM106" i="1" s="1"/>
  <c r="FM90" i="1"/>
  <c r="FM93" i="1" s="1"/>
  <c r="EG68" i="1"/>
  <c r="DA68" i="1"/>
  <c r="DA100" i="1" s="1"/>
  <c r="DA103" i="1" s="1"/>
  <c r="DA105" i="1" s="1"/>
  <c r="DA106" i="1" s="1"/>
  <c r="BU94" i="1"/>
  <c r="BU68" i="1"/>
  <c r="BU100" i="1" s="1"/>
  <c r="BU103" i="1" s="1"/>
  <c r="BU105" i="1" s="1"/>
  <c r="BU106" i="1" s="1"/>
  <c r="AO68" i="1"/>
  <c r="AO100" i="1" s="1"/>
  <c r="AO103" i="1" s="1"/>
  <c r="AO105" i="1" s="1"/>
  <c r="AO106" i="1" s="1"/>
  <c r="AO94" i="1"/>
  <c r="I68" i="1"/>
  <c r="ED41" i="1"/>
  <c r="AI41" i="1"/>
  <c r="EA41" i="1"/>
  <c r="ER90" i="1"/>
  <c r="ER93" i="1" s="1"/>
  <c r="ER68" i="1"/>
  <c r="ER100" i="1" s="1"/>
  <c r="ER103" i="1" s="1"/>
  <c r="ER105" i="1" s="1"/>
  <c r="ER106" i="1" s="1"/>
  <c r="CL90" i="1"/>
  <c r="CL93" i="1" s="1"/>
  <c r="CL91" i="1"/>
  <c r="CL94" i="1"/>
  <c r="I90" i="1"/>
  <c r="I93" i="1" s="1"/>
  <c r="DR90" i="1"/>
  <c r="DR93" i="1" s="1"/>
  <c r="D68" i="1"/>
  <c r="D100" i="1" s="1"/>
  <c r="D103" i="1" s="1"/>
  <c r="D105" i="1" s="1"/>
  <c r="D106" i="1" s="1"/>
  <c r="D90" i="1"/>
  <c r="D93" i="1" s="1"/>
  <c r="DC41" i="1"/>
  <c r="CF41" i="1"/>
  <c r="DB94" i="1"/>
  <c r="DB91" i="1"/>
  <c r="CM41" i="1"/>
  <c r="CV68" i="1"/>
  <c r="CV100" i="1" s="1"/>
  <c r="CV103" i="1" s="1"/>
  <c r="CV105" i="1" s="1"/>
  <c r="CV106" i="1" s="1"/>
  <c r="BN90" i="1"/>
  <c r="BN93" i="1" s="1"/>
  <c r="FF41" i="1"/>
  <c r="DZ90" i="1"/>
  <c r="DZ93" i="1" s="1"/>
  <c r="DZ68" i="1"/>
  <c r="DZ100" i="1" s="1"/>
  <c r="DZ103" i="1" s="1"/>
  <c r="DZ105" i="1" s="1"/>
  <c r="DZ106" i="1" s="1"/>
  <c r="CT41" i="1"/>
  <c r="BN94" i="1"/>
  <c r="BN68" i="1"/>
  <c r="BN100" i="1" s="1"/>
  <c r="BN103" i="1" s="1"/>
  <c r="BN105" i="1" s="1"/>
  <c r="BN106" i="1" s="1"/>
  <c r="Z68" i="1"/>
  <c r="Z100" i="1" s="1"/>
  <c r="Z103" i="1" s="1"/>
  <c r="Z105" i="1" s="1"/>
  <c r="Z106" i="1" s="1"/>
  <c r="Z94" i="1"/>
  <c r="X93" i="4"/>
  <c r="X90" i="4"/>
  <c r="G99" i="4"/>
  <c r="G102" i="4" s="1"/>
  <c r="AF100" i="4"/>
  <c r="AF103" i="4" s="1"/>
  <c r="Q93" i="4"/>
  <c r="Q90" i="4"/>
  <c r="AG90" i="4"/>
  <c r="AG93" i="4"/>
  <c r="AG89" i="4"/>
  <c r="AG92" i="4" s="1"/>
  <c r="AC90" i="4"/>
  <c r="AC93" i="4"/>
  <c r="D99" i="4"/>
  <c r="D102" i="4" s="1"/>
  <c r="K93" i="4"/>
  <c r="K89" i="4"/>
  <c r="K92" i="4" s="1"/>
  <c r="J89" i="4"/>
  <c r="J92" i="4" s="1"/>
  <c r="F93" i="4"/>
  <c r="F89" i="4"/>
  <c r="F92" i="4" s="1"/>
  <c r="T100" i="4"/>
  <c r="T103" i="4" s="1"/>
  <c r="V93" i="4"/>
  <c r="V89" i="4"/>
  <c r="V92" i="4" s="1"/>
  <c r="V90" i="4"/>
  <c r="H99" i="4"/>
  <c r="H102" i="4" s="1"/>
  <c r="AF90" i="4"/>
  <c r="AF93" i="4"/>
  <c r="AF89" i="4"/>
  <c r="AF92" i="4" s="1"/>
  <c r="E89" i="4"/>
  <c r="E92" i="4" s="1"/>
  <c r="R90" i="4"/>
  <c r="R93" i="4"/>
  <c r="AB99" i="4"/>
  <c r="AB102" i="4" s="1"/>
  <c r="AB100" i="4"/>
  <c r="AB103" i="4" s="1"/>
  <c r="O90" i="4"/>
  <c r="O93" i="4"/>
  <c r="AH89" i="4"/>
  <c r="AH92" i="4" s="1"/>
  <c r="AD93" i="4"/>
  <c r="AD89" i="4"/>
  <c r="AD92" i="4" s="1"/>
  <c r="AD90" i="4"/>
  <c r="AC100" i="4"/>
  <c r="AC103" i="4" s="1"/>
  <c r="P100" i="4"/>
  <c r="P103" i="4" s="1"/>
  <c r="H89" i="4"/>
  <c r="H92" i="4" s="1"/>
  <c r="M90" i="4"/>
  <c r="M93" i="4"/>
  <c r="L99" i="4"/>
  <c r="L102" i="4" s="1"/>
  <c r="L100" i="4"/>
  <c r="L103" i="4" s="1"/>
  <c r="N89" i="4"/>
  <c r="N92" i="4" s="1"/>
  <c r="G93" i="4"/>
  <c r="G89" i="4"/>
  <c r="G92" i="4" s="1"/>
  <c r="Z93" i="4"/>
  <c r="Z90" i="4"/>
  <c r="S90" i="4"/>
  <c r="S93" i="4"/>
  <c r="R100" i="4"/>
  <c r="R103" i="4" s="1"/>
  <c r="X99" i="4"/>
  <c r="X102" i="4" s="1"/>
  <c r="X100" i="4"/>
  <c r="X103" i="4" s="1"/>
  <c r="T89" i="4"/>
  <c r="T92" i="4" s="1"/>
  <c r="T93" i="4"/>
  <c r="U89" i="4"/>
  <c r="U92" i="4" s="1"/>
  <c r="AE90" i="1" l="1"/>
  <c r="AE93" i="1" s="1"/>
  <c r="EU101" i="1"/>
  <c r="EU104" i="1" s="1"/>
  <c r="EU105" i="1" s="1"/>
  <c r="EU106" i="1" s="1"/>
  <c r="CZ91" i="1"/>
  <c r="D90" i="4"/>
  <c r="CE94" i="1"/>
  <c r="CE95" i="1" s="1"/>
  <c r="CE96" i="1" s="1"/>
  <c r="D94" i="4"/>
  <c r="D95" i="4" s="1"/>
  <c r="FG94" i="1"/>
  <c r="FG95" i="1" s="1"/>
  <c r="FG96" i="1" s="1"/>
  <c r="CX94" i="1"/>
  <c r="CX95" i="1" s="1"/>
  <c r="CX96" i="1" s="1"/>
  <c r="AA101" i="1"/>
  <c r="AA104" i="1" s="1"/>
  <c r="AA105" i="1" s="1"/>
  <c r="AA106" i="1" s="1"/>
  <c r="EF91" i="1"/>
  <c r="DO101" i="1"/>
  <c r="DO104" i="1" s="1"/>
  <c r="DO105" i="1" s="1"/>
  <c r="DO106" i="1" s="1"/>
  <c r="DN101" i="1"/>
  <c r="DN104" i="1" s="1"/>
  <c r="DN105" i="1" s="1"/>
  <c r="DN106" i="1" s="1"/>
  <c r="AF51" i="1"/>
  <c r="AF117" i="1" s="1"/>
  <c r="AF159" i="1" s="1"/>
  <c r="AF168" i="1" s="1"/>
  <c r="AF231" i="1" s="1"/>
  <c r="M100" i="4"/>
  <c r="M103" i="4" s="1"/>
  <c r="M104" i="4" s="1"/>
  <c r="M105" i="4" s="1"/>
  <c r="F100" i="4"/>
  <c r="F103" i="4" s="1"/>
  <c r="F104" i="4" s="1"/>
  <c r="F105" i="4" s="1"/>
  <c r="BQ101" i="1"/>
  <c r="BQ104" i="1" s="1"/>
  <c r="BQ105" i="1" s="1"/>
  <c r="BQ106" i="1" s="1"/>
  <c r="DS94" i="1"/>
  <c r="DS95" i="1" s="1"/>
  <c r="DS96" i="1" s="1"/>
  <c r="DO94" i="1"/>
  <c r="DO95" i="1" s="1"/>
  <c r="DO96" i="1" s="1"/>
  <c r="AL91" i="1"/>
  <c r="M94" i="1"/>
  <c r="M95" i="1" s="1"/>
  <c r="M96" i="1" s="1"/>
  <c r="CU46" i="1"/>
  <c r="CU47" i="1" s="1"/>
  <c r="CU50" i="1" s="1"/>
  <c r="AI95" i="1"/>
  <c r="AI96" i="1" s="1"/>
  <c r="EV94" i="1"/>
  <c r="EV95" i="1" s="1"/>
  <c r="EV222" i="1" s="1"/>
  <c r="FW101" i="1"/>
  <c r="FW104" i="1" s="1"/>
  <c r="FW105" i="1" s="1"/>
  <c r="FW106" i="1" s="1"/>
  <c r="CJ91" i="1"/>
  <c r="BI94" i="1"/>
  <c r="BI95" i="1" s="1"/>
  <c r="BI96" i="1" s="1"/>
  <c r="BQ91" i="1"/>
  <c r="AV91" i="1"/>
  <c r="M101" i="1"/>
  <c r="M104" i="1" s="1"/>
  <c r="M105" i="1" s="1"/>
  <c r="M106" i="1" s="1"/>
  <c r="O104" i="4"/>
  <c r="O105" i="4" s="1"/>
  <c r="Y100" i="4"/>
  <c r="Y103" i="4" s="1"/>
  <c r="Y104" i="4" s="1"/>
  <c r="Y105" i="4" s="1"/>
  <c r="AA104" i="4"/>
  <c r="AA105" i="4" s="1"/>
  <c r="AE104" i="4"/>
  <c r="AE105" i="4" s="1"/>
  <c r="AY51" i="1"/>
  <c r="AY117" i="1" s="1"/>
  <c r="AY159" i="1" s="1"/>
  <c r="AY168" i="1" s="1"/>
  <c r="AY231" i="1" s="1"/>
  <c r="X95" i="1"/>
  <c r="X222" i="1" s="1"/>
  <c r="EM94" i="1"/>
  <c r="EM95" i="1" s="1"/>
  <c r="CB90" i="1"/>
  <c r="CB93" i="1" s="1"/>
  <c r="CB95" i="1" s="1"/>
  <c r="CB222" i="1" s="1"/>
  <c r="FD91" i="1"/>
  <c r="BL51" i="1"/>
  <c r="BL137" i="1" s="1"/>
  <c r="FI101" i="1"/>
  <c r="FI104" i="1" s="1"/>
  <c r="FI105" i="1" s="1"/>
  <c r="FI106" i="1" s="1"/>
  <c r="ET94" i="1"/>
  <c r="CZ95" i="1"/>
  <c r="CZ96" i="1" s="1"/>
  <c r="X91" i="1"/>
  <c r="CP101" i="1"/>
  <c r="CP104" i="1" s="1"/>
  <c r="CP105" i="1" s="1"/>
  <c r="CP106" i="1" s="1"/>
  <c r="G90" i="1"/>
  <c r="G93" i="1" s="1"/>
  <c r="G95" i="1" s="1"/>
  <c r="G96" i="1" s="1"/>
  <c r="AN94" i="1"/>
  <c r="AN95" i="1" s="1"/>
  <c r="AN96" i="1" s="1"/>
  <c r="BO70" i="1"/>
  <c r="BO94" i="1"/>
  <c r="BO95" i="1" s="1"/>
  <c r="BO222" i="1" s="1"/>
  <c r="FD137" i="1"/>
  <c r="D16" i="5"/>
  <c r="AV70" i="1"/>
  <c r="AV94" i="1"/>
  <c r="AV95" i="1" s="1"/>
  <c r="AV222" i="1" s="1"/>
  <c r="F70" i="1"/>
  <c r="F90" i="1"/>
  <c r="F93" i="1" s="1"/>
  <c r="F95" i="1" s="1"/>
  <c r="F222" i="1" s="1"/>
  <c r="CJ70" i="1"/>
  <c r="CJ94" i="1"/>
  <c r="CJ95" i="1" s="1"/>
  <c r="CJ96" i="1" s="1"/>
  <c r="CG94" i="1"/>
  <c r="CG95" i="1" s="1"/>
  <c r="EF70" i="1"/>
  <c r="EF94" i="1"/>
  <c r="EF95" i="1" s="1"/>
  <c r="AL70" i="1"/>
  <c r="AL94" i="1"/>
  <c r="AL95" i="1" s="1"/>
  <c r="AL222" i="1" s="1"/>
  <c r="BO91" i="1"/>
  <c r="AI91" i="1"/>
  <c r="EB101" i="1"/>
  <c r="EB104" i="1" s="1"/>
  <c r="EB105" i="1" s="1"/>
  <c r="EB106" i="1" s="1"/>
  <c r="O90" i="1"/>
  <c r="O93" i="1" s="1"/>
  <c r="O95" i="1" s="1"/>
  <c r="Q101" i="1"/>
  <c r="Q104" i="1" s="1"/>
  <c r="Q105" i="1" s="1"/>
  <c r="Q106" i="1" s="1"/>
  <c r="FK101" i="1"/>
  <c r="FK104" i="1" s="1"/>
  <c r="FK105" i="1" s="1"/>
  <c r="FK106" i="1" s="1"/>
  <c r="P139" i="4"/>
  <c r="P82" i="4"/>
  <c r="AB94" i="4"/>
  <c r="AB151" i="4" s="1"/>
  <c r="AE139" i="4"/>
  <c r="AE82" i="4"/>
  <c r="P116" i="4"/>
  <c r="P160" i="4" s="1"/>
  <c r="Z104" i="4"/>
  <c r="Z105" i="4" s="1"/>
  <c r="O139" i="4"/>
  <c r="O82" i="4"/>
  <c r="W82" i="4"/>
  <c r="AF48" i="4"/>
  <c r="AF50" i="4" s="1"/>
  <c r="AA94" i="4"/>
  <c r="AA95" i="4" s="1"/>
  <c r="I94" i="4"/>
  <c r="I151" i="4" s="1"/>
  <c r="DZ95" i="1"/>
  <c r="DZ222" i="1" s="1"/>
  <c r="FG51" i="1"/>
  <c r="FG117" i="1" s="1"/>
  <c r="FG159" i="1" s="1"/>
  <c r="FG168" i="1" s="1"/>
  <c r="FG231" i="1" s="1"/>
  <c r="S104" i="4"/>
  <c r="S105" i="4" s="1"/>
  <c r="EU51" i="1"/>
  <c r="EU117" i="1" s="1"/>
  <c r="EU159" i="1" s="1"/>
  <c r="EU168" i="1" s="1"/>
  <c r="EU231" i="1" s="1"/>
  <c r="FD117" i="1"/>
  <c r="FD159" i="1" s="1"/>
  <c r="FD168" i="1" s="1"/>
  <c r="FD231" i="1" s="1"/>
  <c r="ET51" i="1"/>
  <c r="ET117" i="1" s="1"/>
  <c r="ET159" i="1" s="1"/>
  <c r="ET168" i="1" s="1"/>
  <c r="ET231" i="1" s="1"/>
  <c r="S51" i="1"/>
  <c r="S117" i="1" s="1"/>
  <c r="S159" i="1" s="1"/>
  <c r="S168" i="1" s="1"/>
  <c r="S231" i="1" s="1"/>
  <c r="DW51" i="1"/>
  <c r="DW117" i="1" s="1"/>
  <c r="DW159" i="1" s="1"/>
  <c r="DW168" i="1" s="1"/>
  <c r="DW231" i="1" s="1"/>
  <c r="BD51" i="1"/>
  <c r="BD117" i="1" s="1"/>
  <c r="BD159" i="1" s="1"/>
  <c r="BD168" i="1" s="1"/>
  <c r="BD231" i="1" s="1"/>
  <c r="ES46" i="1"/>
  <c r="ES47" i="1" s="1"/>
  <c r="ES50" i="1" s="1"/>
  <c r="CI91" i="1"/>
  <c r="K95" i="1"/>
  <c r="K222" i="1" s="1"/>
  <c r="DM137" i="1"/>
  <c r="FA101" i="1"/>
  <c r="FA104" i="1" s="1"/>
  <c r="FA105" i="1" s="1"/>
  <c r="FA106" i="1" s="1"/>
  <c r="EG101" i="1"/>
  <c r="EG104" i="1" s="1"/>
  <c r="EG105" i="1" s="1"/>
  <c r="EG106" i="1" s="1"/>
  <c r="FV94" i="1"/>
  <c r="FV95" i="1" s="1"/>
  <c r="ET95" i="1"/>
  <c r="ET222" i="1" s="1"/>
  <c r="BP95" i="1"/>
  <c r="BP96" i="1" s="1"/>
  <c r="DV51" i="1"/>
  <c r="DV117" i="1" s="1"/>
  <c r="DV159" i="1" s="1"/>
  <c r="DV168" i="1" s="1"/>
  <c r="DV231" i="1" s="1"/>
  <c r="DP47" i="1"/>
  <c r="DP50" i="1" s="1"/>
  <c r="AD47" i="1"/>
  <c r="AD50" i="1" s="1"/>
  <c r="CX47" i="1"/>
  <c r="CX50" i="1" s="1"/>
  <c r="S47" i="1"/>
  <c r="S50" i="1" s="1"/>
  <c r="AS47" i="1"/>
  <c r="AS50" i="1" s="1"/>
  <c r="X137" i="1"/>
  <c r="D47" i="1"/>
  <c r="D50" i="1" s="1"/>
  <c r="CB46" i="1"/>
  <c r="CB47" i="1" s="1"/>
  <c r="DP51" i="1"/>
  <c r="P46" i="1"/>
  <c r="P47" i="1" s="1"/>
  <c r="CB137" i="1"/>
  <c r="AS51" i="1"/>
  <c r="AS117" i="1" s="1"/>
  <c r="AS159" i="1" s="1"/>
  <c r="AS168" i="1" s="1"/>
  <c r="AS231" i="1" s="1"/>
  <c r="DG91" i="1"/>
  <c r="CX91" i="1"/>
  <c r="AM95" i="1"/>
  <c r="AM96" i="1" s="1"/>
  <c r="DH51" i="1"/>
  <c r="DH117" i="1" s="1"/>
  <c r="DH159" i="1" s="1"/>
  <c r="DH168" i="1" s="1"/>
  <c r="DH231" i="1" s="1"/>
  <c r="DX51" i="1"/>
  <c r="DX117" i="1" s="1"/>
  <c r="DX159" i="1" s="1"/>
  <c r="DX168" i="1" s="1"/>
  <c r="DX231" i="1" s="1"/>
  <c r="CX51" i="1"/>
  <c r="CX117" i="1" s="1"/>
  <c r="CX159" i="1" s="1"/>
  <c r="CX168" i="1" s="1"/>
  <c r="CX231" i="1" s="1"/>
  <c r="AD51" i="1"/>
  <c r="AD117" i="1" s="1"/>
  <c r="AD159" i="1" s="1"/>
  <c r="AD168" i="1" s="1"/>
  <c r="AD231" i="1" s="1"/>
  <c r="DL101" i="1"/>
  <c r="DL104" i="1" s="1"/>
  <c r="DL105" i="1" s="1"/>
  <c r="DL106" i="1" s="1"/>
  <c r="FV101" i="1"/>
  <c r="FV104" i="1" s="1"/>
  <c r="FV105" i="1" s="1"/>
  <c r="FV106" i="1" s="1"/>
  <c r="BA137" i="1"/>
  <c r="FD222" i="1"/>
  <c r="EM47" i="1"/>
  <c r="EM50" i="1" s="1"/>
  <c r="CC91" i="1"/>
  <c r="FX90" i="1"/>
  <c r="FX93" i="1" s="1"/>
  <c r="FX95" i="1" s="1"/>
  <c r="FX96" i="1" s="1"/>
  <c r="BP47" i="1"/>
  <c r="BP50" i="1" s="1"/>
  <c r="AD104" i="4"/>
  <c r="AD105" i="4" s="1"/>
  <c r="P137" i="1"/>
  <c r="FL51" i="1"/>
  <c r="FL117" i="1" s="1"/>
  <c r="FL159" i="1" s="1"/>
  <c r="FL168" i="1" s="1"/>
  <c r="FL231" i="1" s="1"/>
  <c r="DL47" i="1"/>
  <c r="DL50" i="1" s="1"/>
  <c r="BB95" i="1"/>
  <c r="BB96" i="1" s="1"/>
  <c r="CO90" i="1"/>
  <c r="CO93" i="1" s="1"/>
  <c r="CO95" i="1" s="1"/>
  <c r="CO222" i="1" s="1"/>
  <c r="AK47" i="1"/>
  <c r="BY47" i="1"/>
  <c r="DW47" i="1"/>
  <c r="BB47" i="1"/>
  <c r="FU101" i="1"/>
  <c r="FU104" i="1" s="1"/>
  <c r="FU105" i="1" s="1"/>
  <c r="FU106" i="1" s="1"/>
  <c r="FP101" i="1"/>
  <c r="FP104" i="1" s="1"/>
  <c r="FP105" i="1" s="1"/>
  <c r="FP106" i="1" s="1"/>
  <c r="BR95" i="1"/>
  <c r="BR96" i="1" s="1"/>
  <c r="FW46" i="1"/>
  <c r="FW47" i="1" s="1"/>
  <c r="FW51" i="1"/>
  <c r="F46" i="1"/>
  <c r="F51" i="1"/>
  <c r="BU46" i="1"/>
  <c r="BU47" i="1" s="1"/>
  <c r="BU51" i="1"/>
  <c r="AA46" i="1"/>
  <c r="AA47" i="1" s="1"/>
  <c r="AA51" i="1"/>
  <c r="CF46" i="1"/>
  <c r="CF51" i="1"/>
  <c r="W46" i="1"/>
  <c r="W47" i="1" s="1"/>
  <c r="W51" i="1"/>
  <c r="BV46" i="1"/>
  <c r="BV47" i="1" s="1"/>
  <c r="BV51" i="1"/>
  <c r="AT46" i="1"/>
  <c r="AT47" i="1" s="1"/>
  <c r="AT51" i="1"/>
  <c r="FR46" i="1"/>
  <c r="FR47" i="1" s="1"/>
  <c r="FR51" i="1"/>
  <c r="Q46" i="1"/>
  <c r="Q47" i="1" s="1"/>
  <c r="Q51" i="1"/>
  <c r="AL46" i="1"/>
  <c r="AL51" i="1"/>
  <c r="DD46" i="1"/>
  <c r="DD47" i="1" s="1"/>
  <c r="DD51" i="1"/>
  <c r="BR46" i="1"/>
  <c r="BR47" i="1" s="1"/>
  <c r="BR51" i="1"/>
  <c r="CL46" i="1"/>
  <c r="CL47" i="1" s="1"/>
  <c r="CL51" i="1"/>
  <c r="CK46" i="1"/>
  <c r="CK47" i="1" s="1"/>
  <c r="CK51" i="1"/>
  <c r="Z46" i="1"/>
  <c r="Z47" i="1" s="1"/>
  <c r="Z51" i="1"/>
  <c r="CO47" i="1"/>
  <c r="CQ46" i="1"/>
  <c r="CQ47" i="1" s="1"/>
  <c r="CQ51" i="1"/>
  <c r="E46" i="1"/>
  <c r="E47" i="1" s="1"/>
  <c r="E51" i="1"/>
  <c r="E117" i="1" s="1"/>
  <c r="E159" i="1" s="1"/>
  <c r="E168" i="1" s="1"/>
  <c r="E231" i="1" s="1"/>
  <c r="FQ46" i="1"/>
  <c r="FQ47" i="1" s="1"/>
  <c r="FQ51" i="1"/>
  <c r="X47" i="1"/>
  <c r="BD47" i="1"/>
  <c r="AD94" i="4"/>
  <c r="AD151" i="4" s="1"/>
  <c r="DB46" i="1"/>
  <c r="DB47" i="1" s="1"/>
  <c r="DB51" i="1"/>
  <c r="ER46" i="1"/>
  <c r="ER51" i="1"/>
  <c r="I46" i="1"/>
  <c r="I51" i="1"/>
  <c r="CD46" i="1"/>
  <c r="CD47" i="1" s="1"/>
  <c r="CD51" i="1"/>
  <c r="DI46" i="1"/>
  <c r="DI47" i="1" s="1"/>
  <c r="DI51" i="1"/>
  <c r="K46" i="1"/>
  <c r="K51" i="1"/>
  <c r="CG91" i="1"/>
  <c r="FN101" i="1"/>
  <c r="FN104" i="1" s="1"/>
  <c r="FN105" i="1" s="1"/>
  <c r="FN106" i="1" s="1"/>
  <c r="EX46" i="1"/>
  <c r="EX47" i="1" s="1"/>
  <c r="EX51" i="1"/>
  <c r="DS46" i="1"/>
  <c r="DS47" i="1" s="1"/>
  <c r="DS51" i="1"/>
  <c r="AH46" i="1"/>
  <c r="AH51" i="1"/>
  <c r="FE101" i="1"/>
  <c r="FE104" i="1" s="1"/>
  <c r="FE105" i="1" s="1"/>
  <c r="FE106" i="1" s="1"/>
  <c r="BN46" i="1"/>
  <c r="BN47" i="1" s="1"/>
  <c r="BN51" i="1"/>
  <c r="AG46" i="1"/>
  <c r="AG47" i="1" s="1"/>
  <c r="AG51" i="1"/>
  <c r="BG46" i="1"/>
  <c r="BG47" i="1" s="1"/>
  <c r="BG51" i="1"/>
  <c r="AE46" i="1"/>
  <c r="AE51" i="1"/>
  <c r="BA47" i="1"/>
  <c r="BK46" i="1"/>
  <c r="BK51" i="1"/>
  <c r="BK137" i="1" s="1"/>
  <c r="CC46" i="1"/>
  <c r="CC47" i="1" s="1"/>
  <c r="CC51" i="1"/>
  <c r="FU46" i="1"/>
  <c r="FU51" i="1"/>
  <c r="BM46" i="1"/>
  <c r="BM47" i="1" s="1"/>
  <c r="BM51" i="1"/>
  <c r="BE46" i="1"/>
  <c r="BE47" i="1" s="1"/>
  <c r="BE51" i="1"/>
  <c r="FT46" i="1"/>
  <c r="FT47" i="1" s="1"/>
  <c r="FT51" i="1"/>
  <c r="EV46" i="1"/>
  <c r="EV51" i="1"/>
  <c r="DC46" i="1"/>
  <c r="DC47" i="1" s="1"/>
  <c r="DC51" i="1"/>
  <c r="FV46" i="1"/>
  <c r="FV47" i="1" s="1"/>
  <c r="FV51" i="1"/>
  <c r="FP46" i="1"/>
  <c r="FP51" i="1"/>
  <c r="G46" i="1"/>
  <c r="G51" i="1"/>
  <c r="AP46" i="1"/>
  <c r="AP51" i="1"/>
  <c r="AW46" i="1"/>
  <c r="AW47" i="1" s="1"/>
  <c r="AW51" i="1"/>
  <c r="CP46" i="1"/>
  <c r="CP47" i="1" s="1"/>
  <c r="CP51" i="1"/>
  <c r="CS46" i="1"/>
  <c r="CS51" i="1"/>
  <c r="DX47" i="1"/>
  <c r="CE46" i="1"/>
  <c r="CE47" i="1" s="1"/>
  <c r="CE51" i="1"/>
  <c r="DZ46" i="1"/>
  <c r="DZ47" i="1" s="1"/>
  <c r="DZ51" i="1"/>
  <c r="DY46" i="1"/>
  <c r="DY47" i="1" s="1"/>
  <c r="DY51" i="1"/>
  <c r="FI46" i="1"/>
  <c r="FI51" i="1"/>
  <c r="EK46" i="1"/>
  <c r="EK51" i="1"/>
  <c r="EK117" i="1" s="1"/>
  <c r="EK159" i="1" s="1"/>
  <c r="EK168" i="1" s="1"/>
  <c r="EK231" i="1" s="1"/>
  <c r="EL47" i="1"/>
  <c r="FF46" i="1"/>
  <c r="FF51" i="1"/>
  <c r="CM46" i="1"/>
  <c r="CM47" i="1" s="1"/>
  <c r="CM51" i="1"/>
  <c r="EA46" i="1"/>
  <c r="EA47" i="1" s="1"/>
  <c r="EA51" i="1"/>
  <c r="ED46" i="1"/>
  <c r="ED47" i="1" s="1"/>
  <c r="ED51" i="1"/>
  <c r="EG91" i="1"/>
  <c r="EI46" i="1"/>
  <c r="EI51" i="1"/>
  <c r="DQ46" i="1"/>
  <c r="DQ47" i="1" s="1"/>
  <c r="DQ51" i="1"/>
  <c r="EB47" i="1"/>
  <c r="EB50" i="1" s="1"/>
  <c r="EG46" i="1"/>
  <c r="EG47" i="1" s="1"/>
  <c r="EG51" i="1"/>
  <c r="EZ47" i="1"/>
  <c r="ET47" i="1"/>
  <c r="EY46" i="1"/>
  <c r="EY47" i="1" s="1"/>
  <c r="EY51" i="1"/>
  <c r="BO46" i="1"/>
  <c r="BO47" i="1" s="1"/>
  <c r="BO51" i="1"/>
  <c r="BF46" i="1"/>
  <c r="BF51" i="1"/>
  <c r="CA91" i="1"/>
  <c r="FJ95" i="1"/>
  <c r="FJ96" i="1" s="1"/>
  <c r="FE46" i="1"/>
  <c r="FE47" i="1" s="1"/>
  <c r="FE51" i="1"/>
  <c r="H46" i="1"/>
  <c r="H47" i="1" s="1"/>
  <c r="H51" i="1"/>
  <c r="CJ46" i="1"/>
  <c r="CJ47" i="1" s="1"/>
  <c r="CJ51" i="1"/>
  <c r="EC46" i="1"/>
  <c r="EC47" i="1" s="1"/>
  <c r="EC51" i="1"/>
  <c r="EN47" i="1"/>
  <c r="M46" i="1"/>
  <c r="M51" i="1"/>
  <c r="M117" i="1" s="1"/>
  <c r="M159" i="1" s="1"/>
  <c r="M168" i="1" s="1"/>
  <c r="M231" i="1" s="1"/>
  <c r="EH46" i="1"/>
  <c r="EH47" i="1" s="1"/>
  <c r="EH51" i="1"/>
  <c r="AO46" i="1"/>
  <c r="AO47" i="1" s="1"/>
  <c r="AO51" i="1"/>
  <c r="DJ46" i="1"/>
  <c r="DJ47" i="1" s="1"/>
  <c r="DJ51" i="1"/>
  <c r="DN94" i="1"/>
  <c r="DN95" i="1" s="1"/>
  <c r="DN222" i="1" s="1"/>
  <c r="DN70" i="1"/>
  <c r="CI46" i="1"/>
  <c r="CI51" i="1"/>
  <c r="CI117" i="1" s="1"/>
  <c r="CI159" i="1" s="1"/>
  <c r="CI168" i="1" s="1"/>
  <c r="CI231" i="1" s="1"/>
  <c r="AF47" i="1"/>
  <c r="FN46" i="1"/>
  <c r="FN51" i="1"/>
  <c r="T46" i="1"/>
  <c r="T51" i="1"/>
  <c r="CR46" i="1"/>
  <c r="CR51" i="1"/>
  <c r="FO46" i="1"/>
  <c r="FO47" i="1" s="1"/>
  <c r="FO51" i="1"/>
  <c r="Y46" i="1"/>
  <c r="Y47" i="1" s="1"/>
  <c r="Y51" i="1"/>
  <c r="DA46" i="1"/>
  <c r="DA51" i="1"/>
  <c r="BA94" i="1"/>
  <c r="BA95" i="1" s="1"/>
  <c r="BA96" i="1" s="1"/>
  <c r="DF46" i="1"/>
  <c r="DF47" i="1" s="1"/>
  <c r="DF51" i="1"/>
  <c r="EO46" i="1"/>
  <c r="EO47" i="1" s="1"/>
  <c r="EO51" i="1"/>
  <c r="EE46" i="1"/>
  <c r="EE47" i="1" s="1"/>
  <c r="EE51" i="1"/>
  <c r="AR46" i="1"/>
  <c r="AR51" i="1"/>
  <c r="CH46" i="1"/>
  <c r="CH51" i="1"/>
  <c r="CH117" i="1" s="1"/>
  <c r="CH159" i="1" s="1"/>
  <c r="CH168" i="1" s="1"/>
  <c r="CH231" i="1" s="1"/>
  <c r="V46" i="1"/>
  <c r="V51" i="1"/>
  <c r="V117" i="1" s="1"/>
  <c r="V159" i="1" s="1"/>
  <c r="V168" i="1" s="1"/>
  <c r="V231" i="1" s="1"/>
  <c r="I101" i="1"/>
  <c r="I104" i="1" s="1"/>
  <c r="I105" i="1" s="1"/>
  <c r="I106" i="1" s="1"/>
  <c r="J46" i="1"/>
  <c r="J47" i="1" s="1"/>
  <c r="J51" i="1"/>
  <c r="FM46" i="1"/>
  <c r="FM47" i="1" s="1"/>
  <c r="FM51" i="1"/>
  <c r="Y94" i="4"/>
  <c r="Y95" i="4" s="1"/>
  <c r="EJ46" i="1"/>
  <c r="EJ47" i="1" s="1"/>
  <c r="EJ51" i="1"/>
  <c r="DR46" i="1"/>
  <c r="DR47" i="1" s="1"/>
  <c r="DR51" i="1"/>
  <c r="CY47" i="1"/>
  <c r="FB46" i="1"/>
  <c r="FB47" i="1" s="1"/>
  <c r="FB51" i="1"/>
  <c r="EQ46" i="1"/>
  <c r="EQ47" i="1" s="1"/>
  <c r="EQ51" i="1"/>
  <c r="AQ46" i="1"/>
  <c r="AQ47" i="1" s="1"/>
  <c r="AQ51" i="1"/>
  <c r="BZ46" i="1"/>
  <c r="BZ47" i="1" s="1"/>
  <c r="BZ51" i="1"/>
  <c r="AZ47" i="1"/>
  <c r="AZ50" i="1" s="1"/>
  <c r="BT46" i="1"/>
  <c r="BT47" i="1" s="1"/>
  <c r="BT51" i="1"/>
  <c r="DG46" i="1"/>
  <c r="DG51" i="1"/>
  <c r="EF46" i="1"/>
  <c r="EF51" i="1"/>
  <c r="FD47" i="1"/>
  <c r="CT46" i="1"/>
  <c r="CT51" i="1"/>
  <c r="AI46" i="1"/>
  <c r="AI47" i="1" s="1"/>
  <c r="AI51" i="1"/>
  <c r="BW46" i="1"/>
  <c r="BW47" i="1" s="1"/>
  <c r="BW51" i="1"/>
  <c r="EB91" i="1"/>
  <c r="BH46" i="1"/>
  <c r="BH47" i="1" s="1"/>
  <c r="BH51" i="1"/>
  <c r="R46" i="1"/>
  <c r="R47" i="1" s="1"/>
  <c r="R51" i="1"/>
  <c r="DM47" i="1"/>
  <c r="AY95" i="1"/>
  <c r="AY222" i="1" s="1"/>
  <c r="AX46" i="1"/>
  <c r="AX47" i="1" s="1"/>
  <c r="AX51" i="1"/>
  <c r="FJ46" i="1"/>
  <c r="FJ47" i="1" s="1"/>
  <c r="FJ51" i="1"/>
  <c r="DO46" i="1"/>
  <c r="DO51" i="1"/>
  <c r="BS46" i="1"/>
  <c r="BS51" i="1"/>
  <c r="DK46" i="1"/>
  <c r="DK47" i="1" s="1"/>
  <c r="DK51" i="1"/>
  <c r="BX46" i="1"/>
  <c r="BX51" i="1"/>
  <c r="EW46" i="1"/>
  <c r="EW51" i="1"/>
  <c r="EP46" i="1"/>
  <c r="EP47" i="1" s="1"/>
  <c r="EP51" i="1"/>
  <c r="L46" i="1"/>
  <c r="L47" i="1" s="1"/>
  <c r="L51" i="1"/>
  <c r="BC46" i="1"/>
  <c r="BC47" i="1" s="1"/>
  <c r="BC51" i="1"/>
  <c r="DT101" i="1"/>
  <c r="DT104" i="1" s="1"/>
  <c r="DT105" i="1" s="1"/>
  <c r="DT106" i="1" s="1"/>
  <c r="AZ101" i="1"/>
  <c r="AZ104" i="1" s="1"/>
  <c r="AZ105" i="1" s="1"/>
  <c r="AZ106" i="1" s="1"/>
  <c r="DT46" i="1"/>
  <c r="DT47" i="1" s="1"/>
  <c r="DT51" i="1"/>
  <c r="AM91" i="1"/>
  <c r="CG46" i="1"/>
  <c r="CG51" i="1"/>
  <c r="DE46" i="1"/>
  <c r="DE47" i="1" s="1"/>
  <c r="DE51" i="1"/>
  <c r="BQ46" i="1"/>
  <c r="BQ47" i="1" s="1"/>
  <c r="BQ51" i="1"/>
  <c r="U46" i="1"/>
  <c r="U51" i="1"/>
  <c r="U117" i="1" s="1"/>
  <c r="U159" i="1" s="1"/>
  <c r="U168" i="1" s="1"/>
  <c r="U231" i="1" s="1"/>
  <c r="AN46" i="1"/>
  <c r="AN51" i="1"/>
  <c r="E100" i="4"/>
  <c r="E103" i="4" s="1"/>
  <c r="E104" i="4" s="1"/>
  <c r="E105" i="4" s="1"/>
  <c r="AE94" i="4"/>
  <c r="AE95" i="4" s="1"/>
  <c r="CY137" i="1"/>
  <c r="Y48" i="4"/>
  <c r="N137" i="1"/>
  <c r="E47" i="4"/>
  <c r="AI67" i="4"/>
  <c r="AB48" i="4"/>
  <c r="F90" i="4"/>
  <c r="CU95" i="1"/>
  <c r="CU96" i="1" s="1"/>
  <c r="EM137" i="1"/>
  <c r="CM95" i="1"/>
  <c r="CM96" i="1" s="1"/>
  <c r="DS91" i="1"/>
  <c r="AG95" i="1"/>
  <c r="AG96" i="1" s="1"/>
  <c r="DH95" i="1"/>
  <c r="DH96" i="1" s="1"/>
  <c r="EM91" i="1"/>
  <c r="AH50" i="4"/>
  <c r="H48" i="4"/>
  <c r="AI65" i="4"/>
  <c r="T48" i="4"/>
  <c r="FC137" i="1"/>
  <c r="P94" i="4"/>
  <c r="P95" i="4" s="1"/>
  <c r="K47" i="4"/>
  <c r="AG50" i="4"/>
  <c r="J50" i="4"/>
  <c r="S47" i="4"/>
  <c r="U47" i="4"/>
  <c r="F50" i="4"/>
  <c r="CK95" i="1"/>
  <c r="CK222" i="1" s="1"/>
  <c r="D48" i="4"/>
  <c r="BL50" i="1"/>
  <c r="AG94" i="4"/>
  <c r="AG95" i="4" s="1"/>
  <c r="CW91" i="1"/>
  <c r="EN137" i="1"/>
  <c r="DL137" i="1"/>
  <c r="AW95" i="1"/>
  <c r="AW96" i="1" s="1"/>
  <c r="EL95" i="1"/>
  <c r="EL96" i="1" s="1"/>
  <c r="EA91" i="1"/>
  <c r="Q91" i="1"/>
  <c r="R50" i="4"/>
  <c r="AC47" i="4"/>
  <c r="AA47" i="4"/>
  <c r="Z50" i="4"/>
  <c r="J100" i="4"/>
  <c r="J103" i="4" s="1"/>
  <c r="J104" i="4" s="1"/>
  <c r="J105" i="4" s="1"/>
  <c r="N50" i="4"/>
  <c r="M47" i="4"/>
  <c r="AJ137" i="1"/>
  <c r="C89" i="4"/>
  <c r="C92" i="4" s="1"/>
  <c r="C94" i="4" s="1"/>
  <c r="AI42" i="4"/>
  <c r="C47" i="4"/>
  <c r="X50" i="4"/>
  <c r="X94" i="4"/>
  <c r="X95" i="4" s="1"/>
  <c r="AY91" i="1"/>
  <c r="FW95" i="1"/>
  <c r="FW222" i="1" s="1"/>
  <c r="FR95" i="1"/>
  <c r="FR96" i="1" s="1"/>
  <c r="AT95" i="1"/>
  <c r="AT96" i="1" s="1"/>
  <c r="AK137" i="1"/>
  <c r="DY95" i="1"/>
  <c r="DY222" i="1" s="1"/>
  <c r="ES137" i="1"/>
  <c r="V95" i="1"/>
  <c r="V222" i="1" s="1"/>
  <c r="I48" i="4"/>
  <c r="V50" i="4"/>
  <c r="L48" i="4"/>
  <c r="AD50" i="4"/>
  <c r="G50" i="4"/>
  <c r="ER95" i="1"/>
  <c r="ER96" i="1" s="1"/>
  <c r="DP96" i="1"/>
  <c r="DW91" i="1"/>
  <c r="AK91" i="1"/>
  <c r="J91" i="1"/>
  <c r="DB95" i="1"/>
  <c r="DB96" i="1" s="1"/>
  <c r="AN91" i="1"/>
  <c r="DM91" i="1"/>
  <c r="FU91" i="1"/>
  <c r="T91" i="1"/>
  <c r="DF95" i="1"/>
  <c r="DF96" i="1" s="1"/>
  <c r="AD95" i="1"/>
  <c r="AD96" i="1" s="1"/>
  <c r="FI91" i="1"/>
  <c r="AZ91" i="1"/>
  <c r="BM91" i="1"/>
  <c r="AZ94" i="1"/>
  <c r="AZ95" i="1" s="1"/>
  <c r="T94" i="1"/>
  <c r="T95" i="1" s="1"/>
  <c r="EC95" i="1"/>
  <c r="EC222" i="1" s="1"/>
  <c r="CC94" i="1"/>
  <c r="CC95" i="1" s="1"/>
  <c r="H95" i="1"/>
  <c r="H96" i="1" s="1"/>
  <c r="EK96" i="1"/>
  <c r="CS91" i="1"/>
  <c r="AB95" i="1"/>
  <c r="AB222" i="1" s="1"/>
  <c r="FN91" i="1"/>
  <c r="AJ91" i="1"/>
  <c r="EE95" i="1"/>
  <c r="EE222" i="1" s="1"/>
  <c r="FQ95" i="1"/>
  <c r="FQ222" i="1" s="1"/>
  <c r="BD96" i="1"/>
  <c r="DT91" i="1"/>
  <c r="DD91" i="1"/>
  <c r="DK95" i="1"/>
  <c r="DK222" i="1" s="1"/>
  <c r="BE95" i="1"/>
  <c r="BE222" i="1" s="1"/>
  <c r="FF91" i="1"/>
  <c r="BG91" i="1"/>
  <c r="EQ95" i="1"/>
  <c r="EQ96" i="1" s="1"/>
  <c r="BZ95" i="1"/>
  <c r="BZ96" i="1" s="1"/>
  <c r="CW95" i="1"/>
  <c r="CW222" i="1" s="1"/>
  <c r="AQ95" i="1"/>
  <c r="AQ222" i="1" s="1"/>
  <c r="AS95" i="1"/>
  <c r="AS222" i="1" s="1"/>
  <c r="BY95" i="1"/>
  <c r="BY96" i="1" s="1"/>
  <c r="DQ101" i="1"/>
  <c r="DQ104" i="1" s="1"/>
  <c r="DQ105" i="1" s="1"/>
  <c r="DQ106" i="1" s="1"/>
  <c r="DA91" i="1"/>
  <c r="DR91" i="1"/>
  <c r="CQ91" i="1"/>
  <c r="AO95" i="1"/>
  <c r="AO96" i="1" s="1"/>
  <c r="BL91" i="1"/>
  <c r="DI91" i="1"/>
  <c r="FT95" i="1"/>
  <c r="FT96" i="1" s="1"/>
  <c r="Z95" i="1"/>
  <c r="Z96" i="1" s="1"/>
  <c r="DO91" i="1"/>
  <c r="DD94" i="1"/>
  <c r="DD95" i="1" s="1"/>
  <c r="FA222" i="1"/>
  <c r="S91" i="1"/>
  <c r="BF95" i="1"/>
  <c r="BF96" i="1" s="1"/>
  <c r="EO95" i="1"/>
  <c r="EO222" i="1" s="1"/>
  <c r="CS94" i="1"/>
  <c r="CS95" i="1" s="1"/>
  <c r="DC96" i="1"/>
  <c r="BS95" i="1"/>
  <c r="BS222" i="1" s="1"/>
  <c r="EY95" i="1"/>
  <c r="EY222" i="1" s="1"/>
  <c r="BK95" i="1"/>
  <c r="BK222" i="1" s="1"/>
  <c r="FH95" i="1"/>
  <c r="FH222" i="1" s="1"/>
  <c r="FP91" i="1"/>
  <c r="Y91" i="1"/>
  <c r="W91" i="1"/>
  <c r="EN95" i="1"/>
  <c r="EN96" i="1" s="1"/>
  <c r="CD91" i="1"/>
  <c r="FK95" i="1"/>
  <c r="FK222" i="1" s="1"/>
  <c r="D95" i="1"/>
  <c r="D222" i="1" s="1"/>
  <c r="BJ95" i="1"/>
  <c r="BJ96" i="1" s="1"/>
  <c r="DG95" i="1"/>
  <c r="DG96" i="1" s="1"/>
  <c r="BH95" i="1"/>
  <c r="BH222" i="1" s="1"/>
  <c r="BP91" i="1"/>
  <c r="AH91" i="1"/>
  <c r="CD95" i="1"/>
  <c r="CD96" i="1" s="1"/>
  <c r="FU94" i="1"/>
  <c r="FU95" i="1" s="1"/>
  <c r="U95" i="1"/>
  <c r="U96" i="1" s="1"/>
  <c r="EI95" i="1"/>
  <c r="EI222" i="1" s="1"/>
  <c r="EU95" i="1"/>
  <c r="EU222" i="1" s="1"/>
  <c r="M91" i="1"/>
  <c r="CL95" i="1"/>
  <c r="CL96" i="1" s="1"/>
  <c r="BU91" i="1"/>
  <c r="EZ95" i="1"/>
  <c r="EZ222" i="1" s="1"/>
  <c r="ES95" i="1"/>
  <c r="ES96" i="1" s="1"/>
  <c r="BA91" i="1"/>
  <c r="FB91" i="1"/>
  <c r="EN91" i="1"/>
  <c r="J94" i="1"/>
  <c r="J95" i="1" s="1"/>
  <c r="BY91" i="1"/>
  <c r="E95" i="1"/>
  <c r="E222" i="1" s="1"/>
  <c r="N90" i="4"/>
  <c r="L94" i="4"/>
  <c r="W95" i="4"/>
  <c r="Z94" i="4"/>
  <c r="Z151" i="4" s="1"/>
  <c r="F94" i="4"/>
  <c r="F95" i="4" s="1"/>
  <c r="D100" i="4"/>
  <c r="D103" i="4" s="1"/>
  <c r="D104" i="4" s="1"/>
  <c r="D105" i="4" s="1"/>
  <c r="W104" i="4"/>
  <c r="W105" i="4" s="1"/>
  <c r="V94" i="4"/>
  <c r="V151" i="4" s="1"/>
  <c r="AG104" i="4"/>
  <c r="AG105" i="4" s="1"/>
  <c r="BQ222" i="1"/>
  <c r="BQ96" i="1"/>
  <c r="CV94" i="1"/>
  <c r="CV95" i="1" s="1"/>
  <c r="CV91" i="1"/>
  <c r="EH95" i="1"/>
  <c r="DJ91" i="1"/>
  <c r="FY66" i="1"/>
  <c r="X104" i="4"/>
  <c r="X105" i="4" s="1"/>
  <c r="DL95" i="1"/>
  <c r="DU50" i="1"/>
  <c r="DU117" i="1"/>
  <c r="DU159" i="1" s="1"/>
  <c r="DU168" i="1" s="1"/>
  <c r="DU231" i="1" s="1"/>
  <c r="BN91" i="1"/>
  <c r="I94" i="1"/>
  <c r="I95" i="1" s="1"/>
  <c r="I91" i="1"/>
  <c r="ED95" i="1"/>
  <c r="AX95" i="1"/>
  <c r="CU117" i="1"/>
  <c r="CU159" i="1" s="1"/>
  <c r="CU168" i="1" s="1"/>
  <c r="CU231" i="1" s="1"/>
  <c r="AJ50" i="1"/>
  <c r="AJ117" i="1"/>
  <c r="AJ159" i="1" s="1"/>
  <c r="AJ168" i="1" s="1"/>
  <c r="AJ231" i="1" s="1"/>
  <c r="FA50" i="1"/>
  <c r="FA117" i="1"/>
  <c r="FA159" i="1" s="1"/>
  <c r="FA168" i="1" s="1"/>
  <c r="FA231" i="1" s="1"/>
  <c r="CA50" i="1"/>
  <c r="CA117" i="1"/>
  <c r="CA159" i="1" s="1"/>
  <c r="CA168" i="1" s="1"/>
  <c r="CA231" i="1" s="1"/>
  <c r="R95" i="1"/>
  <c r="DT94" i="1"/>
  <c r="DT95" i="1" s="1"/>
  <c r="N95" i="1"/>
  <c r="CH95" i="1"/>
  <c r="FH50" i="1"/>
  <c r="FH117" i="1"/>
  <c r="FH159" i="1" s="1"/>
  <c r="FH168" i="1" s="1"/>
  <c r="FH231" i="1" s="1"/>
  <c r="BU95" i="1"/>
  <c r="FN95" i="1"/>
  <c r="EU91" i="1"/>
  <c r="DH50" i="1"/>
  <c r="C103" i="1"/>
  <c r="FY100" i="1"/>
  <c r="FY68" i="1"/>
  <c r="C101" i="1"/>
  <c r="AI93" i="4"/>
  <c r="Q94" i="4"/>
  <c r="Q95" i="4" s="1"/>
  <c r="EI91" i="1"/>
  <c r="CQ95" i="1"/>
  <c r="EW95" i="1"/>
  <c r="AF91" i="1"/>
  <c r="AK95" i="1"/>
  <c r="CP95" i="1"/>
  <c r="ES91" i="1"/>
  <c r="AX91" i="1"/>
  <c r="DA95" i="1"/>
  <c r="BL95" i="1"/>
  <c r="I100" i="4"/>
  <c r="I103" i="4" s="1"/>
  <c r="I104" i="4" s="1"/>
  <c r="AV50" i="1"/>
  <c r="AV117" i="1"/>
  <c r="AV159" i="1" s="1"/>
  <c r="AV168" i="1" s="1"/>
  <c r="AV231" i="1" s="1"/>
  <c r="AP101" i="1"/>
  <c r="AP104" i="1" s="1"/>
  <c r="AP105" i="1" s="1"/>
  <c r="AP106" i="1" s="1"/>
  <c r="CM91" i="1"/>
  <c r="DM95" i="1"/>
  <c r="FS50" i="1"/>
  <c r="BI91" i="1"/>
  <c r="BS91" i="1"/>
  <c r="FB95" i="1"/>
  <c r="FX50" i="1"/>
  <c r="FX117" i="1"/>
  <c r="FX159" i="1" s="1"/>
  <c r="FX168" i="1" s="1"/>
  <c r="FX231" i="1" s="1"/>
  <c r="DE222" i="1"/>
  <c r="DE96" i="1"/>
  <c r="BG95" i="1"/>
  <c r="EY91" i="1"/>
  <c r="CH91" i="1"/>
  <c r="V91" i="1"/>
  <c r="DV50" i="1"/>
  <c r="DL117" i="1"/>
  <c r="DL159" i="1" s="1"/>
  <c r="DL168" i="1" s="1"/>
  <c r="DL231" i="1" s="1"/>
  <c r="EA95" i="1"/>
  <c r="AE95" i="1"/>
  <c r="P91" i="1"/>
  <c r="FF95" i="1"/>
  <c r="U91" i="1"/>
  <c r="FV91" i="1"/>
  <c r="DJ95" i="1"/>
  <c r="Z91" i="1"/>
  <c r="AH94" i="1"/>
  <c r="AH95" i="1" s="1"/>
  <c r="FO95" i="1"/>
  <c r="BI50" i="1"/>
  <c r="BI117" i="1"/>
  <c r="BI159" i="1" s="1"/>
  <c r="BI168" i="1" s="1"/>
  <c r="BI231" i="1" s="1"/>
  <c r="FW91" i="1"/>
  <c r="BW95" i="1"/>
  <c r="DF91" i="1"/>
  <c r="CT91" i="1"/>
  <c r="EH91" i="1"/>
  <c r="FH91" i="1"/>
  <c r="AP91" i="1"/>
  <c r="C94" i="1"/>
  <c r="AC50" i="1"/>
  <c r="AC117" i="1"/>
  <c r="AC159" i="1" s="1"/>
  <c r="AC168" i="1" s="1"/>
  <c r="AC231" i="1" s="1"/>
  <c r="CA95" i="1"/>
  <c r="DI94" i="1"/>
  <c r="DI95" i="1" s="1"/>
  <c r="BT95" i="1"/>
  <c r="C46" i="1"/>
  <c r="FY41" i="1"/>
  <c r="FC50" i="1"/>
  <c r="FC117" i="1"/>
  <c r="FC159" i="1" s="1"/>
  <c r="FC168" i="1" s="1"/>
  <c r="FC231" i="1" s="1"/>
  <c r="BY117" i="1"/>
  <c r="BY159" i="1" s="1"/>
  <c r="BY168" i="1" s="1"/>
  <c r="BY231" i="1" s="1"/>
  <c r="ES117" i="1"/>
  <c r="ES159" i="1" s="1"/>
  <c r="ES168" i="1" s="1"/>
  <c r="ES231" i="1" s="1"/>
  <c r="Y94" i="1"/>
  <c r="Y95" i="1" s="1"/>
  <c r="DQ95" i="1"/>
  <c r="L95" i="1"/>
  <c r="CN50" i="1"/>
  <c r="CN117" i="1"/>
  <c r="CN159" i="1" s="1"/>
  <c r="CN168" i="1" s="1"/>
  <c r="CN231" i="1" s="1"/>
  <c r="AO91" i="1"/>
  <c r="ET91" i="1"/>
  <c r="AY50" i="1"/>
  <c r="EP91" i="1"/>
  <c r="EB94" i="1"/>
  <c r="EB95" i="1" s="1"/>
  <c r="DK91" i="1"/>
  <c r="CY95" i="1"/>
  <c r="DX95" i="1"/>
  <c r="FK50" i="1"/>
  <c r="FK117" i="1"/>
  <c r="FK159" i="1" s="1"/>
  <c r="FK168" i="1" s="1"/>
  <c r="FK231" i="1" s="1"/>
  <c r="C91" i="1"/>
  <c r="EG94" i="1"/>
  <c r="EG95" i="1" s="1"/>
  <c r="EX95" i="1"/>
  <c r="CE91" i="1"/>
  <c r="AJ94" i="1"/>
  <c r="AJ95" i="1" s="1"/>
  <c r="E91" i="1"/>
  <c r="AZ117" i="1"/>
  <c r="AZ159" i="1" s="1"/>
  <c r="AZ168" i="1" s="1"/>
  <c r="AZ231" i="1" s="1"/>
  <c r="CT95" i="1"/>
  <c r="EM117" i="1"/>
  <c r="EM159" i="1" s="1"/>
  <c r="EM168" i="1" s="1"/>
  <c r="EM231" i="1" s="1"/>
  <c r="FS95" i="1"/>
  <c r="AP95" i="1"/>
  <c r="H90" i="4"/>
  <c r="AC94" i="4"/>
  <c r="AC151" i="4" s="1"/>
  <c r="EL117" i="1"/>
  <c r="EL159" i="1" s="1"/>
  <c r="EL168" i="1" s="1"/>
  <c r="EL231" i="1" s="1"/>
  <c r="DW95" i="1"/>
  <c r="FM95" i="1"/>
  <c r="AC95" i="1"/>
  <c r="EB117" i="1"/>
  <c r="EB159" i="1" s="1"/>
  <c r="EB168" i="1" s="1"/>
  <c r="EB231" i="1" s="1"/>
  <c r="EP95" i="1"/>
  <c r="DU222" i="1"/>
  <c r="DU96" i="1"/>
  <c r="W95" i="1"/>
  <c r="Q95" i="1"/>
  <c r="BB91" i="1"/>
  <c r="EU50" i="1"/>
  <c r="AU95" i="1"/>
  <c r="DQ91" i="1"/>
  <c r="CI95" i="1"/>
  <c r="L91" i="1"/>
  <c r="FK91" i="1"/>
  <c r="CZ50" i="1"/>
  <c r="FL50" i="1"/>
  <c r="FG50" i="1"/>
  <c r="CY117" i="1"/>
  <c r="CY159" i="1" s="1"/>
  <c r="CY168" i="1" s="1"/>
  <c r="CY231" i="1" s="1"/>
  <c r="EJ91" i="1"/>
  <c r="EJ94" i="1"/>
  <c r="EJ95" i="1" s="1"/>
  <c r="BM94" i="1"/>
  <c r="BM95" i="1" s="1"/>
  <c r="FY136" i="1"/>
  <c r="FQ91" i="1"/>
  <c r="C93" i="1"/>
  <c r="FP94" i="1"/>
  <c r="FP95" i="1" s="1"/>
  <c r="FI95" i="1"/>
  <c r="N50" i="1"/>
  <c r="N117" i="1"/>
  <c r="N159" i="1" s="1"/>
  <c r="N168" i="1" s="1"/>
  <c r="N231" i="1" s="1"/>
  <c r="EX91" i="1"/>
  <c r="EV91" i="1"/>
  <c r="DV95" i="1"/>
  <c r="AH104" i="4"/>
  <c r="AH105" i="4" s="1"/>
  <c r="AM50" i="1"/>
  <c r="AM117" i="1"/>
  <c r="AM159" i="1" s="1"/>
  <c r="AM168" i="1" s="1"/>
  <c r="AM231" i="1" s="1"/>
  <c r="BC91" i="1"/>
  <c r="DN50" i="1"/>
  <c r="DN117" i="1"/>
  <c r="DN159" i="1" s="1"/>
  <c r="DN168" i="1" s="1"/>
  <c r="DN231" i="1" s="1"/>
  <c r="U94" i="4"/>
  <c r="U95" i="4" s="1"/>
  <c r="BJ50" i="1"/>
  <c r="BJ117" i="1"/>
  <c r="BJ159" i="1" s="1"/>
  <c r="BJ168" i="1" s="1"/>
  <c r="BJ231" i="1" s="1"/>
  <c r="K91" i="1"/>
  <c r="EZ117" i="1"/>
  <c r="EZ159" i="1" s="1"/>
  <c r="EZ168" i="1" s="1"/>
  <c r="EZ231" i="1" s="1"/>
  <c r="CN95" i="1"/>
  <c r="AQ91" i="1"/>
  <c r="CF91" i="1"/>
  <c r="CF94" i="1"/>
  <c r="CF95" i="1" s="1"/>
  <c r="U90" i="4"/>
  <c r="P104" i="4"/>
  <c r="P105" i="4" s="1"/>
  <c r="DR95" i="1"/>
  <c r="DL91" i="1"/>
  <c r="FR91" i="1"/>
  <c r="S95" i="1"/>
  <c r="BZ91" i="1"/>
  <c r="R94" i="4"/>
  <c r="R151" i="4" s="1"/>
  <c r="BN95" i="1"/>
  <c r="CV50" i="1"/>
  <c r="CV117" i="1"/>
  <c r="CV159" i="1" s="1"/>
  <c r="CV168" i="1" s="1"/>
  <c r="CV231" i="1" s="1"/>
  <c r="AA95" i="1"/>
  <c r="FC95" i="1"/>
  <c r="AF95" i="1"/>
  <c r="FL95" i="1"/>
  <c r="AR95" i="1"/>
  <c r="EZ91" i="1"/>
  <c r="CR95" i="1"/>
  <c r="BV95" i="1"/>
  <c r="BR91" i="1"/>
  <c r="BX222" i="1"/>
  <c r="BX96" i="1"/>
  <c r="CW50" i="1"/>
  <c r="CW117" i="1"/>
  <c r="CW159" i="1" s="1"/>
  <c r="CW168" i="1" s="1"/>
  <c r="CW231" i="1" s="1"/>
  <c r="O50" i="1"/>
  <c r="O117" i="1"/>
  <c r="O159" i="1" s="1"/>
  <c r="O168" i="1" s="1"/>
  <c r="O231" i="1" s="1"/>
  <c r="R91" i="1"/>
  <c r="AB50" i="1"/>
  <c r="AB117" i="1"/>
  <c r="AB159" i="1" s="1"/>
  <c r="AB168" i="1" s="1"/>
  <c r="AB231" i="1" s="1"/>
  <c r="EE91" i="1"/>
  <c r="FE95" i="1"/>
  <c r="DH91" i="1"/>
  <c r="FG91" i="1"/>
  <c r="AU50" i="1"/>
  <c r="P95" i="1"/>
  <c r="AS91" i="1"/>
  <c r="DV91" i="1"/>
  <c r="N104" i="4"/>
  <c r="N105" i="4" s="1"/>
  <c r="CZ222" i="1"/>
  <c r="CO117" i="1"/>
  <c r="CO159" i="1" s="1"/>
  <c r="CO168" i="1" s="1"/>
  <c r="CO231" i="1" s="1"/>
  <c r="BC95" i="1"/>
  <c r="T94" i="4"/>
  <c r="S94" i="4"/>
  <c r="G94" i="4"/>
  <c r="T104" i="4"/>
  <c r="T105" i="4" s="1"/>
  <c r="K94" i="4"/>
  <c r="T90" i="4"/>
  <c r="R104" i="4"/>
  <c r="R105" i="4" s="1"/>
  <c r="G90" i="4"/>
  <c r="N94" i="4"/>
  <c r="H94" i="4"/>
  <c r="O94" i="4"/>
  <c r="H100" i="4"/>
  <c r="H103" i="4" s="1"/>
  <c r="H104" i="4" s="1"/>
  <c r="H105" i="4" s="1"/>
  <c r="K90" i="4"/>
  <c r="AF104" i="4"/>
  <c r="AF105" i="4" s="1"/>
  <c r="E94" i="4"/>
  <c r="J94" i="4"/>
  <c r="AC104" i="4"/>
  <c r="AC105" i="4" s="1"/>
  <c r="AH90" i="4"/>
  <c r="AB104" i="4"/>
  <c r="E90" i="4"/>
  <c r="AI99" i="4"/>
  <c r="G100" i="4"/>
  <c r="G103" i="4" s="1"/>
  <c r="M94" i="4"/>
  <c r="L104" i="4"/>
  <c r="AH94" i="4"/>
  <c r="AF94" i="4"/>
  <c r="J90" i="4"/>
  <c r="C104" i="4"/>
  <c r="AI102" i="4"/>
  <c r="D151" i="4" l="1"/>
  <c r="AI222" i="1"/>
  <c r="AF137" i="1"/>
  <c r="AL96" i="1"/>
  <c r="X96" i="1"/>
  <c r="DZ96" i="1"/>
  <c r="CJ222" i="1"/>
  <c r="AD222" i="1"/>
  <c r="F96" i="1"/>
  <c r="BO96" i="1"/>
  <c r="BL117" i="1"/>
  <c r="BL159" i="1" s="1"/>
  <c r="BL168" i="1" s="1"/>
  <c r="BL231" i="1" s="1"/>
  <c r="AD95" i="4"/>
  <c r="AB95" i="4"/>
  <c r="EF96" i="1"/>
  <c r="EF222" i="1"/>
  <c r="AE151" i="4"/>
  <c r="AM222" i="1"/>
  <c r="AV96" i="1"/>
  <c r="ET96" i="1"/>
  <c r="BD137" i="1"/>
  <c r="BB222" i="1"/>
  <c r="BP222" i="1"/>
  <c r="DB222" i="1"/>
  <c r="ER222" i="1"/>
  <c r="CE222" i="1"/>
  <c r="FH96" i="1"/>
  <c r="EQ222" i="1"/>
  <c r="DY96" i="1"/>
  <c r="AD139" i="4"/>
  <c r="AD82" i="4"/>
  <c r="Z139" i="4"/>
  <c r="Z82" i="4"/>
  <c r="AG139" i="4"/>
  <c r="AG82" i="4"/>
  <c r="F139" i="4"/>
  <c r="F82" i="4"/>
  <c r="I95" i="4"/>
  <c r="V139" i="4"/>
  <c r="V82" i="4"/>
  <c r="R139" i="4"/>
  <c r="R82" i="4"/>
  <c r="AH139" i="4"/>
  <c r="AH82" i="4"/>
  <c r="AF139" i="4"/>
  <c r="AF82" i="4"/>
  <c r="G139" i="4"/>
  <c r="G82" i="4"/>
  <c r="N139" i="4"/>
  <c r="N82" i="4"/>
  <c r="X139" i="4"/>
  <c r="X82" i="4"/>
  <c r="J139" i="4"/>
  <c r="J82" i="4"/>
  <c r="AA151" i="4"/>
  <c r="H222" i="1"/>
  <c r="BK117" i="1"/>
  <c r="BK159" i="1" s="1"/>
  <c r="BK168" i="1" s="1"/>
  <c r="BK231" i="1" s="1"/>
  <c r="DS222" i="1"/>
  <c r="CX222" i="1"/>
  <c r="BR222" i="1"/>
  <c r="AS210" i="1"/>
  <c r="AS78" i="1"/>
  <c r="AS76" i="1"/>
  <c r="AS77" i="1" s="1"/>
  <c r="M122" i="4"/>
  <c r="M123" i="4" s="1"/>
  <c r="M124" i="4" s="1"/>
  <c r="CK96" i="1"/>
  <c r="K96" i="1"/>
  <c r="CB96" i="1"/>
  <c r="FG222" i="1"/>
  <c r="BF222" i="1"/>
  <c r="BJ222" i="1"/>
  <c r="V137" i="1"/>
  <c r="FY90" i="1"/>
  <c r="ER47" i="1"/>
  <c r="ER50" i="1" s="1"/>
  <c r="E137" i="1"/>
  <c r="AR47" i="1"/>
  <c r="AR50" i="1" s="1"/>
  <c r="DK96" i="1"/>
  <c r="FX222" i="1"/>
  <c r="CR47" i="1"/>
  <c r="CR50" i="1" s="1"/>
  <c r="DX137" i="1"/>
  <c r="AN222" i="1"/>
  <c r="EL222" i="1"/>
  <c r="K47" i="1"/>
  <c r="EV47" i="1"/>
  <c r="ET50" i="1"/>
  <c r="ET210" i="1" s="1"/>
  <c r="DX50" i="1"/>
  <c r="DX78" i="1" s="1"/>
  <c r="E50" i="1"/>
  <c r="G122" i="4" s="1"/>
  <c r="G123" i="4" s="1"/>
  <c r="G124" i="4" s="1"/>
  <c r="G125" i="4" s="1"/>
  <c r="M222" i="1"/>
  <c r="CI137" i="1"/>
  <c r="FD50" i="1"/>
  <c r="FD210" i="1" s="1"/>
  <c r="BD50" i="1"/>
  <c r="BD76" i="1" s="1"/>
  <c r="BD77" i="1" s="1"/>
  <c r="F47" i="1"/>
  <c r="F50" i="1" s="1"/>
  <c r="FW96" i="1"/>
  <c r="CB50" i="1"/>
  <c r="CB78" i="1" s="1"/>
  <c r="BB50" i="1"/>
  <c r="BB76" i="1" s="1"/>
  <c r="BB77" i="1" s="1"/>
  <c r="AY96" i="1"/>
  <c r="CY50" i="1"/>
  <c r="CY210" i="1" s="1"/>
  <c r="T47" i="1"/>
  <c r="AT222" i="1"/>
  <c r="BY50" i="1"/>
  <c r="BY210" i="1" s="1"/>
  <c r="BF47" i="1"/>
  <c r="BF50" i="1" s="1"/>
  <c r="AH47" i="1"/>
  <c r="AH50" i="1" s="1"/>
  <c r="DH222" i="1"/>
  <c r="FN47" i="1"/>
  <c r="EW47" i="1"/>
  <c r="DM50" i="1"/>
  <c r="DM76" i="1" s="1"/>
  <c r="DM77" i="1" s="1"/>
  <c r="AK50" i="1"/>
  <c r="X50" i="1"/>
  <c r="X210" i="1" s="1"/>
  <c r="P50" i="1"/>
  <c r="CF47" i="1"/>
  <c r="CF50" i="1" s="1"/>
  <c r="DW50" i="1"/>
  <c r="DW210" i="1" s="1"/>
  <c r="BS47" i="1"/>
  <c r="BS50" i="1" s="1"/>
  <c r="EL50" i="1"/>
  <c r="EL210" i="1" s="1"/>
  <c r="FF47" i="1"/>
  <c r="FF50" i="1" s="1"/>
  <c r="FP47" i="1"/>
  <c r="AF50" i="1"/>
  <c r="AF78" i="1" s="1"/>
  <c r="EN50" i="1"/>
  <c r="FU47" i="1"/>
  <c r="FU50" i="1" s="1"/>
  <c r="CO50" i="1"/>
  <c r="CO210" i="1" s="1"/>
  <c r="AI92" i="4"/>
  <c r="G47" i="1"/>
  <c r="G50" i="1" s="1"/>
  <c r="EZ50" i="1"/>
  <c r="EZ210" i="1" s="1"/>
  <c r="FQ96" i="1"/>
  <c r="BA50" i="1"/>
  <c r="BA210" i="1" s="1"/>
  <c r="CI47" i="1"/>
  <c r="AG151" i="4"/>
  <c r="CD222" i="1"/>
  <c r="CM222" i="1"/>
  <c r="CL222" i="1"/>
  <c r="FJ222" i="1"/>
  <c r="AB96" i="1"/>
  <c r="EK47" i="1"/>
  <c r="BK47" i="1"/>
  <c r="Z222" i="1"/>
  <c r="AQ96" i="1"/>
  <c r="CH47" i="1"/>
  <c r="DG47" i="1"/>
  <c r="AN47" i="1"/>
  <c r="E96" i="1"/>
  <c r="EI47" i="1"/>
  <c r="I47" i="1"/>
  <c r="BE96" i="1"/>
  <c r="BK96" i="1"/>
  <c r="M47" i="1"/>
  <c r="X151" i="4"/>
  <c r="Y151" i="4"/>
  <c r="AL47" i="1"/>
  <c r="DA47" i="1"/>
  <c r="EF47" i="1"/>
  <c r="U47" i="1"/>
  <c r="AP47" i="1"/>
  <c r="CS47" i="1"/>
  <c r="BX47" i="1"/>
  <c r="BX50" i="1" s="1"/>
  <c r="CT47" i="1"/>
  <c r="DO47" i="1"/>
  <c r="FK96" i="1"/>
  <c r="FI47" i="1"/>
  <c r="FI50" i="1" s="1"/>
  <c r="CG47" i="1"/>
  <c r="DN96" i="1"/>
  <c r="ES222" i="1"/>
  <c r="U222" i="1"/>
  <c r="AE47" i="1"/>
  <c r="V47" i="1"/>
  <c r="P151" i="4"/>
  <c r="Z95" i="4"/>
  <c r="F151" i="4"/>
  <c r="FT117" i="1"/>
  <c r="FT159" i="1" s="1"/>
  <c r="FT168" i="1" s="1"/>
  <c r="FT231" i="1" s="1"/>
  <c r="FT137" i="1"/>
  <c r="EL137" i="1"/>
  <c r="N116" i="4"/>
  <c r="N160" i="4" s="1"/>
  <c r="EB137" i="1"/>
  <c r="CU222" i="1"/>
  <c r="K48" i="4"/>
  <c r="DV137" i="1"/>
  <c r="AI89" i="4"/>
  <c r="CG117" i="1"/>
  <c r="CG159" i="1" s="1"/>
  <c r="CG168" i="1" s="1"/>
  <c r="CG231" i="1" s="1"/>
  <c r="CG137" i="1"/>
  <c r="V96" i="1"/>
  <c r="BZ222" i="1"/>
  <c r="FS117" i="1"/>
  <c r="FS159" i="1" s="1"/>
  <c r="FS168" i="1" s="1"/>
  <c r="FS231" i="1" s="1"/>
  <c r="FS137" i="1"/>
  <c r="BI222" i="1"/>
  <c r="BQ50" i="1"/>
  <c r="Z116" i="4"/>
  <c r="Z160" i="4" s="1"/>
  <c r="CH137" i="1"/>
  <c r="AM137" i="1"/>
  <c r="BY137" i="1"/>
  <c r="O116" i="4"/>
  <c r="O160" i="4" s="1"/>
  <c r="BT50" i="1"/>
  <c r="E48" i="4"/>
  <c r="FX137" i="1"/>
  <c r="EZ137" i="1"/>
  <c r="M48" i="4"/>
  <c r="DP117" i="1"/>
  <c r="DP159" i="1" s="1"/>
  <c r="DP168" i="1" s="1"/>
  <c r="DP231" i="1" s="1"/>
  <c r="DP137" i="1"/>
  <c r="BA222" i="1"/>
  <c r="ET137" i="1"/>
  <c r="FT50" i="1"/>
  <c r="FT210" i="1" s="1"/>
  <c r="AG222" i="1"/>
  <c r="AW222" i="1"/>
  <c r="DW137" i="1"/>
  <c r="D50" i="4"/>
  <c r="DU137" i="1"/>
  <c r="AU117" i="1"/>
  <c r="AU159" i="1" s="1"/>
  <c r="AU168" i="1" s="1"/>
  <c r="AU231" i="1" s="1"/>
  <c r="AU137" i="1"/>
  <c r="D117" i="1"/>
  <c r="D159" i="1" s="1"/>
  <c r="D168" i="1" s="1"/>
  <c r="D231" i="1" s="1"/>
  <c r="D137" i="1"/>
  <c r="BB117" i="1"/>
  <c r="BB159" i="1" s="1"/>
  <c r="BB168" i="1" s="1"/>
  <c r="BB231" i="1" s="1"/>
  <c r="BB137" i="1"/>
  <c r="G222" i="1"/>
  <c r="EC50" i="1"/>
  <c r="W116" i="4"/>
  <c r="W160" i="4" s="1"/>
  <c r="DH137" i="1"/>
  <c r="X116" i="4"/>
  <c r="X160" i="4" s="1"/>
  <c r="FG137" i="1"/>
  <c r="R116" i="4"/>
  <c r="R160" i="4" s="1"/>
  <c r="BI137" i="1"/>
  <c r="CJ50" i="1"/>
  <c r="BJ137" i="1"/>
  <c r="H50" i="4"/>
  <c r="C48" i="4"/>
  <c r="AI47" i="4"/>
  <c r="O137" i="1"/>
  <c r="J116" i="4"/>
  <c r="J160" i="4" s="1"/>
  <c r="BP117" i="1"/>
  <c r="BP159" i="1" s="1"/>
  <c r="BP168" i="1" s="1"/>
  <c r="BP231" i="1" s="1"/>
  <c r="BP137" i="1"/>
  <c r="AA48" i="4"/>
  <c r="EK137" i="1"/>
  <c r="AD137" i="1"/>
  <c r="AH116" i="4"/>
  <c r="AH160" i="4" s="1"/>
  <c r="AB50" i="4"/>
  <c r="AE116" i="4"/>
  <c r="AE160" i="4" s="1"/>
  <c r="FR222" i="1"/>
  <c r="CZ117" i="1"/>
  <c r="CZ159" i="1" s="1"/>
  <c r="CZ168" i="1" s="1"/>
  <c r="CZ231" i="1" s="1"/>
  <c r="CZ137" i="1"/>
  <c r="CO96" i="1"/>
  <c r="EV96" i="1"/>
  <c r="CW96" i="1"/>
  <c r="DG117" i="1"/>
  <c r="DG159" i="1" s="1"/>
  <c r="DG168" i="1" s="1"/>
  <c r="DG231" i="1" s="1"/>
  <c r="DG137" i="1"/>
  <c r="L50" i="4"/>
  <c r="I50" i="4"/>
  <c r="FH137" i="1"/>
  <c r="AC48" i="4"/>
  <c r="AV137" i="1"/>
  <c r="S137" i="1"/>
  <c r="CO137" i="1"/>
  <c r="AG116" i="4"/>
  <c r="AG160" i="4" s="1"/>
  <c r="FQ50" i="1"/>
  <c r="CV137" i="1"/>
  <c r="FA137" i="1"/>
  <c r="FK137" i="1"/>
  <c r="AD116" i="4"/>
  <c r="AD160" i="4" s="1"/>
  <c r="V116" i="4"/>
  <c r="V160" i="4" s="1"/>
  <c r="S48" i="4"/>
  <c r="H50" i="1"/>
  <c r="FL137" i="1"/>
  <c r="BL210" i="1"/>
  <c r="BL78" i="1"/>
  <c r="BL76" i="1"/>
  <c r="BL77" i="1" s="1"/>
  <c r="F116" i="4"/>
  <c r="F160" i="4" s="1"/>
  <c r="M137" i="1"/>
  <c r="AN117" i="1"/>
  <c r="AN159" i="1" s="1"/>
  <c r="AN168" i="1" s="1"/>
  <c r="AN231" i="1" s="1"/>
  <c r="AN137" i="1"/>
  <c r="D96" i="1"/>
  <c r="G116" i="4"/>
  <c r="G160" i="4" s="1"/>
  <c r="CN137" i="1"/>
  <c r="U137" i="1"/>
  <c r="AZ137" i="1"/>
  <c r="CW137" i="1"/>
  <c r="DE50" i="1"/>
  <c r="U48" i="4"/>
  <c r="AY137" i="1"/>
  <c r="T50" i="4"/>
  <c r="CU137" i="1"/>
  <c r="AS137" i="1"/>
  <c r="CX137" i="1"/>
  <c r="AB137" i="1"/>
  <c r="DN137" i="1"/>
  <c r="Y50" i="4"/>
  <c r="AC137" i="1"/>
  <c r="CA137" i="1"/>
  <c r="EU137" i="1"/>
  <c r="DF222" i="1"/>
  <c r="FT222" i="1"/>
  <c r="AZ222" i="1"/>
  <c r="AZ96" i="1"/>
  <c r="DO222" i="1"/>
  <c r="BY222" i="1"/>
  <c r="AS96" i="1"/>
  <c r="EZ96" i="1"/>
  <c r="EE96" i="1"/>
  <c r="EO96" i="1"/>
  <c r="EC96" i="1"/>
  <c r="DG222" i="1"/>
  <c r="EI96" i="1"/>
  <c r="EU96" i="1"/>
  <c r="BH96" i="1"/>
  <c r="FY94" i="1"/>
  <c r="EN222" i="1"/>
  <c r="AO222" i="1"/>
  <c r="EY96" i="1"/>
  <c r="BS96" i="1"/>
  <c r="U151" i="4"/>
  <c r="L151" i="4"/>
  <c r="L95" i="4"/>
  <c r="AI103" i="4"/>
  <c r="R95" i="4"/>
  <c r="V95" i="4"/>
  <c r="AC95" i="4"/>
  <c r="I222" i="1"/>
  <c r="I96" i="1"/>
  <c r="Y222" i="1"/>
  <c r="Y96" i="1"/>
  <c r="CV210" i="1"/>
  <c r="CV76" i="1"/>
  <c r="CV77" i="1" s="1"/>
  <c r="CV78" i="1"/>
  <c r="FM222" i="1"/>
  <c r="FM96" i="1"/>
  <c r="FS222" i="1"/>
  <c r="FS96" i="1"/>
  <c r="BG222" i="1"/>
  <c r="BG96" i="1"/>
  <c r="CH222" i="1"/>
  <c r="CH96" i="1"/>
  <c r="BM50" i="1"/>
  <c r="DT50" i="1"/>
  <c r="DX222" i="1"/>
  <c r="DX96" i="1"/>
  <c r="DV210" i="1"/>
  <c r="DV78" i="1"/>
  <c r="DV76" i="1"/>
  <c r="DV77" i="1" s="1"/>
  <c r="AO50" i="1"/>
  <c r="DD222" i="1"/>
  <c r="DD96" i="1"/>
  <c r="BV222" i="1"/>
  <c r="BV96" i="1"/>
  <c r="AA222" i="1"/>
  <c r="AA96" i="1"/>
  <c r="DR222" i="1"/>
  <c r="DR96" i="1"/>
  <c r="N210" i="1"/>
  <c r="N78" i="1"/>
  <c r="N76" i="1"/>
  <c r="N77" i="1" s="1"/>
  <c r="FV50" i="1"/>
  <c r="EB222" i="1"/>
  <c r="EB96" i="1"/>
  <c r="EB210" i="1"/>
  <c r="EB78" i="1"/>
  <c r="EB76" i="1"/>
  <c r="EB77" i="1" s="1"/>
  <c r="EG222" i="1"/>
  <c r="EG96" i="1"/>
  <c r="FK210" i="1"/>
  <c r="FK76" i="1"/>
  <c r="FK77" i="1" s="1"/>
  <c r="FK78" i="1"/>
  <c r="AA50" i="1"/>
  <c r="CC50" i="1"/>
  <c r="CA222" i="1"/>
  <c r="CA96" i="1"/>
  <c r="CK50" i="1"/>
  <c r="BI210" i="1"/>
  <c r="BI76" i="1"/>
  <c r="BI77" i="1" s="1"/>
  <c r="BI78" i="1"/>
  <c r="BV50" i="1"/>
  <c r="FW50" i="1"/>
  <c r="FX210" i="1"/>
  <c r="FX78" i="1"/>
  <c r="FX76" i="1"/>
  <c r="FX77" i="1" s="1"/>
  <c r="EJ222" i="1"/>
  <c r="EJ96" i="1"/>
  <c r="EX50" i="1"/>
  <c r="R222" i="1"/>
  <c r="R96" i="1"/>
  <c r="AX222" i="1"/>
  <c r="AX96" i="1"/>
  <c r="P222" i="1"/>
  <c r="P96" i="1"/>
  <c r="AU210" i="1"/>
  <c r="AU76" i="1"/>
  <c r="AU77" i="1" s="1"/>
  <c r="AU78" i="1"/>
  <c r="E122" i="4"/>
  <c r="E123" i="4" s="1"/>
  <c r="E124" i="4" s="1"/>
  <c r="F122" i="4"/>
  <c r="F123" i="4" s="1"/>
  <c r="F124" i="4" s="1"/>
  <c r="F125" i="4" s="1"/>
  <c r="D122" i="4"/>
  <c r="D123" i="4" s="1"/>
  <c r="D124" i="4" s="1"/>
  <c r="D210" i="1"/>
  <c r="D78" i="1"/>
  <c r="D76" i="1"/>
  <c r="D77" i="1" s="1"/>
  <c r="DR50" i="1"/>
  <c r="CW210" i="1"/>
  <c r="CW76" i="1"/>
  <c r="CW77" i="1" s="1"/>
  <c r="CW78" i="1"/>
  <c r="CR222" i="1"/>
  <c r="CR96" i="1"/>
  <c r="DN210" i="1"/>
  <c r="DN78" i="1"/>
  <c r="DN76" i="1"/>
  <c r="DN77" i="1" s="1"/>
  <c r="CI222" i="1"/>
  <c r="CI96" i="1"/>
  <c r="AJ222" i="1"/>
  <c r="AJ96" i="1"/>
  <c r="W222" i="1"/>
  <c r="W96" i="1"/>
  <c r="EP222" i="1"/>
  <c r="EP96" i="1"/>
  <c r="AC222" i="1"/>
  <c r="AC96" i="1"/>
  <c r="AP222" i="1"/>
  <c r="AP96" i="1"/>
  <c r="EA50" i="1"/>
  <c r="FO50" i="1"/>
  <c r="AG50" i="1"/>
  <c r="FB50" i="1"/>
  <c r="DD50" i="1"/>
  <c r="AY210" i="1"/>
  <c r="N122" i="4"/>
  <c r="N123" i="4" s="1"/>
  <c r="N124" i="4" s="1"/>
  <c r="N125" i="4" s="1"/>
  <c r="AY78" i="1"/>
  <c r="AY76" i="1"/>
  <c r="AY77" i="1" s="1"/>
  <c r="DB50" i="1"/>
  <c r="CQ50" i="1"/>
  <c r="DJ222" i="1"/>
  <c r="DJ96" i="1"/>
  <c r="DL210" i="1"/>
  <c r="DL78" i="1"/>
  <c r="DL76" i="1"/>
  <c r="DL77" i="1" s="1"/>
  <c r="FB222" i="1"/>
  <c r="FB96" i="1"/>
  <c r="Q50" i="1"/>
  <c r="Z50" i="1"/>
  <c r="CA210" i="1"/>
  <c r="CA78" i="1"/>
  <c r="CA76" i="1"/>
  <c r="CA77" i="1" s="1"/>
  <c r="AJ210" i="1"/>
  <c r="AJ76" i="1"/>
  <c r="AJ77" i="1" s="1"/>
  <c r="AJ78" i="1"/>
  <c r="AX50" i="1"/>
  <c r="Y50" i="1"/>
  <c r="CD50" i="1"/>
  <c r="O222" i="1"/>
  <c r="O96" i="1"/>
  <c r="BJ210" i="1"/>
  <c r="BJ78" i="1"/>
  <c r="BJ76" i="1"/>
  <c r="BJ77" i="1" s="1"/>
  <c r="AM210" i="1"/>
  <c r="AM76" i="1"/>
  <c r="AM77" i="1" s="1"/>
  <c r="AM78" i="1"/>
  <c r="DY50" i="1"/>
  <c r="AC210" i="1"/>
  <c r="AC78" i="1"/>
  <c r="AC76" i="1"/>
  <c r="AC77" i="1" s="1"/>
  <c r="FF222" i="1"/>
  <c r="FF96" i="1"/>
  <c r="BR50" i="1"/>
  <c r="CP222" i="1"/>
  <c r="CP96" i="1"/>
  <c r="CS222" i="1"/>
  <c r="CS96" i="1"/>
  <c r="DZ50" i="1"/>
  <c r="AZ210" i="1"/>
  <c r="AZ76" i="1"/>
  <c r="AZ77" i="1" s="1"/>
  <c r="AZ78" i="1"/>
  <c r="FU222" i="1"/>
  <c r="FU96" i="1"/>
  <c r="BO50" i="1"/>
  <c r="CE50" i="1"/>
  <c r="AB210" i="1"/>
  <c r="AB78" i="1"/>
  <c r="AB76" i="1"/>
  <c r="AB77" i="1" s="1"/>
  <c r="S222" i="1"/>
  <c r="S96" i="1"/>
  <c r="C95" i="1"/>
  <c r="FY93" i="1"/>
  <c r="CG222" i="1"/>
  <c r="CG96" i="1"/>
  <c r="FJ50" i="1"/>
  <c r="EM210" i="1"/>
  <c r="EM78" i="1"/>
  <c r="EM76" i="1"/>
  <c r="EM77" i="1" s="1"/>
  <c r="EO50" i="1"/>
  <c r="DI222" i="1"/>
  <c r="DI96" i="1"/>
  <c r="FO222" i="1"/>
  <c r="FO96" i="1"/>
  <c r="AI50" i="1"/>
  <c r="I105" i="4"/>
  <c r="Q151" i="4"/>
  <c r="BH50" i="1"/>
  <c r="FL222" i="1"/>
  <c r="FL96" i="1"/>
  <c r="BN222" i="1"/>
  <c r="BN96" i="1"/>
  <c r="CN222" i="1"/>
  <c r="CN96" i="1"/>
  <c r="J222" i="1"/>
  <c r="J96" i="1"/>
  <c r="FL210" i="1"/>
  <c r="FL76" i="1"/>
  <c r="FL77" i="1" s="1"/>
  <c r="FL78" i="1"/>
  <c r="CZ210" i="1"/>
  <c r="CZ76" i="1"/>
  <c r="CZ77" i="1" s="1"/>
  <c r="CZ78" i="1"/>
  <c r="J50" i="1"/>
  <c r="EU210" i="1"/>
  <c r="EU76" i="1"/>
  <c r="EU77" i="1" s="1"/>
  <c r="EU78" i="1"/>
  <c r="BC50" i="1"/>
  <c r="DW222" i="1"/>
  <c r="DW96" i="1"/>
  <c r="CT222" i="1"/>
  <c r="CT96" i="1"/>
  <c r="BG50" i="1"/>
  <c r="CY222" i="1"/>
  <c r="CY96" i="1"/>
  <c r="ED50" i="1"/>
  <c r="C47" i="1"/>
  <c r="FY46" i="1"/>
  <c r="DK50" i="1"/>
  <c r="BW222" i="1"/>
  <c r="BW96" i="1"/>
  <c r="BN50" i="1"/>
  <c r="CC222" i="1"/>
  <c r="CC96" i="1"/>
  <c r="EQ50" i="1"/>
  <c r="BL222" i="1"/>
  <c r="BL96" i="1"/>
  <c r="EW222" i="1"/>
  <c r="EW96" i="1"/>
  <c r="FY103" i="1"/>
  <c r="DL222" i="1"/>
  <c r="DL96" i="1"/>
  <c r="AT50" i="1"/>
  <c r="Q222" i="1"/>
  <c r="Q96" i="1"/>
  <c r="BP210" i="1"/>
  <c r="BP78" i="1"/>
  <c r="BP76" i="1"/>
  <c r="BP77" i="1" s="1"/>
  <c r="EG50" i="1"/>
  <c r="CV222" i="1"/>
  <c r="CV96" i="1"/>
  <c r="AD210" i="1"/>
  <c r="AD78" i="1"/>
  <c r="AD76" i="1"/>
  <c r="AD77" i="1" s="1"/>
  <c r="DS50" i="1"/>
  <c r="FG210" i="1"/>
  <c r="FG78" i="1"/>
  <c r="FG76" i="1"/>
  <c r="FG77" i="1" s="1"/>
  <c r="AU222" i="1"/>
  <c r="AU96" i="1"/>
  <c r="CM50" i="1"/>
  <c r="AV210" i="1"/>
  <c r="AV78" i="1"/>
  <c r="AV76" i="1"/>
  <c r="AV77" i="1" s="1"/>
  <c r="BU222" i="1"/>
  <c r="BU96" i="1"/>
  <c r="DT222" i="1"/>
  <c r="DT96" i="1"/>
  <c r="AR222" i="1"/>
  <c r="AR96" i="1"/>
  <c r="DP210" i="1"/>
  <c r="DP76" i="1"/>
  <c r="DP77" i="1" s="1"/>
  <c r="DP78" i="1"/>
  <c r="BM222" i="1"/>
  <c r="BM96" i="1"/>
  <c r="BE50" i="1"/>
  <c r="L50" i="1"/>
  <c r="FE222" i="1"/>
  <c r="FE96" i="1"/>
  <c r="O210" i="1"/>
  <c r="O78" i="1"/>
  <c r="O76" i="1"/>
  <c r="O77" i="1" s="1"/>
  <c r="AF222" i="1"/>
  <c r="AF96" i="1"/>
  <c r="BZ50" i="1"/>
  <c r="AH222" i="1"/>
  <c r="AH96" i="1"/>
  <c r="BW50" i="1"/>
  <c r="FR50" i="1"/>
  <c r="EH50" i="1"/>
  <c r="EJ50" i="1"/>
  <c r="EE50" i="1"/>
  <c r="FY91" i="1"/>
  <c r="L222" i="1"/>
  <c r="L96" i="1"/>
  <c r="BT222" i="1"/>
  <c r="BT96" i="1"/>
  <c r="AE222" i="1"/>
  <c r="AE96" i="1"/>
  <c r="T222" i="1"/>
  <c r="T96" i="1"/>
  <c r="DM222" i="1"/>
  <c r="DM96" i="1"/>
  <c r="DA222" i="1"/>
  <c r="DA96" i="1"/>
  <c r="CQ222" i="1"/>
  <c r="CQ96" i="1"/>
  <c r="R50" i="1"/>
  <c r="N222" i="1"/>
  <c r="N96" i="1"/>
  <c r="EH222" i="1"/>
  <c r="EH96" i="1"/>
  <c r="BC222" i="1"/>
  <c r="BC96" i="1"/>
  <c r="FI222" i="1"/>
  <c r="FI96" i="1"/>
  <c r="DJ50" i="1"/>
  <c r="CX210" i="1"/>
  <c r="CX78" i="1"/>
  <c r="CX76" i="1"/>
  <c r="CX77" i="1" s="1"/>
  <c r="DU210" i="1"/>
  <c r="DU76" i="1"/>
  <c r="DU77" i="1" s="1"/>
  <c r="DU78" i="1"/>
  <c r="CF222" i="1"/>
  <c r="CF96" i="1"/>
  <c r="EX222" i="1"/>
  <c r="EX96" i="1"/>
  <c r="DQ50" i="1"/>
  <c r="FC210" i="1"/>
  <c r="FC78" i="1"/>
  <c r="FC76" i="1"/>
  <c r="FC77" i="1" s="1"/>
  <c r="EP50" i="1"/>
  <c r="DF50" i="1"/>
  <c r="AK222" i="1"/>
  <c r="AK96" i="1"/>
  <c r="FN222" i="1"/>
  <c r="FN96" i="1"/>
  <c r="AW50" i="1"/>
  <c r="FA210" i="1"/>
  <c r="FA78" i="1"/>
  <c r="FA76" i="1"/>
  <c r="FA77" i="1" s="1"/>
  <c r="CU210" i="1"/>
  <c r="CU78" i="1"/>
  <c r="CU76" i="1"/>
  <c r="CU77" i="1" s="1"/>
  <c r="EM222" i="1"/>
  <c r="EM96" i="1"/>
  <c r="FM50" i="1"/>
  <c r="FP222" i="1"/>
  <c r="FP96" i="1"/>
  <c r="EY50" i="1"/>
  <c r="ES210" i="1"/>
  <c r="ES78" i="1"/>
  <c r="ES76" i="1"/>
  <c r="ES77" i="1" s="1"/>
  <c r="FS210" i="1"/>
  <c r="FS78" i="1"/>
  <c r="FS76" i="1"/>
  <c r="FS77" i="1" s="1"/>
  <c r="ED222" i="1"/>
  <c r="ED96" i="1"/>
  <c r="W50" i="1"/>
  <c r="AQ50" i="1"/>
  <c r="FC222" i="1"/>
  <c r="FC96" i="1"/>
  <c r="CP50" i="1"/>
  <c r="DV222" i="1"/>
  <c r="DV96" i="1"/>
  <c r="CL50" i="1"/>
  <c r="DC50" i="1"/>
  <c r="S210" i="1"/>
  <c r="S78" i="1"/>
  <c r="S76" i="1"/>
  <c r="S77" i="1" s="1"/>
  <c r="FE50" i="1"/>
  <c r="AC122" i="4"/>
  <c r="AC123" i="4" s="1"/>
  <c r="AC124" i="4" s="1"/>
  <c r="CN210" i="1"/>
  <c r="AF122" i="4"/>
  <c r="AF123" i="4" s="1"/>
  <c r="AF124" i="4" s="1"/>
  <c r="AF125" i="4" s="1"/>
  <c r="AE122" i="4"/>
  <c r="AE123" i="4" s="1"/>
  <c r="AE124" i="4" s="1"/>
  <c r="AE125" i="4" s="1"/>
  <c r="AE130" i="4" s="1"/>
  <c r="AE159" i="4" s="1"/>
  <c r="AB122" i="4"/>
  <c r="AB123" i="4" s="1"/>
  <c r="AB124" i="4" s="1"/>
  <c r="AD122" i="4"/>
  <c r="AD123" i="4" s="1"/>
  <c r="AD124" i="4" s="1"/>
  <c r="AD125" i="4" s="1"/>
  <c r="CN78" i="1"/>
  <c r="CN76" i="1"/>
  <c r="CN77" i="1" s="1"/>
  <c r="DQ222" i="1"/>
  <c r="DQ96" i="1"/>
  <c r="BU50" i="1"/>
  <c r="FV222" i="1"/>
  <c r="FV96" i="1"/>
  <c r="EA222" i="1"/>
  <c r="EA96" i="1"/>
  <c r="FY101" i="1"/>
  <c r="C104" i="1"/>
  <c r="FY104" i="1" s="1"/>
  <c r="DH210" i="1"/>
  <c r="DH78" i="1"/>
  <c r="DH76" i="1"/>
  <c r="DH77" i="1" s="1"/>
  <c r="FH210" i="1"/>
  <c r="FH76" i="1"/>
  <c r="FH77" i="1" s="1"/>
  <c r="FH78" i="1"/>
  <c r="DI50" i="1"/>
  <c r="L105" i="4"/>
  <c r="O151" i="4"/>
  <c r="O95" i="4"/>
  <c r="H151" i="4"/>
  <c r="H95" i="4"/>
  <c r="C105" i="4"/>
  <c r="G104" i="4"/>
  <c r="G105" i="4" s="1"/>
  <c r="N95" i="4"/>
  <c r="N151" i="4"/>
  <c r="AI90" i="4"/>
  <c r="K151" i="4"/>
  <c r="K95" i="4"/>
  <c r="AI94" i="4"/>
  <c r="C151" i="4"/>
  <c r="E95" i="4"/>
  <c r="E151" i="4"/>
  <c r="AI100" i="4"/>
  <c r="T151" i="4"/>
  <c r="T95" i="4"/>
  <c r="AF151" i="4"/>
  <c r="AF95" i="4"/>
  <c r="J151" i="4"/>
  <c r="J95" i="4"/>
  <c r="G151" i="4"/>
  <c r="G95" i="4"/>
  <c r="M95" i="4"/>
  <c r="M151" i="4"/>
  <c r="AB105" i="4"/>
  <c r="AH151" i="4"/>
  <c r="AH95" i="4"/>
  <c r="S95" i="4"/>
  <c r="S151" i="4"/>
  <c r="BB78" i="1" l="1"/>
  <c r="AF130" i="4"/>
  <c r="DW78" i="1"/>
  <c r="FD78" i="1"/>
  <c r="CY78" i="1"/>
  <c r="CY76" i="1"/>
  <c r="CY77" i="1" s="1"/>
  <c r="AJ79" i="1"/>
  <c r="AJ81" i="1" s="1"/>
  <c r="AJ83" i="1" s="1"/>
  <c r="AJ122" i="1" s="1"/>
  <c r="BB210" i="1"/>
  <c r="D139" i="4"/>
  <c r="D82" i="4"/>
  <c r="AB139" i="4"/>
  <c r="AB82" i="4"/>
  <c r="T139" i="4"/>
  <c r="T82" i="4"/>
  <c r="Y139" i="4"/>
  <c r="Y82" i="4"/>
  <c r="I139" i="4"/>
  <c r="I82" i="4"/>
  <c r="H139" i="4"/>
  <c r="H82" i="4"/>
  <c r="L139" i="4"/>
  <c r="L82" i="4"/>
  <c r="D125" i="4"/>
  <c r="F130" i="4"/>
  <c r="AB125" i="4"/>
  <c r="AD130" i="4"/>
  <c r="X76" i="1"/>
  <c r="X77" i="1" s="1"/>
  <c r="X78" i="1"/>
  <c r="AS79" i="1"/>
  <c r="AS81" i="1" s="1"/>
  <c r="AS83" i="1" s="1"/>
  <c r="AS122" i="1" s="1"/>
  <c r="AS191" i="1" s="1"/>
  <c r="CB76" i="1"/>
  <c r="CB77" i="1" s="1"/>
  <c r="CB79" i="1" s="1"/>
  <c r="CB81" i="1" s="1"/>
  <c r="CB83" i="1" s="1"/>
  <c r="CB122" i="1" s="1"/>
  <c r="E78" i="1"/>
  <c r="CO78" i="1"/>
  <c r="ET76" i="1"/>
  <c r="ET77" i="1" s="1"/>
  <c r="DX76" i="1"/>
  <c r="DX77" i="1" s="1"/>
  <c r="DX79" i="1" s="1"/>
  <c r="DX81" i="1" s="1"/>
  <c r="DX83" i="1" s="1"/>
  <c r="DX122" i="1" s="1"/>
  <c r="DX153" i="1" s="1"/>
  <c r="BA76" i="1"/>
  <c r="BA77" i="1" s="1"/>
  <c r="EL78" i="1"/>
  <c r="BD78" i="1"/>
  <c r="BD79" i="1" s="1"/>
  <c r="BD81" i="1" s="1"/>
  <c r="DW76" i="1"/>
  <c r="DW77" i="1" s="1"/>
  <c r="CV79" i="1"/>
  <c r="CV81" i="1" s="1"/>
  <c r="CV83" i="1" s="1"/>
  <c r="CV122" i="1" s="1"/>
  <c r="FD76" i="1"/>
  <c r="FD77" i="1" s="1"/>
  <c r="AZ79" i="1"/>
  <c r="AZ81" i="1" s="1"/>
  <c r="AZ83" i="1" s="1"/>
  <c r="AZ122" i="1" s="1"/>
  <c r="EL76" i="1"/>
  <c r="EL77" i="1" s="1"/>
  <c r="CO76" i="1"/>
  <c r="CO77" i="1" s="1"/>
  <c r="ET78" i="1"/>
  <c r="DX210" i="1"/>
  <c r="BA78" i="1"/>
  <c r="AY79" i="1"/>
  <c r="AY81" i="1" s="1"/>
  <c r="AY83" i="1" s="1"/>
  <c r="AY122" i="1" s="1"/>
  <c r="BD210" i="1"/>
  <c r="I50" i="1"/>
  <c r="J122" i="4" s="1"/>
  <c r="J123" i="4" s="1"/>
  <c r="J124" i="4" s="1"/>
  <c r="J125" i="4" s="1"/>
  <c r="J130" i="4" s="1"/>
  <c r="DM78" i="1"/>
  <c r="DM79" i="1" s="1"/>
  <c r="DM81" i="1" s="1"/>
  <c r="DM83" i="1" s="1"/>
  <c r="DM122" i="1" s="1"/>
  <c r="CT50" i="1"/>
  <c r="CT210" i="1" s="1"/>
  <c r="DA50" i="1"/>
  <c r="DA76" i="1" s="1"/>
  <c r="DA77" i="1" s="1"/>
  <c r="AN50" i="1"/>
  <c r="AF76" i="1"/>
  <c r="AF77" i="1" s="1"/>
  <c r="AF79" i="1" s="1"/>
  <c r="AF81" i="1" s="1"/>
  <c r="AF83" i="1" s="1"/>
  <c r="AF122" i="1" s="1"/>
  <c r="EN78" i="1"/>
  <c r="EN210" i="1"/>
  <c r="EN76" i="1"/>
  <c r="EN77" i="1" s="1"/>
  <c r="AK210" i="1"/>
  <c r="AK76" i="1"/>
  <c r="AK77" i="1" s="1"/>
  <c r="AK78" i="1"/>
  <c r="T50" i="1"/>
  <c r="T210" i="1" s="1"/>
  <c r="K50" i="1"/>
  <c r="K78" i="1" s="1"/>
  <c r="FL79" i="1"/>
  <c r="FL81" i="1" s="1"/>
  <c r="FL83" i="1" s="1"/>
  <c r="FL122" i="1" s="1"/>
  <c r="DM210" i="1"/>
  <c r="AL50" i="1"/>
  <c r="AL78" i="1" s="1"/>
  <c r="BY76" i="1"/>
  <c r="BY77" i="1" s="1"/>
  <c r="EZ78" i="1"/>
  <c r="ES79" i="1"/>
  <c r="ES81" i="1" s="1"/>
  <c r="ES83" i="1" s="1"/>
  <c r="ES122" i="1" s="1"/>
  <c r="BY78" i="1"/>
  <c r="EZ76" i="1"/>
  <c r="EZ77" i="1" s="1"/>
  <c r="BL79" i="1"/>
  <c r="BL81" i="1" s="1"/>
  <c r="BL83" i="1" s="1"/>
  <c r="BL122" i="1" s="1"/>
  <c r="EV50" i="1"/>
  <c r="EV78" i="1" s="1"/>
  <c r="V50" i="1"/>
  <c r="V210" i="1" s="1"/>
  <c r="EK50" i="1"/>
  <c r="E210" i="1"/>
  <c r="E76" i="1"/>
  <c r="E77" i="1" s="1"/>
  <c r="AE50" i="1"/>
  <c r="DG50" i="1"/>
  <c r="CB210" i="1"/>
  <c r="EW50" i="1"/>
  <c r="EW78" i="1" s="1"/>
  <c r="FP50" i="1"/>
  <c r="FP76" i="1" s="1"/>
  <c r="FP77" i="1" s="1"/>
  <c r="FN50" i="1"/>
  <c r="FN78" i="1" s="1"/>
  <c r="M50" i="1"/>
  <c r="AF210" i="1"/>
  <c r="U50" i="1"/>
  <c r="BK50" i="1"/>
  <c r="CS50" i="1"/>
  <c r="CS78" i="1" s="1"/>
  <c r="CG50" i="1"/>
  <c r="P210" i="1"/>
  <c r="P76" i="1"/>
  <c r="P77" i="1" s="1"/>
  <c r="P78" i="1"/>
  <c r="AP50" i="1"/>
  <c r="AP210" i="1" s="1"/>
  <c r="CI50" i="1"/>
  <c r="CI78" i="1" s="1"/>
  <c r="EI50" i="1"/>
  <c r="AH122" i="4" s="1"/>
  <c r="AH123" i="4" s="1"/>
  <c r="AH124" i="4" s="1"/>
  <c r="AH125" i="4" s="1"/>
  <c r="AH130" i="4" s="1"/>
  <c r="EF50" i="1"/>
  <c r="EF78" i="1" s="1"/>
  <c r="DO50" i="1"/>
  <c r="DO78" i="1" s="1"/>
  <c r="CH50" i="1"/>
  <c r="CH76" i="1" s="1"/>
  <c r="CH77" i="1" s="1"/>
  <c r="FH79" i="1"/>
  <c r="FH81" i="1" s="1"/>
  <c r="DP79" i="1"/>
  <c r="DP81" i="1" s="1"/>
  <c r="EU79" i="1"/>
  <c r="EU81" i="1" s="1"/>
  <c r="CN79" i="1"/>
  <c r="CN81" i="1" s="1"/>
  <c r="EB79" i="1"/>
  <c r="EB81" i="1" s="1"/>
  <c r="DH79" i="1"/>
  <c r="DH81" i="1" s="1"/>
  <c r="CZ79" i="1"/>
  <c r="CZ81" i="1" s="1"/>
  <c r="BI79" i="1"/>
  <c r="BI81" i="1" s="1"/>
  <c r="O79" i="1"/>
  <c r="O81" i="1" s="1"/>
  <c r="CL117" i="1"/>
  <c r="CL159" i="1" s="1"/>
  <c r="CL168" i="1" s="1"/>
  <c r="CL231" i="1" s="1"/>
  <c r="CL137" i="1"/>
  <c r="EY117" i="1"/>
  <c r="EY159" i="1" s="1"/>
  <c r="EY168" i="1" s="1"/>
  <c r="EY231" i="1" s="1"/>
  <c r="EY137" i="1"/>
  <c r="DO117" i="1"/>
  <c r="DO159" i="1" s="1"/>
  <c r="DO168" i="1" s="1"/>
  <c r="DO231" i="1" s="1"/>
  <c r="DO137" i="1"/>
  <c r="Y116" i="4"/>
  <c r="Y160" i="4" s="1"/>
  <c r="AA50" i="4"/>
  <c r="C50" i="4"/>
  <c r="C82" i="4" s="1"/>
  <c r="AI48" i="4"/>
  <c r="FE117" i="1"/>
  <c r="FE159" i="1" s="1"/>
  <c r="FE168" i="1" s="1"/>
  <c r="FE231" i="1" s="1"/>
  <c r="FE137" i="1"/>
  <c r="T117" i="1"/>
  <c r="T159" i="1" s="1"/>
  <c r="T168" i="1" s="1"/>
  <c r="T231" i="1" s="1"/>
  <c r="T137" i="1"/>
  <c r="FS79" i="1"/>
  <c r="FS81" i="1" s="1"/>
  <c r="DQ117" i="1"/>
  <c r="DQ159" i="1" s="1"/>
  <c r="DQ168" i="1" s="1"/>
  <c r="DQ231" i="1" s="1"/>
  <c r="DQ137" i="1"/>
  <c r="AP117" i="1"/>
  <c r="AP159" i="1" s="1"/>
  <c r="AP168" i="1" s="1"/>
  <c r="AP231" i="1" s="1"/>
  <c r="AP137" i="1"/>
  <c r="BE117" i="1"/>
  <c r="BE159" i="1" s="1"/>
  <c r="BE168" i="1" s="1"/>
  <c r="BE231" i="1" s="1"/>
  <c r="BE137" i="1"/>
  <c r="BN117" i="1"/>
  <c r="BN159" i="1" s="1"/>
  <c r="BN168" i="1" s="1"/>
  <c r="BN231" i="1" s="1"/>
  <c r="BN137" i="1"/>
  <c r="BG117" i="1"/>
  <c r="BG159" i="1" s="1"/>
  <c r="BG168" i="1" s="1"/>
  <c r="BG231" i="1" s="1"/>
  <c r="BG137" i="1"/>
  <c r="J117" i="1"/>
  <c r="J159" i="1" s="1"/>
  <c r="J168" i="1" s="1"/>
  <c r="J231" i="1" s="1"/>
  <c r="J137" i="1"/>
  <c r="AH117" i="1"/>
  <c r="AH159" i="1" s="1"/>
  <c r="AH168" i="1" s="1"/>
  <c r="AH231" i="1" s="1"/>
  <c r="AH137" i="1"/>
  <c r="BR117" i="1"/>
  <c r="BR159" i="1" s="1"/>
  <c r="BR168" i="1" s="1"/>
  <c r="BR231" i="1" s="1"/>
  <c r="BR137" i="1"/>
  <c r="CR117" i="1"/>
  <c r="CR159" i="1" s="1"/>
  <c r="CR168" i="1" s="1"/>
  <c r="CR231" i="1" s="1"/>
  <c r="CR137" i="1"/>
  <c r="FI117" i="1"/>
  <c r="FI159" i="1" s="1"/>
  <c r="FI168" i="1" s="1"/>
  <c r="FI231" i="1" s="1"/>
  <c r="FI137" i="1"/>
  <c r="I116" i="4"/>
  <c r="I160" i="4" s="1"/>
  <c r="AB116" i="4"/>
  <c r="AB160" i="4" s="1"/>
  <c r="EC117" i="1"/>
  <c r="EC159" i="1" s="1"/>
  <c r="EC168" i="1" s="1"/>
  <c r="EC231" i="1" s="1"/>
  <c r="EC137" i="1"/>
  <c r="M50" i="4"/>
  <c r="M82" i="4" s="1"/>
  <c r="W117" i="1"/>
  <c r="W159" i="1" s="1"/>
  <c r="W168" i="1" s="1"/>
  <c r="W231" i="1" s="1"/>
  <c r="W137" i="1"/>
  <c r="FA79" i="1"/>
  <c r="FA81" i="1" s="1"/>
  <c r="DF117" i="1"/>
  <c r="DF159" i="1" s="1"/>
  <c r="DF168" i="1" s="1"/>
  <c r="DF231" i="1" s="1"/>
  <c r="DF137" i="1"/>
  <c r="ER117" i="1"/>
  <c r="ER159" i="1" s="1"/>
  <c r="ER168" i="1" s="1"/>
  <c r="ER231" i="1" s="1"/>
  <c r="ER137" i="1"/>
  <c r="EI117" i="1"/>
  <c r="EI159" i="1" s="1"/>
  <c r="EI168" i="1" s="1"/>
  <c r="EI231" i="1" s="1"/>
  <c r="EI137" i="1"/>
  <c r="AT117" i="1"/>
  <c r="AT159" i="1" s="1"/>
  <c r="AT168" i="1" s="1"/>
  <c r="AT231" i="1" s="1"/>
  <c r="AT137" i="1"/>
  <c r="BS117" i="1"/>
  <c r="BS159" i="1" s="1"/>
  <c r="BS168" i="1" s="1"/>
  <c r="BS231" i="1" s="1"/>
  <c r="BS137" i="1"/>
  <c r="CD117" i="1"/>
  <c r="CD159" i="1" s="1"/>
  <c r="CD168" i="1" s="1"/>
  <c r="CD231" i="1" s="1"/>
  <c r="CD137" i="1"/>
  <c r="AG117" i="1"/>
  <c r="AG159" i="1" s="1"/>
  <c r="AG168" i="1" s="1"/>
  <c r="AG231" i="1" s="1"/>
  <c r="AG137" i="1"/>
  <c r="AA117" i="1"/>
  <c r="AA159" i="1" s="1"/>
  <c r="AA168" i="1" s="1"/>
  <c r="AA231" i="1" s="1"/>
  <c r="AA137" i="1"/>
  <c r="DA117" i="1"/>
  <c r="DA159" i="1" s="1"/>
  <c r="DA168" i="1" s="1"/>
  <c r="DA231" i="1" s="1"/>
  <c r="DA137" i="1"/>
  <c r="DV79" i="1"/>
  <c r="DV81" i="1" s="1"/>
  <c r="CR210" i="1"/>
  <c r="CR76" i="1"/>
  <c r="CR77" i="1" s="1"/>
  <c r="CR78" i="1"/>
  <c r="FI78" i="1"/>
  <c r="FI76" i="1"/>
  <c r="FI77" i="1" s="1"/>
  <c r="FI210" i="1"/>
  <c r="L116" i="4"/>
  <c r="L160" i="4" s="1"/>
  <c r="EC78" i="1"/>
  <c r="EC76" i="1"/>
  <c r="EC77" i="1" s="1"/>
  <c r="EC210" i="1"/>
  <c r="EF117" i="1"/>
  <c r="EF159" i="1" s="1"/>
  <c r="EF168" i="1" s="1"/>
  <c r="EF231" i="1" s="1"/>
  <c r="EF137" i="1"/>
  <c r="BQ117" i="1"/>
  <c r="BQ159" i="1" s="1"/>
  <c r="BQ168" i="1" s="1"/>
  <c r="BQ231" i="1" s="1"/>
  <c r="BQ137" i="1"/>
  <c r="G117" i="1"/>
  <c r="G159" i="1" s="1"/>
  <c r="G168" i="1" s="1"/>
  <c r="G231" i="1" s="1"/>
  <c r="G137" i="1"/>
  <c r="CM117" i="1"/>
  <c r="CM159" i="1" s="1"/>
  <c r="CM168" i="1" s="1"/>
  <c r="CM231" i="1" s="1"/>
  <c r="CM137" i="1"/>
  <c r="BO117" i="1"/>
  <c r="BO159" i="1" s="1"/>
  <c r="BO168" i="1" s="1"/>
  <c r="BO231" i="1" s="1"/>
  <c r="BO137" i="1"/>
  <c r="Q117" i="1"/>
  <c r="Q159" i="1" s="1"/>
  <c r="Q168" i="1" s="1"/>
  <c r="Q231" i="1" s="1"/>
  <c r="Q137" i="1"/>
  <c r="AE131" i="4"/>
  <c r="AE134" i="4" s="1"/>
  <c r="EH117" i="1"/>
  <c r="EH159" i="1" s="1"/>
  <c r="EH168" i="1" s="1"/>
  <c r="EH231" i="1" s="1"/>
  <c r="EH137" i="1"/>
  <c r="CQ117" i="1"/>
  <c r="CQ159" i="1" s="1"/>
  <c r="CQ168" i="1" s="1"/>
  <c r="CQ231" i="1" s="1"/>
  <c r="CQ137" i="1"/>
  <c r="AR117" i="1"/>
  <c r="AR159" i="1" s="1"/>
  <c r="AR168" i="1" s="1"/>
  <c r="AR231" i="1" s="1"/>
  <c r="AR137" i="1"/>
  <c r="AE117" i="1"/>
  <c r="AE159" i="1" s="1"/>
  <c r="AE168" i="1" s="1"/>
  <c r="AE231" i="1" s="1"/>
  <c r="AE137" i="1"/>
  <c r="Y122" i="4"/>
  <c r="Y123" i="4" s="1"/>
  <c r="Y124" i="4" s="1"/>
  <c r="Y125" i="4" s="1"/>
  <c r="BQ76" i="1"/>
  <c r="BQ77" i="1" s="1"/>
  <c r="BQ210" i="1"/>
  <c r="BQ78" i="1"/>
  <c r="AW117" i="1"/>
  <c r="AW159" i="1" s="1"/>
  <c r="AW168" i="1" s="1"/>
  <c r="AW231" i="1" s="1"/>
  <c r="AW137" i="1"/>
  <c r="R117" i="1"/>
  <c r="R159" i="1" s="1"/>
  <c r="R168" i="1" s="1"/>
  <c r="R231" i="1" s="1"/>
  <c r="R137" i="1"/>
  <c r="N130" i="4"/>
  <c r="DN79" i="1"/>
  <c r="DN81" i="1" s="1"/>
  <c r="EX117" i="1"/>
  <c r="EX159" i="1" s="1"/>
  <c r="EX168" i="1" s="1"/>
  <c r="EX231" i="1" s="1"/>
  <c r="EX137" i="1"/>
  <c r="FV117" i="1"/>
  <c r="FV159" i="1" s="1"/>
  <c r="FV168" i="1" s="1"/>
  <c r="FV231" i="1" s="1"/>
  <c r="FV137" i="1"/>
  <c r="CT117" i="1"/>
  <c r="CT159" i="1" s="1"/>
  <c r="CT168" i="1" s="1"/>
  <c r="CT231" i="1" s="1"/>
  <c r="CT137" i="1"/>
  <c r="U50" i="4"/>
  <c r="H78" i="1"/>
  <c r="H76" i="1"/>
  <c r="H77" i="1" s="1"/>
  <c r="H210" i="1"/>
  <c r="DJ117" i="1"/>
  <c r="DJ159" i="1" s="1"/>
  <c r="DJ168" i="1" s="1"/>
  <c r="DJ231" i="1" s="1"/>
  <c r="DJ137" i="1"/>
  <c r="EE117" i="1"/>
  <c r="EE159" i="1" s="1"/>
  <c r="EE168" i="1" s="1"/>
  <c r="EE231" i="1" s="1"/>
  <c r="EE137" i="1"/>
  <c r="FR117" i="1"/>
  <c r="FR159" i="1" s="1"/>
  <c r="FR168" i="1" s="1"/>
  <c r="FR231" i="1" s="1"/>
  <c r="FR137" i="1"/>
  <c r="CF117" i="1"/>
  <c r="CF159" i="1" s="1"/>
  <c r="CF168" i="1" s="1"/>
  <c r="CF231" i="1" s="1"/>
  <c r="CF137" i="1"/>
  <c r="EQ117" i="1"/>
  <c r="EQ159" i="1" s="1"/>
  <c r="EQ168" i="1" s="1"/>
  <c r="EQ231" i="1" s="1"/>
  <c r="EQ137" i="1"/>
  <c r="DK117" i="1"/>
  <c r="DK159" i="1" s="1"/>
  <c r="DK168" i="1" s="1"/>
  <c r="DK231" i="1" s="1"/>
  <c r="DK137" i="1"/>
  <c r="ED117" i="1"/>
  <c r="ED159" i="1" s="1"/>
  <c r="ED168" i="1" s="1"/>
  <c r="ED231" i="1" s="1"/>
  <c r="ED137" i="1"/>
  <c r="DL79" i="1"/>
  <c r="DL81" i="1" s="1"/>
  <c r="DB117" i="1"/>
  <c r="DB159" i="1" s="1"/>
  <c r="DB168" i="1" s="1"/>
  <c r="DB231" i="1" s="1"/>
  <c r="DB137" i="1"/>
  <c r="FT76" i="1"/>
  <c r="FT77" i="1" s="1"/>
  <c r="CS117" i="1"/>
  <c r="CS159" i="1" s="1"/>
  <c r="CS168" i="1" s="1"/>
  <c r="CS231" i="1" s="1"/>
  <c r="CS137" i="1"/>
  <c r="DE78" i="1"/>
  <c r="DE76" i="1"/>
  <c r="DE77" i="1" s="1"/>
  <c r="DE210" i="1"/>
  <c r="S50" i="4"/>
  <c r="E50" i="4"/>
  <c r="AQ117" i="1"/>
  <c r="AQ159" i="1" s="1"/>
  <c r="AQ168" i="1" s="1"/>
  <c r="AQ231" i="1" s="1"/>
  <c r="AQ137" i="1"/>
  <c r="DY117" i="1"/>
  <c r="DY159" i="1" s="1"/>
  <c r="DY168" i="1" s="1"/>
  <c r="DY231" i="1" s="1"/>
  <c r="DY137" i="1"/>
  <c r="FB117" i="1"/>
  <c r="FB159" i="1" s="1"/>
  <c r="FB168" i="1" s="1"/>
  <c r="FB231" i="1" s="1"/>
  <c r="FB137" i="1"/>
  <c r="CC117" i="1"/>
  <c r="CC159" i="1" s="1"/>
  <c r="CC168" i="1" s="1"/>
  <c r="CC231" i="1" s="1"/>
  <c r="CC137" i="1"/>
  <c r="BU117" i="1"/>
  <c r="BU159" i="1" s="1"/>
  <c r="BU168" i="1" s="1"/>
  <c r="BU231" i="1" s="1"/>
  <c r="BU137" i="1"/>
  <c r="DC117" i="1"/>
  <c r="DC159" i="1" s="1"/>
  <c r="DC168" i="1" s="1"/>
  <c r="DC231" i="1" s="1"/>
  <c r="DC137" i="1"/>
  <c r="FJ117" i="1"/>
  <c r="FJ159" i="1" s="1"/>
  <c r="FJ168" i="1" s="1"/>
  <c r="FJ231" i="1" s="1"/>
  <c r="FJ137" i="1"/>
  <c r="FW117" i="1"/>
  <c r="FW159" i="1" s="1"/>
  <c r="FW168" i="1" s="1"/>
  <c r="FW231" i="1" s="1"/>
  <c r="FW137" i="1"/>
  <c r="H117" i="1"/>
  <c r="H159" i="1" s="1"/>
  <c r="H168" i="1" s="1"/>
  <c r="H231" i="1" s="1"/>
  <c r="H137" i="1"/>
  <c r="EW117" i="1"/>
  <c r="EW159" i="1" s="1"/>
  <c r="EW168" i="1" s="1"/>
  <c r="EW231" i="1" s="1"/>
  <c r="EW137" i="1"/>
  <c r="CP117" i="1"/>
  <c r="CP159" i="1" s="1"/>
  <c r="CP168" i="1" s="1"/>
  <c r="CP231" i="1" s="1"/>
  <c r="CP137" i="1"/>
  <c r="FP117" i="1"/>
  <c r="FP159" i="1" s="1"/>
  <c r="FP168" i="1" s="1"/>
  <c r="FP231" i="1" s="1"/>
  <c r="FP137" i="1"/>
  <c r="BH117" i="1"/>
  <c r="BH159" i="1" s="1"/>
  <c r="BH168" i="1" s="1"/>
  <c r="BH231" i="1" s="1"/>
  <c r="BH137" i="1"/>
  <c r="AB79" i="1"/>
  <c r="AB81" i="1" s="1"/>
  <c r="H116" i="4"/>
  <c r="H160" i="4" s="1"/>
  <c r="DI117" i="1"/>
  <c r="DI159" i="1" s="1"/>
  <c r="DI168" i="1" s="1"/>
  <c r="DI231" i="1" s="1"/>
  <c r="DI137" i="1"/>
  <c r="I117" i="1"/>
  <c r="I159" i="1" s="1"/>
  <c r="I168" i="1" s="1"/>
  <c r="I231" i="1" s="1"/>
  <c r="I137" i="1"/>
  <c r="AL117" i="1"/>
  <c r="AL159" i="1" s="1"/>
  <c r="AL168" i="1" s="1"/>
  <c r="AL231" i="1" s="1"/>
  <c r="AL137" i="1"/>
  <c r="K117" i="1"/>
  <c r="K159" i="1" s="1"/>
  <c r="K168" i="1" s="1"/>
  <c r="K231" i="1" s="1"/>
  <c r="K137" i="1"/>
  <c r="FF117" i="1"/>
  <c r="FF159" i="1" s="1"/>
  <c r="FF168" i="1" s="1"/>
  <c r="FF231" i="1" s="1"/>
  <c r="FF137" i="1"/>
  <c r="EO117" i="1"/>
  <c r="EO159" i="1" s="1"/>
  <c r="EO168" i="1" s="1"/>
  <c r="EO231" i="1" s="1"/>
  <c r="EO137" i="1"/>
  <c r="CE117" i="1"/>
  <c r="CE159" i="1" s="1"/>
  <c r="CE168" i="1" s="1"/>
  <c r="CE231" i="1" s="1"/>
  <c r="CE137" i="1"/>
  <c r="AX117" i="1"/>
  <c r="AX159" i="1" s="1"/>
  <c r="AX168" i="1" s="1"/>
  <c r="AX231" i="1" s="1"/>
  <c r="AX137" i="1"/>
  <c r="Z117" i="1"/>
  <c r="Z159" i="1" s="1"/>
  <c r="Z168" i="1" s="1"/>
  <c r="Z231" i="1" s="1"/>
  <c r="Z137" i="1"/>
  <c r="DD117" i="1"/>
  <c r="DD159" i="1" s="1"/>
  <c r="DD168" i="1" s="1"/>
  <c r="DD231" i="1" s="1"/>
  <c r="DD137" i="1"/>
  <c r="EA117" i="1"/>
  <c r="EA159" i="1" s="1"/>
  <c r="EA168" i="1" s="1"/>
  <c r="EA231" i="1" s="1"/>
  <c r="EA137" i="1"/>
  <c r="DR117" i="1"/>
  <c r="DR159" i="1" s="1"/>
  <c r="DR168" i="1" s="1"/>
  <c r="DR231" i="1" s="1"/>
  <c r="DR137" i="1"/>
  <c r="FT78" i="1"/>
  <c r="F117" i="1"/>
  <c r="F159" i="1" s="1"/>
  <c r="F168" i="1" s="1"/>
  <c r="F231" i="1" s="1"/>
  <c r="F137" i="1"/>
  <c r="T116" i="4"/>
  <c r="T160" i="4" s="1"/>
  <c r="DE117" i="1"/>
  <c r="DE159" i="1" s="1"/>
  <c r="DE168" i="1" s="1"/>
  <c r="DE231" i="1" s="1"/>
  <c r="DE137" i="1"/>
  <c r="FQ117" i="1"/>
  <c r="FQ159" i="1" s="1"/>
  <c r="FQ168" i="1" s="1"/>
  <c r="FQ231" i="1" s="1"/>
  <c r="FQ137" i="1"/>
  <c r="AC50" i="4"/>
  <c r="CJ117" i="1"/>
  <c r="CJ159" i="1" s="1"/>
  <c r="CJ168" i="1" s="1"/>
  <c r="CJ231" i="1" s="1"/>
  <c r="CJ137" i="1"/>
  <c r="EV117" i="1"/>
  <c r="EV159" i="1" s="1"/>
  <c r="EV168" i="1" s="1"/>
  <c r="EV231" i="1" s="1"/>
  <c r="EV137" i="1"/>
  <c r="BT210" i="1"/>
  <c r="BT78" i="1"/>
  <c r="BT76" i="1"/>
  <c r="BT77" i="1" s="1"/>
  <c r="BX117" i="1"/>
  <c r="BX159" i="1" s="1"/>
  <c r="BX168" i="1" s="1"/>
  <c r="BX231" i="1" s="1"/>
  <c r="BX137" i="1"/>
  <c r="BM117" i="1"/>
  <c r="BM159" i="1" s="1"/>
  <c r="BM168" i="1" s="1"/>
  <c r="BM231" i="1" s="1"/>
  <c r="BM137" i="1"/>
  <c r="BZ117" i="1"/>
  <c r="BZ159" i="1" s="1"/>
  <c r="BZ168" i="1" s="1"/>
  <c r="BZ231" i="1" s="1"/>
  <c r="BZ137" i="1"/>
  <c r="EG117" i="1"/>
  <c r="EG159" i="1" s="1"/>
  <c r="EG168" i="1" s="1"/>
  <c r="EG231" i="1" s="1"/>
  <c r="EG137" i="1"/>
  <c r="FM117" i="1"/>
  <c r="FM159" i="1" s="1"/>
  <c r="FM168" i="1" s="1"/>
  <c r="FM231" i="1" s="1"/>
  <c r="FM137" i="1"/>
  <c r="EP117" i="1"/>
  <c r="EP159" i="1" s="1"/>
  <c r="EP168" i="1" s="1"/>
  <c r="EP231" i="1" s="1"/>
  <c r="EP137" i="1"/>
  <c r="L117" i="1"/>
  <c r="L159" i="1" s="1"/>
  <c r="L168" i="1" s="1"/>
  <c r="L231" i="1" s="1"/>
  <c r="L137" i="1"/>
  <c r="DS117" i="1"/>
  <c r="DS159" i="1" s="1"/>
  <c r="DS168" i="1" s="1"/>
  <c r="DS231" i="1" s="1"/>
  <c r="DS137" i="1"/>
  <c r="BC117" i="1"/>
  <c r="BC159" i="1" s="1"/>
  <c r="BC168" i="1" s="1"/>
  <c r="BC231" i="1" s="1"/>
  <c r="BC137" i="1"/>
  <c r="AI117" i="1"/>
  <c r="AI159" i="1" s="1"/>
  <c r="AI168" i="1" s="1"/>
  <c r="AI231" i="1" s="1"/>
  <c r="AI137" i="1"/>
  <c r="Y117" i="1"/>
  <c r="Y159" i="1" s="1"/>
  <c r="Y168" i="1" s="1"/>
  <c r="Y231" i="1" s="1"/>
  <c r="Y137" i="1"/>
  <c r="FO117" i="1"/>
  <c r="FO159" i="1" s="1"/>
  <c r="FO168" i="1" s="1"/>
  <c r="FO231" i="1" s="1"/>
  <c r="FO137" i="1"/>
  <c r="CK117" i="1"/>
  <c r="CK159" i="1" s="1"/>
  <c r="CK168" i="1" s="1"/>
  <c r="CK231" i="1" s="1"/>
  <c r="CK137" i="1"/>
  <c r="D116" i="4"/>
  <c r="D160" i="4" s="1"/>
  <c r="AE133" i="4"/>
  <c r="AE141" i="4" s="1"/>
  <c r="FU117" i="1"/>
  <c r="FU159" i="1" s="1"/>
  <c r="FU168" i="1" s="1"/>
  <c r="FU231" i="1" s="1"/>
  <c r="FU137" i="1"/>
  <c r="EJ117" i="1"/>
  <c r="EJ159" i="1" s="1"/>
  <c r="EJ168" i="1" s="1"/>
  <c r="EJ231" i="1" s="1"/>
  <c r="EJ137" i="1"/>
  <c r="BW117" i="1"/>
  <c r="BW159" i="1" s="1"/>
  <c r="BW168" i="1" s="1"/>
  <c r="BW231" i="1" s="1"/>
  <c r="BW137" i="1"/>
  <c r="AD79" i="1"/>
  <c r="AD81" i="1" s="1"/>
  <c r="FN117" i="1"/>
  <c r="FN159" i="1" s="1"/>
  <c r="FN168" i="1" s="1"/>
  <c r="FN231" i="1" s="1"/>
  <c r="FN137" i="1"/>
  <c r="DZ117" i="1"/>
  <c r="DZ159" i="1" s="1"/>
  <c r="DZ168" i="1" s="1"/>
  <c r="DZ231" i="1" s="1"/>
  <c r="DZ137" i="1"/>
  <c r="BF117" i="1"/>
  <c r="BF159" i="1" s="1"/>
  <c r="BF168" i="1" s="1"/>
  <c r="BF231" i="1" s="1"/>
  <c r="BF137" i="1"/>
  <c r="BB79" i="1"/>
  <c r="BB81" i="1" s="1"/>
  <c r="BV117" i="1"/>
  <c r="BV159" i="1" s="1"/>
  <c r="BV168" i="1" s="1"/>
  <c r="BV231" i="1" s="1"/>
  <c r="BV137" i="1"/>
  <c r="AO117" i="1"/>
  <c r="AO159" i="1" s="1"/>
  <c r="AO168" i="1" s="1"/>
  <c r="AO231" i="1" s="1"/>
  <c r="AO137" i="1"/>
  <c r="DT117" i="1"/>
  <c r="DT159" i="1" s="1"/>
  <c r="DT168" i="1" s="1"/>
  <c r="DT231" i="1" s="1"/>
  <c r="DT137" i="1"/>
  <c r="FQ210" i="1"/>
  <c r="FQ76" i="1"/>
  <c r="FQ77" i="1" s="1"/>
  <c r="FQ78" i="1"/>
  <c r="CJ78" i="1"/>
  <c r="CJ76" i="1"/>
  <c r="CJ77" i="1" s="1"/>
  <c r="CJ210" i="1"/>
  <c r="BT117" i="1"/>
  <c r="BT159" i="1" s="1"/>
  <c r="BT168" i="1" s="1"/>
  <c r="BT231" i="1" s="1"/>
  <c r="BT137" i="1"/>
  <c r="K50" i="4"/>
  <c r="G130" i="4"/>
  <c r="EH210" i="1"/>
  <c r="EH76" i="1"/>
  <c r="EH77" i="1" s="1"/>
  <c r="EH78" i="1"/>
  <c r="J210" i="1"/>
  <c r="J76" i="1"/>
  <c r="J77" i="1" s="1"/>
  <c r="J78" i="1"/>
  <c r="EA210" i="1"/>
  <c r="EA78" i="1"/>
  <c r="EA76" i="1"/>
  <c r="EA77" i="1" s="1"/>
  <c r="DR210" i="1"/>
  <c r="DR76" i="1"/>
  <c r="DR77" i="1" s="1"/>
  <c r="DR78" i="1"/>
  <c r="CX79" i="1"/>
  <c r="CX81" i="1" s="1"/>
  <c r="BP79" i="1"/>
  <c r="BP81" i="1" s="1"/>
  <c r="C105" i="1"/>
  <c r="EO210" i="1"/>
  <c r="EO78" i="1"/>
  <c r="EO76" i="1"/>
  <c r="EO77" i="1" s="1"/>
  <c r="CE210" i="1"/>
  <c r="CE76" i="1"/>
  <c r="CE77" i="1" s="1"/>
  <c r="CE78" i="1"/>
  <c r="S79" i="1"/>
  <c r="S81" i="1" s="1"/>
  <c r="CF210" i="1"/>
  <c r="CF78" i="1"/>
  <c r="CF76" i="1"/>
  <c r="CF77" i="1" s="1"/>
  <c r="FU210" i="1"/>
  <c r="FU78" i="1"/>
  <c r="FU76" i="1"/>
  <c r="FU77" i="1" s="1"/>
  <c r="W210" i="1"/>
  <c r="W78" i="1"/>
  <c r="W76" i="1"/>
  <c r="W77" i="1" s="1"/>
  <c r="BE210" i="1"/>
  <c r="BE78" i="1"/>
  <c r="BE76" i="1"/>
  <c r="BE77" i="1" s="1"/>
  <c r="CM210" i="1"/>
  <c r="CM76" i="1"/>
  <c r="CM77" i="1" s="1"/>
  <c r="CM78" i="1"/>
  <c r="AT210" i="1"/>
  <c r="AT78" i="1"/>
  <c r="AT76" i="1"/>
  <c r="AT77" i="1" s="1"/>
  <c r="FY47" i="1"/>
  <c r="C50" i="1"/>
  <c r="FJ210" i="1"/>
  <c r="FJ78" i="1"/>
  <c r="FJ76" i="1"/>
  <c r="FJ77" i="1" s="1"/>
  <c r="BR210" i="1"/>
  <c r="BR78" i="1"/>
  <c r="BR76" i="1"/>
  <c r="BR77" i="1" s="1"/>
  <c r="Y210" i="1"/>
  <c r="Y76" i="1"/>
  <c r="Y77" i="1" s="1"/>
  <c r="Y78" i="1"/>
  <c r="FO210" i="1"/>
  <c r="FO78" i="1"/>
  <c r="FO76" i="1"/>
  <c r="FO77" i="1" s="1"/>
  <c r="EX210" i="1"/>
  <c r="EX76" i="1"/>
  <c r="EX77" i="1" s="1"/>
  <c r="EX78" i="1"/>
  <c r="Z122" i="4"/>
  <c r="Z123" i="4" s="1"/>
  <c r="Z124" i="4" s="1"/>
  <c r="Z125" i="4" s="1"/>
  <c r="Z130" i="4" s="1"/>
  <c r="Z159" i="4" s="1"/>
  <c r="CK210" i="1"/>
  <c r="AA122" i="4"/>
  <c r="AA123" i="4" s="1"/>
  <c r="AA124" i="4" s="1"/>
  <c r="CK78" i="1"/>
  <c r="CK76" i="1"/>
  <c r="CK77" i="1" s="1"/>
  <c r="CL210" i="1"/>
  <c r="CL76" i="1"/>
  <c r="CL77" i="1" s="1"/>
  <c r="CL78" i="1"/>
  <c r="EY210" i="1"/>
  <c r="EY76" i="1"/>
  <c r="EY77" i="1" s="1"/>
  <c r="EY78" i="1"/>
  <c r="G210" i="1"/>
  <c r="G78" i="1"/>
  <c r="G76" i="1"/>
  <c r="G77" i="1" s="1"/>
  <c r="DJ210" i="1"/>
  <c r="DJ76" i="1"/>
  <c r="DJ77" i="1" s="1"/>
  <c r="DJ78" i="1"/>
  <c r="ER210" i="1"/>
  <c r="ER78" i="1"/>
  <c r="ER76" i="1"/>
  <c r="ER77" i="1" s="1"/>
  <c r="FG79" i="1"/>
  <c r="FG81" i="1" s="1"/>
  <c r="BX210" i="1"/>
  <c r="BX78" i="1"/>
  <c r="BX76" i="1"/>
  <c r="BX77" i="1" s="1"/>
  <c r="AC79" i="1"/>
  <c r="AC81" i="1" s="1"/>
  <c r="BJ79" i="1"/>
  <c r="BJ81" i="1" s="1"/>
  <c r="DB210" i="1"/>
  <c r="DB76" i="1"/>
  <c r="DB77" i="1" s="1"/>
  <c r="DB78" i="1"/>
  <c r="AU79" i="1"/>
  <c r="AU81" i="1" s="1"/>
  <c r="FV210" i="1"/>
  <c r="FV76" i="1"/>
  <c r="FV77" i="1" s="1"/>
  <c r="FV78" i="1"/>
  <c r="BM210" i="1"/>
  <c r="BM78" i="1"/>
  <c r="BM76" i="1"/>
  <c r="BM77" i="1" s="1"/>
  <c r="Z210" i="1"/>
  <c r="Z76" i="1"/>
  <c r="Z77" i="1" s="1"/>
  <c r="Z78" i="1"/>
  <c r="AG122" i="4"/>
  <c r="AG123" i="4" s="1"/>
  <c r="AG124" i="4" s="1"/>
  <c r="AG125" i="4" s="1"/>
  <c r="AG130" i="4" s="1"/>
  <c r="AG159" i="4" s="1"/>
  <c r="DF210" i="1"/>
  <c r="DF78" i="1"/>
  <c r="DF76" i="1"/>
  <c r="DF77" i="1" s="1"/>
  <c r="R210" i="1"/>
  <c r="R76" i="1"/>
  <c r="R77" i="1" s="1"/>
  <c r="R78" i="1"/>
  <c r="EG210" i="1"/>
  <c r="EG78" i="1"/>
  <c r="EG76" i="1"/>
  <c r="EG77" i="1" s="1"/>
  <c r="AH210" i="1"/>
  <c r="AH76" i="1"/>
  <c r="AH77" i="1" s="1"/>
  <c r="AH78" i="1"/>
  <c r="BF210" i="1"/>
  <c r="BF76" i="1"/>
  <c r="BF77" i="1" s="1"/>
  <c r="BF78" i="1"/>
  <c r="BV210" i="1"/>
  <c r="BV76" i="1"/>
  <c r="BV77" i="1" s="1"/>
  <c r="BV78" i="1"/>
  <c r="I210" i="1"/>
  <c r="K122" i="4"/>
  <c r="K123" i="4" s="1"/>
  <c r="K124" i="4" s="1"/>
  <c r="I76" i="1"/>
  <c r="I77" i="1" s="1"/>
  <c r="EE210" i="1"/>
  <c r="EE76" i="1"/>
  <c r="EE77" i="1" s="1"/>
  <c r="EE78" i="1"/>
  <c r="FR210" i="1"/>
  <c r="FR78" i="1"/>
  <c r="FR76" i="1"/>
  <c r="FR77" i="1" s="1"/>
  <c r="DZ210" i="1"/>
  <c r="DZ76" i="1"/>
  <c r="DZ77" i="1" s="1"/>
  <c r="DZ78" i="1"/>
  <c r="DY210" i="1"/>
  <c r="DY78" i="1"/>
  <c r="DY76" i="1"/>
  <c r="DY77" i="1" s="1"/>
  <c r="L122" i="4"/>
  <c r="L123" i="4" s="1"/>
  <c r="L124" i="4" s="1"/>
  <c r="L125" i="4" s="1"/>
  <c r="Q210" i="1"/>
  <c r="Q78" i="1"/>
  <c r="Q76" i="1"/>
  <c r="Q77" i="1" s="1"/>
  <c r="D79" i="1"/>
  <c r="D81" i="1" s="1"/>
  <c r="FX79" i="1"/>
  <c r="FX81" i="1" s="1"/>
  <c r="CC210" i="1"/>
  <c r="CC78" i="1"/>
  <c r="CC76" i="1"/>
  <c r="CC77" i="1" s="1"/>
  <c r="DI210" i="1"/>
  <c r="DI78" i="1"/>
  <c r="DI76" i="1"/>
  <c r="DI77" i="1" s="1"/>
  <c r="CP210" i="1"/>
  <c r="CP78" i="1"/>
  <c r="CP76" i="1"/>
  <c r="CP77" i="1" s="1"/>
  <c r="FM210" i="1"/>
  <c r="FM76" i="1"/>
  <c r="FM77" i="1" s="1"/>
  <c r="FM78" i="1"/>
  <c r="AW210" i="1"/>
  <c r="AW76" i="1"/>
  <c r="AW77" i="1" s="1"/>
  <c r="AW78" i="1"/>
  <c r="EP210" i="1"/>
  <c r="EP76" i="1"/>
  <c r="EP77" i="1" s="1"/>
  <c r="EP78" i="1"/>
  <c r="FF210" i="1"/>
  <c r="FF76" i="1"/>
  <c r="FF77" i="1" s="1"/>
  <c r="FF78" i="1"/>
  <c r="AV79" i="1"/>
  <c r="AV81" i="1" s="1"/>
  <c r="R122" i="4"/>
  <c r="R123" i="4" s="1"/>
  <c r="R124" i="4" s="1"/>
  <c r="R125" i="4" s="1"/>
  <c r="R130" i="4" s="1"/>
  <c r="Q122" i="4"/>
  <c r="Q123" i="4" s="1"/>
  <c r="Q124" i="4" s="1"/>
  <c r="Q125" i="4" s="1"/>
  <c r="Q130" i="4" s="1"/>
  <c r="Q159" i="4" s="1"/>
  <c r="BC210" i="1"/>
  <c r="U122" i="4"/>
  <c r="U123" i="4" s="1"/>
  <c r="U124" i="4" s="1"/>
  <c r="V122" i="4"/>
  <c r="V123" i="4" s="1"/>
  <c r="V124" i="4" s="1"/>
  <c r="V125" i="4" s="1"/>
  <c r="V130" i="4" s="1"/>
  <c r="V159" i="4" s="1"/>
  <c r="T122" i="4"/>
  <c r="T123" i="4" s="1"/>
  <c r="T124" i="4" s="1"/>
  <c r="T125" i="4" s="1"/>
  <c r="S122" i="4"/>
  <c r="S123" i="4" s="1"/>
  <c r="S124" i="4" s="1"/>
  <c r="O122" i="4"/>
  <c r="O123" i="4" s="1"/>
  <c r="O124" i="4" s="1"/>
  <c r="O125" i="4" s="1"/>
  <c r="O130" i="4" s="1"/>
  <c r="P122" i="4"/>
  <c r="P123" i="4" s="1"/>
  <c r="P124" i="4" s="1"/>
  <c r="P125" i="4" s="1"/>
  <c r="P130" i="4" s="1"/>
  <c r="P159" i="4" s="1"/>
  <c r="X122" i="4"/>
  <c r="X123" i="4" s="1"/>
  <c r="X124" i="4" s="1"/>
  <c r="X125" i="4" s="1"/>
  <c r="X130" i="4" s="1"/>
  <c r="X159" i="4" s="1"/>
  <c r="W122" i="4"/>
  <c r="W123" i="4" s="1"/>
  <c r="W124" i="4" s="1"/>
  <c r="W125" i="4" s="1"/>
  <c r="W130" i="4" s="1"/>
  <c r="W159" i="4" s="1"/>
  <c r="BC78" i="1"/>
  <c r="BC76" i="1"/>
  <c r="BC77" i="1" s="1"/>
  <c r="BH210" i="1"/>
  <c r="BH78" i="1"/>
  <c r="BH76" i="1"/>
  <c r="BH77" i="1" s="1"/>
  <c r="EM79" i="1"/>
  <c r="EM81" i="1" s="1"/>
  <c r="BO210" i="1"/>
  <c r="BO78" i="1"/>
  <c r="BO76" i="1"/>
  <c r="BO77" i="1" s="1"/>
  <c r="AM79" i="1"/>
  <c r="AM81" i="1" s="1"/>
  <c r="N79" i="1"/>
  <c r="N81" i="1" s="1"/>
  <c r="FE210" i="1"/>
  <c r="FE78" i="1"/>
  <c r="FE76" i="1"/>
  <c r="FE77" i="1" s="1"/>
  <c r="BG210" i="1"/>
  <c r="BG78" i="1"/>
  <c r="BG76" i="1"/>
  <c r="BG77" i="1" s="1"/>
  <c r="L210" i="1"/>
  <c r="L78" i="1"/>
  <c r="L76" i="1"/>
  <c r="L77" i="1" s="1"/>
  <c r="H122" i="4"/>
  <c r="H123" i="4" s="1"/>
  <c r="H124" i="4" s="1"/>
  <c r="H125" i="4" s="1"/>
  <c r="F78" i="1"/>
  <c r="F210" i="1"/>
  <c r="F76" i="1"/>
  <c r="F77" i="1" s="1"/>
  <c r="BU210" i="1"/>
  <c r="BU78" i="1"/>
  <c r="BU76" i="1"/>
  <c r="BU77" i="1" s="1"/>
  <c r="DC210" i="1"/>
  <c r="DC78" i="1"/>
  <c r="DC76" i="1"/>
  <c r="DC77" i="1" s="1"/>
  <c r="DS210" i="1"/>
  <c r="DS78" i="1"/>
  <c r="DS76" i="1"/>
  <c r="DS77" i="1" s="1"/>
  <c r="C222" i="1"/>
  <c r="FY222" i="1" s="1"/>
  <c r="FY95" i="1"/>
  <c r="C96" i="1"/>
  <c r="FB210" i="1"/>
  <c r="FB78" i="1"/>
  <c r="FB76" i="1"/>
  <c r="FB77" i="1" s="1"/>
  <c r="AQ210" i="1"/>
  <c r="AQ76" i="1"/>
  <c r="AQ77" i="1" s="1"/>
  <c r="AQ78" i="1"/>
  <c r="EJ210" i="1"/>
  <c r="EJ76" i="1"/>
  <c r="EJ77" i="1" s="1"/>
  <c r="EJ78" i="1"/>
  <c r="BW210" i="1"/>
  <c r="BW78" i="1"/>
  <c r="BW76" i="1"/>
  <c r="BW77" i="1" s="1"/>
  <c r="EQ210" i="1"/>
  <c r="EQ78" i="1"/>
  <c r="EQ76" i="1"/>
  <c r="EQ77" i="1" s="1"/>
  <c r="DK210" i="1"/>
  <c r="DK78" i="1"/>
  <c r="DK76" i="1"/>
  <c r="DK77" i="1" s="1"/>
  <c r="ED210" i="1"/>
  <c r="ED78" i="1"/>
  <c r="ED76" i="1"/>
  <c r="ED77" i="1" s="1"/>
  <c r="CD210" i="1"/>
  <c r="CD76" i="1"/>
  <c r="CD77" i="1" s="1"/>
  <c r="CD78" i="1"/>
  <c r="AG210" i="1"/>
  <c r="AG78" i="1"/>
  <c r="AG76" i="1"/>
  <c r="AG77" i="1" s="1"/>
  <c r="CW79" i="1"/>
  <c r="CW81" i="1" s="1"/>
  <c r="AA210" i="1"/>
  <c r="AA78" i="1"/>
  <c r="AA76" i="1"/>
  <c r="AA77" i="1" s="1"/>
  <c r="AO210" i="1"/>
  <c r="AO78" i="1"/>
  <c r="AO76" i="1"/>
  <c r="AO77" i="1" s="1"/>
  <c r="DT210" i="1"/>
  <c r="DT78" i="1"/>
  <c r="DT76" i="1"/>
  <c r="DT77" i="1" s="1"/>
  <c r="DQ210" i="1"/>
  <c r="DQ76" i="1"/>
  <c r="DQ77" i="1" s="1"/>
  <c r="DQ78" i="1"/>
  <c r="BZ210" i="1"/>
  <c r="BZ78" i="1"/>
  <c r="BZ76" i="1"/>
  <c r="BZ77" i="1" s="1"/>
  <c r="BN210" i="1"/>
  <c r="BN76" i="1"/>
  <c r="BN77" i="1" s="1"/>
  <c r="BN78" i="1"/>
  <c r="AX210" i="1"/>
  <c r="AX76" i="1"/>
  <c r="AX77" i="1" s="1"/>
  <c r="AX78" i="1"/>
  <c r="DD210" i="1"/>
  <c r="DD78" i="1"/>
  <c r="DD76" i="1"/>
  <c r="DD77" i="1" s="1"/>
  <c r="BS210" i="1"/>
  <c r="BS78" i="1"/>
  <c r="BS76" i="1"/>
  <c r="BS77" i="1" s="1"/>
  <c r="AL76" i="1"/>
  <c r="AL77" i="1" s="1"/>
  <c r="CU79" i="1"/>
  <c r="CU81" i="1" s="1"/>
  <c r="FC79" i="1"/>
  <c r="FC81" i="1" s="1"/>
  <c r="DU79" i="1"/>
  <c r="DU81" i="1" s="1"/>
  <c r="AI210" i="1"/>
  <c r="AI78" i="1"/>
  <c r="AI76" i="1"/>
  <c r="AI77" i="1" s="1"/>
  <c r="CA79" i="1"/>
  <c r="CA81" i="1" s="1"/>
  <c r="CQ210" i="1"/>
  <c r="CQ76" i="1"/>
  <c r="CQ77" i="1" s="1"/>
  <c r="CQ78" i="1"/>
  <c r="AR210" i="1"/>
  <c r="AR78" i="1"/>
  <c r="AR76" i="1"/>
  <c r="AR77" i="1" s="1"/>
  <c r="FW210" i="1"/>
  <c r="FW78" i="1"/>
  <c r="FW76" i="1"/>
  <c r="FW77" i="1" s="1"/>
  <c r="FK79" i="1"/>
  <c r="FK81" i="1" s="1"/>
  <c r="AI95" i="4"/>
  <c r="C14" i="5"/>
  <c r="AI151" i="4"/>
  <c r="AI104" i="4"/>
  <c r="DW79" i="1" l="1"/>
  <c r="DW81" i="1" s="1"/>
  <c r="DW83" i="1" s="1"/>
  <c r="DW122" i="1" s="1"/>
  <c r="X79" i="1"/>
  <c r="X81" i="1" s="1"/>
  <c r="X83" i="1" s="1"/>
  <c r="X122" i="1" s="1"/>
  <c r="FD79" i="1"/>
  <c r="FD81" i="1" s="1"/>
  <c r="FD83" i="1" s="1"/>
  <c r="FD122" i="1" s="1"/>
  <c r="FD123" i="1" s="1"/>
  <c r="FD126" i="1" s="1"/>
  <c r="F133" i="4"/>
  <c r="F141" i="4" s="1"/>
  <c r="F159" i="4"/>
  <c r="G133" i="4"/>
  <c r="G141" i="4" s="1"/>
  <c r="G159" i="4"/>
  <c r="AH131" i="4"/>
  <c r="AH134" i="4" s="1"/>
  <c r="AH159" i="4"/>
  <c r="R131" i="4"/>
  <c r="R134" i="4" s="1"/>
  <c r="R159" i="4"/>
  <c r="AD133" i="4"/>
  <c r="AD141" i="4" s="1"/>
  <c r="AD159" i="4"/>
  <c r="AF133" i="4"/>
  <c r="AF141" i="4" s="1"/>
  <c r="AF159" i="4"/>
  <c r="O131" i="4"/>
  <c r="O134" i="4" s="1"/>
  <c r="O159" i="4"/>
  <c r="N131" i="4"/>
  <c r="N134" i="4" s="1"/>
  <c r="N159" i="4"/>
  <c r="J131" i="4"/>
  <c r="J134" i="4" s="1"/>
  <c r="J159" i="4"/>
  <c r="FM79" i="1"/>
  <c r="FM81" i="1" s="1"/>
  <c r="FM83" i="1" s="1"/>
  <c r="FM122" i="1" s="1"/>
  <c r="BF79" i="1"/>
  <c r="BF81" i="1" s="1"/>
  <c r="BF83" i="1" s="1"/>
  <c r="BF122" i="1" s="1"/>
  <c r="DA210" i="1"/>
  <c r="D130" i="4"/>
  <c r="FN76" i="1"/>
  <c r="FN77" i="1" s="1"/>
  <c r="FN79" i="1" s="1"/>
  <c r="FN81" i="1" s="1"/>
  <c r="EI78" i="1"/>
  <c r="ET79" i="1"/>
  <c r="ET81" i="1" s="1"/>
  <c r="CY79" i="1"/>
  <c r="CY81" i="1" s="1"/>
  <c r="CY83" i="1" s="1"/>
  <c r="CY122" i="1" s="1"/>
  <c r="AF131" i="4"/>
  <c r="AF134" i="4" s="1"/>
  <c r="AB130" i="4"/>
  <c r="K76" i="1"/>
  <c r="K77" i="1" s="1"/>
  <c r="K79" i="1" s="1"/>
  <c r="K81" i="1" s="1"/>
  <c r="BN79" i="1"/>
  <c r="BN81" i="1" s="1"/>
  <c r="BN83" i="1" s="1"/>
  <c r="BN122" i="1" s="1"/>
  <c r="AQ79" i="1"/>
  <c r="AQ81" i="1" s="1"/>
  <c r="AQ83" i="1" s="1"/>
  <c r="AQ122" i="1" s="1"/>
  <c r="AH79" i="1"/>
  <c r="AH81" i="1" s="1"/>
  <c r="AH83" i="1" s="1"/>
  <c r="AH122" i="1" s="1"/>
  <c r="DA78" i="1"/>
  <c r="DA79" i="1" s="1"/>
  <c r="DA81" i="1" s="1"/>
  <c r="AS125" i="1"/>
  <c r="T78" i="1"/>
  <c r="AP78" i="1"/>
  <c r="AD131" i="4"/>
  <c r="AD134" i="4" s="1"/>
  <c r="AS153" i="1"/>
  <c r="AS123" i="1"/>
  <c r="AS126" i="1" s="1"/>
  <c r="K139" i="4"/>
  <c r="K82" i="4"/>
  <c r="AC139" i="4"/>
  <c r="AC82" i="4"/>
  <c r="AA139" i="4"/>
  <c r="AA82" i="4"/>
  <c r="U139" i="4"/>
  <c r="U82" i="4"/>
  <c r="L130" i="4"/>
  <c r="F131" i="4"/>
  <c r="F134" i="4" s="1"/>
  <c r="E139" i="4"/>
  <c r="E82" i="4"/>
  <c r="S139" i="4"/>
  <c r="S82" i="4"/>
  <c r="AC125" i="4"/>
  <c r="K125" i="4"/>
  <c r="U125" i="4"/>
  <c r="E125" i="4"/>
  <c r="T130" i="4"/>
  <c r="AA125" i="4"/>
  <c r="R133" i="4"/>
  <c r="R141" i="4" s="1"/>
  <c r="CB123" i="1"/>
  <c r="CB126" i="1" s="1"/>
  <c r="CB153" i="1"/>
  <c r="CB191" i="1"/>
  <c r="CB125" i="1"/>
  <c r="EI210" i="1"/>
  <c r="K210" i="1"/>
  <c r="CI76" i="1"/>
  <c r="CI77" i="1" s="1"/>
  <c r="CI79" i="1" s="1"/>
  <c r="CI81" i="1" s="1"/>
  <c r="CI83" i="1" s="1"/>
  <c r="CI122" i="1" s="1"/>
  <c r="CI125" i="1" s="1"/>
  <c r="E79" i="1"/>
  <c r="E81" i="1" s="1"/>
  <c r="E83" i="1" s="1"/>
  <c r="E122" i="1" s="1"/>
  <c r="E153" i="1" s="1"/>
  <c r="EF210" i="1"/>
  <c r="EI76" i="1"/>
  <c r="EI77" i="1" s="1"/>
  <c r="EZ79" i="1"/>
  <c r="EZ81" i="1" s="1"/>
  <c r="EZ83" i="1" s="1"/>
  <c r="EZ122" i="1" s="1"/>
  <c r="CO79" i="1"/>
  <c r="CO81" i="1" s="1"/>
  <c r="CO83" i="1" s="1"/>
  <c r="CO122" i="1" s="1"/>
  <c r="CO123" i="1" s="1"/>
  <c r="CO126" i="1" s="1"/>
  <c r="EL79" i="1"/>
  <c r="EL81" i="1" s="1"/>
  <c r="EL83" i="1" s="1"/>
  <c r="EL122" i="1" s="1"/>
  <c r="G131" i="4"/>
  <c r="G134" i="4" s="1"/>
  <c r="BY79" i="1"/>
  <c r="BY81" i="1" s="1"/>
  <c r="BY83" i="1" s="1"/>
  <c r="BY122" i="1" s="1"/>
  <c r="BA79" i="1"/>
  <c r="BA81" i="1" s="1"/>
  <c r="BA83" i="1" s="1"/>
  <c r="BA122" i="1" s="1"/>
  <c r="BA153" i="1" s="1"/>
  <c r="DO210" i="1"/>
  <c r="CL79" i="1"/>
  <c r="CL81" i="1" s="1"/>
  <c r="CL83" i="1" s="1"/>
  <c r="CL122" i="1" s="1"/>
  <c r="EX79" i="1"/>
  <c r="EX81" i="1" s="1"/>
  <c r="EX83" i="1" s="1"/>
  <c r="EX122" i="1" s="1"/>
  <c r="FT79" i="1"/>
  <c r="FT81" i="1" s="1"/>
  <c r="FT83" i="1" s="1"/>
  <c r="FT122" i="1" s="1"/>
  <c r="DO76" i="1"/>
  <c r="DO77" i="1" s="1"/>
  <c r="DO79" i="1" s="1"/>
  <c r="DO81" i="1" s="1"/>
  <c r="FQ79" i="1"/>
  <c r="FQ81" i="1" s="1"/>
  <c r="FQ83" i="1" s="1"/>
  <c r="FQ122" i="1" s="1"/>
  <c r="DX125" i="1"/>
  <c r="CS210" i="1"/>
  <c r="EV210" i="1"/>
  <c r="I78" i="1"/>
  <c r="I79" i="1" s="1"/>
  <c r="I81" i="1" s="1"/>
  <c r="FN210" i="1"/>
  <c r="EV76" i="1"/>
  <c r="EV77" i="1" s="1"/>
  <c r="EV79" i="1" s="1"/>
  <c r="EV81" i="1" s="1"/>
  <c r="EF76" i="1"/>
  <c r="EF77" i="1" s="1"/>
  <c r="EF79" i="1" s="1"/>
  <c r="EF81" i="1" s="1"/>
  <c r="AL210" i="1"/>
  <c r="DX123" i="1"/>
  <c r="DX126" i="1" s="1"/>
  <c r="I122" i="4"/>
  <c r="I123" i="4" s="1"/>
  <c r="I124" i="4" s="1"/>
  <c r="I125" i="4" s="1"/>
  <c r="I130" i="4" s="1"/>
  <c r="DX191" i="1"/>
  <c r="T76" i="1"/>
  <c r="T77" i="1" s="1"/>
  <c r="CS76" i="1"/>
  <c r="CS77" i="1" s="1"/>
  <c r="CS79" i="1" s="1"/>
  <c r="CS81" i="1" s="1"/>
  <c r="V78" i="1"/>
  <c r="J79" i="1"/>
  <c r="J81" i="1" s="1"/>
  <c r="J83" i="1" s="1"/>
  <c r="J122" i="1" s="1"/>
  <c r="P79" i="1"/>
  <c r="P81" i="1" s="1"/>
  <c r="P83" i="1" s="1"/>
  <c r="P122" i="1" s="1"/>
  <c r="DM123" i="1"/>
  <c r="DM126" i="1" s="1"/>
  <c r="DM153" i="1"/>
  <c r="DM191" i="1"/>
  <c r="DM125" i="1"/>
  <c r="AF191" i="1"/>
  <c r="AF123" i="1"/>
  <c r="AF126" i="1" s="1"/>
  <c r="AF153" i="1"/>
  <c r="AF125" i="1"/>
  <c r="AZ191" i="1"/>
  <c r="AZ123" i="1"/>
  <c r="AZ126" i="1" s="1"/>
  <c r="AZ153" i="1"/>
  <c r="AZ125" i="1"/>
  <c r="ES191" i="1"/>
  <c r="ES153" i="1"/>
  <c r="ES125" i="1"/>
  <c r="ES123" i="1"/>
  <c r="ES126" i="1" s="1"/>
  <c r="AE210" i="1"/>
  <c r="AE78" i="1"/>
  <c r="AE76" i="1"/>
  <c r="AE77" i="1" s="1"/>
  <c r="CI210" i="1"/>
  <c r="AP76" i="1"/>
  <c r="AP77" i="1" s="1"/>
  <c r="EW76" i="1"/>
  <c r="EW77" i="1" s="1"/>
  <c r="EW79" i="1" s="1"/>
  <c r="EW81" i="1" s="1"/>
  <c r="EW83" i="1" s="1"/>
  <c r="EW122" i="1" s="1"/>
  <c r="FP78" i="1"/>
  <c r="FP79" i="1" s="1"/>
  <c r="FP81" i="1" s="1"/>
  <c r="CG210" i="1"/>
  <c r="CG78" i="1"/>
  <c r="CG76" i="1"/>
  <c r="CG77" i="1" s="1"/>
  <c r="M210" i="1"/>
  <c r="M78" i="1"/>
  <c r="M76" i="1"/>
  <c r="M77" i="1" s="1"/>
  <c r="DG210" i="1"/>
  <c r="DG76" i="1"/>
  <c r="DG77" i="1" s="1"/>
  <c r="DG78" i="1"/>
  <c r="EW210" i="1"/>
  <c r="FP210" i="1"/>
  <c r="CE79" i="1"/>
  <c r="CE81" i="1" s="1"/>
  <c r="CE83" i="1" s="1"/>
  <c r="CE122" i="1" s="1"/>
  <c r="BK78" i="1"/>
  <c r="BK76" i="1"/>
  <c r="BK77" i="1" s="1"/>
  <c r="BK210" i="1"/>
  <c r="CT78" i="1"/>
  <c r="V76" i="1"/>
  <c r="V77" i="1" s="1"/>
  <c r="U210" i="1"/>
  <c r="U76" i="1"/>
  <c r="U77" i="1" s="1"/>
  <c r="U78" i="1"/>
  <c r="EN79" i="1"/>
  <c r="EN81" i="1" s="1"/>
  <c r="EN83" i="1" s="1"/>
  <c r="EN122" i="1" s="1"/>
  <c r="EN125" i="1" s="1"/>
  <c r="CT76" i="1"/>
  <c r="CT77" i="1" s="1"/>
  <c r="EK76" i="1"/>
  <c r="EK77" i="1" s="1"/>
  <c r="EK78" i="1"/>
  <c r="EK210" i="1"/>
  <c r="CH78" i="1"/>
  <c r="CH79" i="1" s="1"/>
  <c r="CH81" i="1" s="1"/>
  <c r="CH83" i="1" s="1"/>
  <c r="CH122" i="1" s="1"/>
  <c r="CH210" i="1"/>
  <c r="CJ79" i="1"/>
  <c r="CJ81" i="1" s="1"/>
  <c r="CJ83" i="1" s="1"/>
  <c r="CJ122" i="1" s="1"/>
  <c r="EE79" i="1"/>
  <c r="EE81" i="1" s="1"/>
  <c r="EE83" i="1" s="1"/>
  <c r="EE122" i="1" s="1"/>
  <c r="AK79" i="1"/>
  <c r="AK81" i="1" s="1"/>
  <c r="AK83" i="1" s="1"/>
  <c r="AK122" i="1" s="1"/>
  <c r="AN76" i="1"/>
  <c r="AN77" i="1" s="1"/>
  <c r="AN210" i="1"/>
  <c r="AN78" i="1"/>
  <c r="FL153" i="1"/>
  <c r="FL125" i="1"/>
  <c r="FL123" i="1"/>
  <c r="FL126" i="1" s="1"/>
  <c r="FL191" i="1"/>
  <c r="DW153" i="1"/>
  <c r="DW123" i="1"/>
  <c r="DW126" i="1" s="1"/>
  <c r="DW125" i="1"/>
  <c r="DW191" i="1"/>
  <c r="AY125" i="1"/>
  <c r="AY123" i="1"/>
  <c r="AY126" i="1" s="1"/>
  <c r="AY153" i="1"/>
  <c r="AY191" i="1"/>
  <c r="BL125" i="1"/>
  <c r="BL123" i="1"/>
  <c r="BL126" i="1" s="1"/>
  <c r="BL153" i="1"/>
  <c r="BL191" i="1"/>
  <c r="AJ153" i="1"/>
  <c r="AJ125" i="1"/>
  <c r="AJ123" i="1"/>
  <c r="AJ126" i="1" s="1"/>
  <c r="AJ191" i="1"/>
  <c r="CV123" i="1"/>
  <c r="CV126" i="1" s="1"/>
  <c r="CV125" i="1"/>
  <c r="CV191" i="1"/>
  <c r="CV153" i="1"/>
  <c r="FA83" i="1"/>
  <c r="FA122" i="1" s="1"/>
  <c r="CA83" i="1"/>
  <c r="CA122" i="1" s="1"/>
  <c r="FC83" i="1"/>
  <c r="FC122" i="1" s="1"/>
  <c r="N83" i="1"/>
  <c r="N122" i="1" s="1"/>
  <c r="CN83" i="1"/>
  <c r="CN122" i="1" s="1"/>
  <c r="CU83" i="1"/>
  <c r="CU122" i="1" s="1"/>
  <c r="DS79" i="1"/>
  <c r="DS81" i="1" s="1"/>
  <c r="ET83" i="1"/>
  <c r="ET122" i="1" s="1"/>
  <c r="EM83" i="1"/>
  <c r="EM122" i="1" s="1"/>
  <c r="DE79" i="1"/>
  <c r="DE81" i="1" s="1"/>
  <c r="DL83" i="1"/>
  <c r="DL122" i="1" s="1"/>
  <c r="O83" i="1"/>
  <c r="O122" i="1" s="1"/>
  <c r="X153" i="1"/>
  <c r="X123" i="1"/>
  <c r="X126" i="1" s="1"/>
  <c r="X125" i="1"/>
  <c r="X191" i="1"/>
  <c r="FG83" i="1"/>
  <c r="FG122" i="1" s="1"/>
  <c r="D83" i="1"/>
  <c r="D122" i="1" s="1"/>
  <c r="AM83" i="1"/>
  <c r="AM122" i="1" s="1"/>
  <c r="W79" i="1"/>
  <c r="W81" i="1" s="1"/>
  <c r="S83" i="1"/>
  <c r="S122" i="1" s="1"/>
  <c r="EU83" i="1"/>
  <c r="EU122" i="1" s="1"/>
  <c r="FK83" i="1"/>
  <c r="FK122" i="1" s="1"/>
  <c r="AV83" i="1"/>
  <c r="AV122" i="1" s="1"/>
  <c r="BJ83" i="1"/>
  <c r="BJ122" i="1" s="1"/>
  <c r="BP83" i="1"/>
  <c r="BP122" i="1" s="1"/>
  <c r="FX83" i="1"/>
  <c r="FX122" i="1" s="1"/>
  <c r="AC83" i="1"/>
  <c r="AC122" i="1" s="1"/>
  <c r="CX83" i="1"/>
  <c r="CX122" i="1" s="1"/>
  <c r="AD83" i="1"/>
  <c r="AD122" i="1" s="1"/>
  <c r="BI83" i="1"/>
  <c r="BI122" i="1" s="1"/>
  <c r="DN83" i="1"/>
  <c r="DN122" i="1" s="1"/>
  <c r="FS83" i="1"/>
  <c r="FS122" i="1" s="1"/>
  <c r="CZ83" i="1"/>
  <c r="CZ122" i="1" s="1"/>
  <c r="DD79" i="1"/>
  <c r="DD81" i="1" s="1"/>
  <c r="CW83" i="1"/>
  <c r="CW122" i="1" s="1"/>
  <c r="CW153" i="1" s="1"/>
  <c r="ED79" i="1"/>
  <c r="ED81" i="1" s="1"/>
  <c r="AU83" i="1"/>
  <c r="AU122" i="1" s="1"/>
  <c r="DH83" i="1"/>
  <c r="DH122" i="1" s="1"/>
  <c r="DP83" i="1"/>
  <c r="DP122" i="1" s="1"/>
  <c r="BB83" i="1"/>
  <c r="BB122" i="1" s="1"/>
  <c r="DU83" i="1"/>
  <c r="DU122" i="1" s="1"/>
  <c r="DU191" i="1" s="1"/>
  <c r="Z79" i="1"/>
  <c r="Z81" i="1" s="1"/>
  <c r="AB83" i="1"/>
  <c r="AB122" i="1" s="1"/>
  <c r="DV83" i="1"/>
  <c r="DV122" i="1" s="1"/>
  <c r="DV191" i="1" s="1"/>
  <c r="BD83" i="1"/>
  <c r="BD122" i="1" s="1"/>
  <c r="EB83" i="1"/>
  <c r="EB122" i="1" s="1"/>
  <c r="FH83" i="1"/>
  <c r="FH122" i="1" s="1"/>
  <c r="K116" i="4"/>
  <c r="K160" i="4" s="1"/>
  <c r="BE79" i="1"/>
  <c r="BE81" i="1" s="1"/>
  <c r="EO79" i="1"/>
  <c r="EO81" i="1" s="1"/>
  <c r="BT79" i="1"/>
  <c r="BT81" i="1" s="1"/>
  <c r="E116" i="4"/>
  <c r="E160" i="4" s="1"/>
  <c r="H79" i="1"/>
  <c r="H81" i="1" s="1"/>
  <c r="BQ79" i="1"/>
  <c r="BQ81" i="1" s="1"/>
  <c r="FI79" i="1"/>
  <c r="FI81" i="1" s="1"/>
  <c r="C139" i="4"/>
  <c r="AI50" i="4"/>
  <c r="C7" i="5" s="1"/>
  <c r="AX79" i="1"/>
  <c r="AX81" i="1" s="1"/>
  <c r="BU79" i="1"/>
  <c r="BU81" i="1" s="1"/>
  <c r="BG79" i="1"/>
  <c r="BG81" i="1" s="1"/>
  <c r="BR79" i="1"/>
  <c r="BR81" i="1" s="1"/>
  <c r="EA79" i="1"/>
  <c r="EA81" i="1" s="1"/>
  <c r="CR79" i="1"/>
  <c r="CR81" i="1" s="1"/>
  <c r="DI79" i="1"/>
  <c r="DI81" i="1" s="1"/>
  <c r="BM79" i="1"/>
  <c r="BM81" i="1" s="1"/>
  <c r="Y130" i="4"/>
  <c r="Y159" i="4" s="1"/>
  <c r="S125" i="4"/>
  <c r="FJ79" i="1"/>
  <c r="FJ81" i="1" s="1"/>
  <c r="CF79" i="1"/>
  <c r="CF81" i="1" s="1"/>
  <c r="M116" i="4"/>
  <c r="M160" i="4" s="1"/>
  <c r="AC116" i="4"/>
  <c r="AC160" i="4" s="1"/>
  <c r="AI79" i="1"/>
  <c r="AI81" i="1" s="1"/>
  <c r="DY79" i="1"/>
  <c r="DY81" i="1" s="1"/>
  <c r="EC79" i="1"/>
  <c r="EC81" i="1" s="1"/>
  <c r="N133" i="4"/>
  <c r="N141" i="4" s="1"/>
  <c r="FW79" i="1"/>
  <c r="FW81" i="1" s="1"/>
  <c r="AO79" i="1"/>
  <c r="AO81" i="1" s="1"/>
  <c r="EJ79" i="1"/>
  <c r="EJ81" i="1" s="1"/>
  <c r="F79" i="1"/>
  <c r="F81" i="1" s="1"/>
  <c r="L79" i="1"/>
  <c r="L81" i="1" s="1"/>
  <c r="AW79" i="1"/>
  <c r="AW81" i="1" s="1"/>
  <c r="DZ79" i="1"/>
  <c r="DZ81" i="1" s="1"/>
  <c r="R79" i="1"/>
  <c r="R81" i="1" s="1"/>
  <c r="FV79" i="1"/>
  <c r="FV81" i="1" s="1"/>
  <c r="DB79" i="1"/>
  <c r="DB81" i="1" s="1"/>
  <c r="Y79" i="1"/>
  <c r="Y81" i="1" s="1"/>
  <c r="DR79" i="1"/>
  <c r="DR81" i="1" s="1"/>
  <c r="M139" i="4"/>
  <c r="M125" i="4"/>
  <c r="EQ79" i="1"/>
  <c r="EQ81" i="1" s="1"/>
  <c r="U116" i="4"/>
  <c r="U160" i="4" s="1"/>
  <c r="AA116" i="4"/>
  <c r="AA160" i="4" s="1"/>
  <c r="S116" i="4"/>
  <c r="S160" i="4" s="1"/>
  <c r="CD79" i="1"/>
  <c r="CD81" i="1" s="1"/>
  <c r="H130" i="4"/>
  <c r="EH79" i="1"/>
  <c r="EH81" i="1" s="1"/>
  <c r="AH133" i="4"/>
  <c r="AH141" i="4" s="1"/>
  <c r="O133" i="4"/>
  <c r="O141" i="4" s="1"/>
  <c r="FB79" i="1"/>
  <c r="FB81" i="1" s="1"/>
  <c r="V133" i="4"/>
  <c r="V141" i="4" s="1"/>
  <c r="V131" i="4"/>
  <c r="V134" i="4" s="1"/>
  <c r="DQ79" i="1"/>
  <c r="DQ81" i="1" s="1"/>
  <c r="AA79" i="1"/>
  <c r="AA81" i="1" s="1"/>
  <c r="FE79" i="1"/>
  <c r="FE81" i="1" s="1"/>
  <c r="BH79" i="1"/>
  <c r="BH81" i="1" s="1"/>
  <c r="FF79" i="1"/>
  <c r="FF81" i="1" s="1"/>
  <c r="FR79" i="1"/>
  <c r="FR81" i="1" s="1"/>
  <c r="BV79" i="1"/>
  <c r="BV81" i="1" s="1"/>
  <c r="ER79" i="1"/>
  <c r="ER81" i="1" s="1"/>
  <c r="DJ79" i="1"/>
  <c r="DJ81" i="1" s="1"/>
  <c r="C210" i="1"/>
  <c r="C122" i="4"/>
  <c r="C123" i="4" s="1"/>
  <c r="C124" i="4" s="1"/>
  <c r="C125" i="4" s="1"/>
  <c r="C78" i="1"/>
  <c r="C76" i="1"/>
  <c r="C77" i="1" s="1"/>
  <c r="FY50" i="1"/>
  <c r="FY105" i="1"/>
  <c r="C106" i="1"/>
  <c r="DT79" i="1"/>
  <c r="DT81" i="1" s="1"/>
  <c r="CC79" i="1"/>
  <c r="CC81" i="1" s="1"/>
  <c r="FU79" i="1"/>
  <c r="FU81" i="1" s="1"/>
  <c r="AT79" i="1"/>
  <c r="AT81" i="1" s="1"/>
  <c r="J133" i="4"/>
  <c r="J141" i="4" s="1"/>
  <c r="AR79" i="1"/>
  <c r="AR81" i="1" s="1"/>
  <c r="CQ79" i="1"/>
  <c r="CQ81" i="1" s="1"/>
  <c r="DK79" i="1"/>
  <c r="DK81" i="1" s="1"/>
  <c r="BO79" i="1"/>
  <c r="BO81" i="1" s="1"/>
  <c r="W131" i="4"/>
  <c r="W134" i="4" s="1"/>
  <c r="W133" i="4"/>
  <c r="W141" i="4" s="1"/>
  <c r="BX79" i="1"/>
  <c r="BX81" i="1" s="1"/>
  <c r="G79" i="1"/>
  <c r="G81" i="1" s="1"/>
  <c r="AL79" i="1"/>
  <c r="AL81" i="1" s="1"/>
  <c r="DC79" i="1"/>
  <c r="DC81" i="1" s="1"/>
  <c r="BW79" i="1"/>
  <c r="BW81" i="1" s="1"/>
  <c r="BC79" i="1"/>
  <c r="BC81" i="1" s="1"/>
  <c r="CP79" i="1"/>
  <c r="CP81" i="1" s="1"/>
  <c r="CK79" i="1"/>
  <c r="CK81" i="1" s="1"/>
  <c r="B14" i="5"/>
  <c r="D14" i="5" s="1"/>
  <c r="FY96" i="1"/>
  <c r="X133" i="4"/>
  <c r="X141" i="4" s="1"/>
  <c r="X131" i="4"/>
  <c r="X134" i="4" s="1"/>
  <c r="Q131" i="4"/>
  <c r="Q134" i="4" s="1"/>
  <c r="Q133" i="4"/>
  <c r="Q141" i="4" s="1"/>
  <c r="Q79" i="1"/>
  <c r="Q81" i="1" s="1"/>
  <c r="EG79" i="1"/>
  <c r="EG81" i="1" s="1"/>
  <c r="AG131" i="4"/>
  <c r="AG134" i="4" s="1"/>
  <c r="AG133" i="4"/>
  <c r="AG141" i="4" s="1"/>
  <c r="CM79" i="1"/>
  <c r="CM81" i="1" s="1"/>
  <c r="AG79" i="1"/>
  <c r="AG81" i="1" s="1"/>
  <c r="DF79" i="1"/>
  <c r="DF81" i="1" s="1"/>
  <c r="FO79" i="1"/>
  <c r="FO81" i="1" s="1"/>
  <c r="BS79" i="1"/>
  <c r="BS81" i="1" s="1"/>
  <c r="BZ79" i="1"/>
  <c r="BZ81" i="1" s="1"/>
  <c r="P133" i="4"/>
  <c r="P141" i="4" s="1"/>
  <c r="P131" i="4"/>
  <c r="P134" i="4" s="1"/>
  <c r="EP79" i="1"/>
  <c r="EP81" i="1" s="1"/>
  <c r="EY79" i="1"/>
  <c r="EY81" i="1" s="1"/>
  <c r="Z131" i="4"/>
  <c r="Z134" i="4" s="1"/>
  <c r="Z133" i="4"/>
  <c r="Z141" i="4" s="1"/>
  <c r="AI105" i="4"/>
  <c r="C15" i="5"/>
  <c r="FD125" i="1" l="1"/>
  <c r="FD153" i="1"/>
  <c r="FD191" i="1"/>
  <c r="E123" i="1"/>
  <c r="E126" i="1" s="1"/>
  <c r="DG79" i="1"/>
  <c r="DG81" i="1" s="1"/>
  <c r="DG83" i="1" s="1"/>
  <c r="DG122" i="1" s="1"/>
  <c r="DG191" i="1" s="1"/>
  <c r="D133" i="4"/>
  <c r="D141" i="4" s="1"/>
  <c r="D159" i="4"/>
  <c r="T79" i="1"/>
  <c r="T81" i="1" s="1"/>
  <c r="T83" i="1" s="1"/>
  <c r="T122" i="1" s="1"/>
  <c r="T133" i="4"/>
  <c r="T141" i="4" s="1"/>
  <c r="T159" i="4"/>
  <c r="AB131" i="4"/>
  <c r="AB134" i="4" s="1"/>
  <c r="AB159" i="4"/>
  <c r="H131" i="4"/>
  <c r="H134" i="4" s="1"/>
  <c r="H159" i="4"/>
  <c r="E125" i="1"/>
  <c r="I133" i="4"/>
  <c r="I141" i="4" s="1"/>
  <c r="I159" i="4"/>
  <c r="L133" i="4"/>
  <c r="L141" i="4" s="1"/>
  <c r="L159" i="4"/>
  <c r="D131" i="4"/>
  <c r="D134" i="4" s="1"/>
  <c r="AB133" i="4"/>
  <c r="AB141" i="4" s="1"/>
  <c r="EI79" i="1"/>
  <c r="EI81" i="1" s="1"/>
  <c r="EI83" i="1" s="1"/>
  <c r="EI122" i="1" s="1"/>
  <c r="EI125" i="1" s="1"/>
  <c r="T131" i="4"/>
  <c r="T134" i="4" s="1"/>
  <c r="L131" i="4"/>
  <c r="L134" i="4" s="1"/>
  <c r="AP79" i="1"/>
  <c r="AP81" i="1" s="1"/>
  <c r="AP83" i="1" s="1"/>
  <c r="AP122" i="1" s="1"/>
  <c r="AA130" i="4"/>
  <c r="BA125" i="1"/>
  <c r="BA123" i="1"/>
  <c r="BA126" i="1" s="1"/>
  <c r="B9" i="5"/>
  <c r="B7" i="5"/>
  <c r="D7" i="5" s="1"/>
  <c r="BA191" i="1"/>
  <c r="E191" i="1"/>
  <c r="CI191" i="1"/>
  <c r="EN153" i="1"/>
  <c r="CO153" i="1"/>
  <c r="CO191" i="1"/>
  <c r="U130" i="4"/>
  <c r="E130" i="4"/>
  <c r="K130" i="4"/>
  <c r="AI82" i="4"/>
  <c r="C13" i="5" s="1"/>
  <c r="AC130" i="4"/>
  <c r="EN191" i="1"/>
  <c r="CO125" i="1"/>
  <c r="CI123" i="1"/>
  <c r="CI126" i="1" s="1"/>
  <c r="EN123" i="1"/>
  <c r="EN126" i="1" s="1"/>
  <c r="EK79" i="1"/>
  <c r="EK81" i="1" s="1"/>
  <c r="EK83" i="1" s="1"/>
  <c r="EK122" i="1" s="1"/>
  <c r="EK191" i="1" s="1"/>
  <c r="V79" i="1"/>
  <c r="V81" i="1" s="1"/>
  <c r="V83" i="1" s="1"/>
  <c r="V122" i="1" s="1"/>
  <c r="V125" i="1" s="1"/>
  <c r="CI153" i="1"/>
  <c r="U79" i="1"/>
  <c r="U81" i="1" s="1"/>
  <c r="U83" i="1" s="1"/>
  <c r="U122" i="1" s="1"/>
  <c r="U125" i="1" s="1"/>
  <c r="BK79" i="1"/>
  <c r="BK81" i="1" s="1"/>
  <c r="BK83" i="1" s="1"/>
  <c r="BK122" i="1" s="1"/>
  <c r="BK123" i="1" s="1"/>
  <c r="BK126" i="1" s="1"/>
  <c r="M79" i="1"/>
  <c r="M81" i="1" s="1"/>
  <c r="M83" i="1" s="1"/>
  <c r="M122" i="1" s="1"/>
  <c r="M125" i="1" s="1"/>
  <c r="FT191" i="1"/>
  <c r="FT123" i="1"/>
  <c r="FT126" i="1" s="1"/>
  <c r="CG79" i="1"/>
  <c r="CG81" i="1" s="1"/>
  <c r="CG83" i="1" s="1"/>
  <c r="CG122" i="1" s="1"/>
  <c r="CG191" i="1" s="1"/>
  <c r="AE79" i="1"/>
  <c r="AE81" i="1" s="1"/>
  <c r="AE83" i="1" s="1"/>
  <c r="AE122" i="1" s="1"/>
  <c r="AE123" i="1" s="1"/>
  <c r="AE126" i="1" s="1"/>
  <c r="P191" i="1"/>
  <c r="P153" i="1"/>
  <c r="P125" i="1"/>
  <c r="I131" i="4"/>
  <c r="I134" i="4" s="1"/>
  <c r="FY210" i="1"/>
  <c r="CT79" i="1"/>
  <c r="CT81" i="1" s="1"/>
  <c r="CT83" i="1" s="1"/>
  <c r="CT122" i="1" s="1"/>
  <c r="CT153" i="1" s="1"/>
  <c r="P123" i="1"/>
  <c r="P126" i="1" s="1"/>
  <c r="N191" i="1"/>
  <c r="N153" i="1"/>
  <c r="N125" i="1"/>
  <c r="N123" i="1"/>
  <c r="N126" i="1" s="1"/>
  <c r="ET153" i="1"/>
  <c r="ET123" i="1"/>
  <c r="ET126" i="1" s="1"/>
  <c r="ET191" i="1"/>
  <c r="ET125" i="1"/>
  <c r="EE191" i="1"/>
  <c r="EE123" i="1"/>
  <c r="EE126" i="1" s="1"/>
  <c r="AH191" i="1"/>
  <c r="AH125" i="1"/>
  <c r="AH153" i="1"/>
  <c r="AH123" i="1"/>
  <c r="AH126" i="1" s="1"/>
  <c r="S191" i="1"/>
  <c r="S123" i="1"/>
  <c r="S126" i="1" s="1"/>
  <c r="S125" i="1"/>
  <c r="S153" i="1"/>
  <c r="CU125" i="1"/>
  <c r="CU191" i="1"/>
  <c r="CU153" i="1"/>
  <c r="CU123" i="1"/>
  <c r="CU126" i="1" s="1"/>
  <c r="EZ191" i="1"/>
  <c r="EZ153" i="1"/>
  <c r="CW125" i="1"/>
  <c r="CW191" i="1"/>
  <c r="C79" i="1"/>
  <c r="C81" i="1" s="1"/>
  <c r="C83" i="1" s="1"/>
  <c r="AN79" i="1"/>
  <c r="AN81" i="1" s="1"/>
  <c r="AN83" i="1" s="1"/>
  <c r="AN122" i="1" s="1"/>
  <c r="AN191" i="1" s="1"/>
  <c r="FT125" i="1"/>
  <c r="CW123" i="1"/>
  <c r="CW126" i="1" s="1"/>
  <c r="FT153" i="1"/>
  <c r="AK125" i="1"/>
  <c r="AK153" i="1"/>
  <c r="AK191" i="1"/>
  <c r="AK123" i="1"/>
  <c r="AK126" i="1" s="1"/>
  <c r="FH191" i="1"/>
  <c r="FH153" i="1"/>
  <c r="FH123" i="1"/>
  <c r="FH126" i="1" s="1"/>
  <c r="FH125" i="1"/>
  <c r="AC153" i="1"/>
  <c r="AC191" i="1"/>
  <c r="AC123" i="1"/>
  <c r="AC126" i="1" s="1"/>
  <c r="AC125" i="1"/>
  <c r="EL153" i="1"/>
  <c r="EL191" i="1"/>
  <c r="EL125" i="1"/>
  <c r="EL123" i="1"/>
  <c r="EL126" i="1" s="1"/>
  <c r="EM125" i="1"/>
  <c r="EM123" i="1"/>
  <c r="EM126" i="1" s="1"/>
  <c r="EM153" i="1"/>
  <c r="EM191" i="1"/>
  <c r="FC125" i="1"/>
  <c r="FC153" i="1"/>
  <c r="FC123" i="1"/>
  <c r="FC126" i="1" s="1"/>
  <c r="FC191" i="1"/>
  <c r="CH153" i="1"/>
  <c r="CH191" i="1"/>
  <c r="CH125" i="1"/>
  <c r="CH123" i="1"/>
  <c r="CH126" i="1" s="1"/>
  <c r="FX153" i="1"/>
  <c r="FX191" i="1"/>
  <c r="FX123" i="1"/>
  <c r="FX126" i="1" s="1"/>
  <c r="FX125" i="1"/>
  <c r="D125" i="1"/>
  <c r="D123" i="1"/>
  <c r="D126" i="1" s="1"/>
  <c r="D153" i="1"/>
  <c r="D191" i="1"/>
  <c r="CA153" i="1"/>
  <c r="CA125" i="1"/>
  <c r="CA123" i="1"/>
  <c r="CA126" i="1" s="1"/>
  <c r="CA191" i="1"/>
  <c r="CZ125" i="1"/>
  <c r="CZ153" i="1"/>
  <c r="CZ123" i="1"/>
  <c r="CZ126" i="1" s="1"/>
  <c r="CZ191" i="1"/>
  <c r="FQ153" i="1"/>
  <c r="FQ123" i="1"/>
  <c r="FQ126" i="1" s="1"/>
  <c r="FQ125" i="1"/>
  <c r="FQ191" i="1"/>
  <c r="CY123" i="1"/>
  <c r="CY126" i="1" s="1"/>
  <c r="CY153" i="1"/>
  <c r="CY125" i="1"/>
  <c r="CY191" i="1"/>
  <c r="FS123" i="1"/>
  <c r="FS126" i="1" s="1"/>
  <c r="FS125" i="1"/>
  <c r="FS191" i="1"/>
  <c r="FS153" i="1"/>
  <c r="BP153" i="1"/>
  <c r="BP123" i="1"/>
  <c r="BP126" i="1" s="1"/>
  <c r="BP125" i="1"/>
  <c r="BP191" i="1"/>
  <c r="BF123" i="1"/>
  <c r="BF126" i="1" s="1"/>
  <c r="BF125" i="1"/>
  <c r="BF191" i="1"/>
  <c r="BF153" i="1"/>
  <c r="BY191" i="1"/>
  <c r="BY125" i="1"/>
  <c r="BY123" i="1"/>
  <c r="BY126" i="1" s="1"/>
  <c r="BY153" i="1"/>
  <c r="FM125" i="1"/>
  <c r="FM123" i="1"/>
  <c r="FM126" i="1" s="1"/>
  <c r="FM191" i="1"/>
  <c r="FM153" i="1"/>
  <c r="DN153" i="1"/>
  <c r="DN191" i="1"/>
  <c r="DN125" i="1"/>
  <c r="DN123" i="1"/>
  <c r="DN126" i="1" s="1"/>
  <c r="BJ191" i="1"/>
  <c r="BJ125" i="1"/>
  <c r="BJ153" i="1"/>
  <c r="BJ123" i="1"/>
  <c r="BJ126" i="1" s="1"/>
  <c r="EX191" i="1"/>
  <c r="EX153" i="1"/>
  <c r="EX125" i="1"/>
  <c r="EX123" i="1"/>
  <c r="EX126" i="1" s="1"/>
  <c r="CJ125" i="1"/>
  <c r="CJ153" i="1"/>
  <c r="CJ123" i="1"/>
  <c r="CJ126" i="1" s="1"/>
  <c r="CJ191" i="1"/>
  <c r="O191" i="1"/>
  <c r="O125" i="1"/>
  <c r="O153" i="1"/>
  <c r="O123" i="1"/>
  <c r="O126" i="1" s="1"/>
  <c r="J123" i="1"/>
  <c r="J126" i="1" s="1"/>
  <c r="J191" i="1"/>
  <c r="J153" i="1"/>
  <c r="J125" i="1"/>
  <c r="AU125" i="1"/>
  <c r="AU153" i="1"/>
  <c r="AU123" i="1"/>
  <c r="AU126" i="1" s="1"/>
  <c r="AU191" i="1"/>
  <c r="BI123" i="1"/>
  <c r="BI126" i="1" s="1"/>
  <c r="BI153" i="1"/>
  <c r="BI125" i="1"/>
  <c r="BI191" i="1"/>
  <c r="AV191" i="1"/>
  <c r="AV153" i="1"/>
  <c r="AV123" i="1"/>
  <c r="AV126" i="1" s="1"/>
  <c r="AV125" i="1"/>
  <c r="CL123" i="1"/>
  <c r="CL126" i="1" s="1"/>
  <c r="CL153" i="1"/>
  <c r="CL191" i="1"/>
  <c r="CL125" i="1"/>
  <c r="FG191" i="1"/>
  <c r="FG153" i="1"/>
  <c r="FG123" i="1"/>
  <c r="FG126" i="1" s="1"/>
  <c r="FG125" i="1"/>
  <c r="DL191" i="1"/>
  <c r="DL125" i="1"/>
  <c r="DL123" i="1"/>
  <c r="DL126" i="1" s="1"/>
  <c r="DL153" i="1"/>
  <c r="FA123" i="1"/>
  <c r="FA126" i="1" s="1"/>
  <c r="FA153" i="1"/>
  <c r="FA125" i="1"/>
  <c r="FA191" i="1"/>
  <c r="BB123" i="1"/>
  <c r="BB126" i="1" s="1"/>
  <c r="BB125" i="1"/>
  <c r="BB191" i="1"/>
  <c r="BB153" i="1"/>
  <c r="AD153" i="1"/>
  <c r="AD125" i="1"/>
  <c r="AD123" i="1"/>
  <c r="AD126" i="1" s="1"/>
  <c r="AD191" i="1"/>
  <c r="FK153" i="1"/>
  <c r="FK123" i="1"/>
  <c r="FK126" i="1" s="1"/>
  <c r="FK125" i="1"/>
  <c r="FK191" i="1"/>
  <c r="AM153" i="1"/>
  <c r="AM125" i="1"/>
  <c r="AM123" i="1"/>
  <c r="AM126" i="1" s="1"/>
  <c r="AM191" i="1"/>
  <c r="AQ123" i="1"/>
  <c r="AQ126" i="1" s="1"/>
  <c r="AQ191" i="1"/>
  <c r="AQ125" i="1"/>
  <c r="AQ153" i="1"/>
  <c r="CE191" i="1"/>
  <c r="CE125" i="1"/>
  <c r="CE123" i="1"/>
  <c r="CE126" i="1" s="1"/>
  <c r="CE153" i="1"/>
  <c r="AB123" i="1"/>
  <c r="AB126" i="1" s="1"/>
  <c r="AB125" i="1"/>
  <c r="AB191" i="1"/>
  <c r="AB153" i="1"/>
  <c r="CX125" i="1"/>
  <c r="CX191" i="1"/>
  <c r="CX153" i="1"/>
  <c r="CX123" i="1"/>
  <c r="CX126" i="1" s="1"/>
  <c r="EU191" i="1"/>
  <c r="EU123" i="1"/>
  <c r="EU126" i="1" s="1"/>
  <c r="EU125" i="1"/>
  <c r="EU153" i="1"/>
  <c r="EW191" i="1"/>
  <c r="EW153" i="1"/>
  <c r="EW123" i="1"/>
  <c r="EW126" i="1" s="1"/>
  <c r="EW125" i="1"/>
  <c r="BN125" i="1"/>
  <c r="BN123" i="1"/>
  <c r="BN126" i="1" s="1"/>
  <c r="BN191" i="1"/>
  <c r="BN153" i="1"/>
  <c r="DF83" i="1"/>
  <c r="DF122" i="1" s="1"/>
  <c r="CP83" i="1"/>
  <c r="CP122" i="1" s="1"/>
  <c r="DI83" i="1"/>
  <c r="DI122" i="1" s="1"/>
  <c r="DE83" i="1"/>
  <c r="DE122" i="1" s="1"/>
  <c r="DQ83" i="1"/>
  <c r="DQ122" i="1" s="1"/>
  <c r="R83" i="1"/>
  <c r="R122" i="1" s="1"/>
  <c r="AX83" i="1"/>
  <c r="AX122" i="1" s="1"/>
  <c r="DU123" i="1"/>
  <c r="DU126" i="1" s="1"/>
  <c r="EA83" i="1"/>
  <c r="EA122" i="1" s="1"/>
  <c r="I83" i="1"/>
  <c r="I122" i="1" s="1"/>
  <c r="BW83" i="1"/>
  <c r="BW122" i="1" s="1"/>
  <c r="BX83" i="1"/>
  <c r="BX122" i="1" s="1"/>
  <c r="BO83" i="1"/>
  <c r="BO122" i="1" s="1"/>
  <c r="AR83" i="1"/>
  <c r="AR122" i="1" s="1"/>
  <c r="CC83" i="1"/>
  <c r="CC122" i="1" s="1"/>
  <c r="BH83" i="1"/>
  <c r="BH122" i="1" s="1"/>
  <c r="EH83" i="1"/>
  <c r="EH122" i="1" s="1"/>
  <c r="DB83" i="1"/>
  <c r="DB122" i="1" s="1"/>
  <c r="F83" i="1"/>
  <c r="F122" i="1" s="1"/>
  <c r="DY83" i="1"/>
  <c r="DY122" i="1" s="1"/>
  <c r="FP83" i="1"/>
  <c r="FP122" i="1" s="1"/>
  <c r="H83" i="1"/>
  <c r="H122" i="1" s="1"/>
  <c r="H125" i="1" s="1"/>
  <c r="EO83" i="1"/>
  <c r="EO122" i="1" s="1"/>
  <c r="BD153" i="1"/>
  <c r="BD123" i="1"/>
  <c r="BD126" i="1" s="1"/>
  <c r="BD125" i="1"/>
  <c r="BD191" i="1"/>
  <c r="DP191" i="1"/>
  <c r="DP123" i="1"/>
  <c r="DP126" i="1" s="1"/>
  <c r="DP125" i="1"/>
  <c r="DP153" i="1"/>
  <c r="CN191" i="1"/>
  <c r="CN125" i="1"/>
  <c r="CN123" i="1"/>
  <c r="CN126" i="1" s="1"/>
  <c r="CN153" i="1"/>
  <c r="BZ83" i="1"/>
  <c r="BZ122" i="1" s="1"/>
  <c r="BZ153" i="1" s="1"/>
  <c r="FO83" i="1"/>
  <c r="FO122" i="1" s="1"/>
  <c r="Q83" i="1"/>
  <c r="Q122" i="1" s="1"/>
  <c r="CK83" i="1"/>
  <c r="CK122" i="1" s="1"/>
  <c r="DC83" i="1"/>
  <c r="DC122" i="1" s="1"/>
  <c r="DK83" i="1"/>
  <c r="DK122" i="1" s="1"/>
  <c r="DA83" i="1"/>
  <c r="DA122" i="1" s="1"/>
  <c r="FE83" i="1"/>
  <c r="FE122" i="1" s="1"/>
  <c r="EE125" i="1"/>
  <c r="FV83" i="1"/>
  <c r="FV122" i="1" s="1"/>
  <c r="EJ83" i="1"/>
  <c r="EJ122" i="1" s="1"/>
  <c r="AI83" i="1"/>
  <c r="AI122" i="1" s="1"/>
  <c r="BM83" i="1"/>
  <c r="BM122" i="1" s="1"/>
  <c r="BG83" i="1"/>
  <c r="BG122" i="1" s="1"/>
  <c r="BE83" i="1"/>
  <c r="BE122" i="1" s="1"/>
  <c r="DV153" i="1"/>
  <c r="DD83" i="1"/>
  <c r="DD122" i="1" s="1"/>
  <c r="W83" i="1"/>
  <c r="W122" i="1" s="1"/>
  <c r="BS83" i="1"/>
  <c r="BS122" i="1" s="1"/>
  <c r="AA83" i="1"/>
  <c r="AA122" i="1" s="1"/>
  <c r="CF83" i="1"/>
  <c r="CF122" i="1" s="1"/>
  <c r="DS83" i="1"/>
  <c r="DS122" i="1" s="1"/>
  <c r="ER83" i="1"/>
  <c r="ER122" i="1" s="1"/>
  <c r="EE153" i="1"/>
  <c r="FJ83" i="1"/>
  <c r="FJ122" i="1" s="1"/>
  <c r="DZ83" i="1"/>
  <c r="DZ122" i="1" s="1"/>
  <c r="EY83" i="1"/>
  <c r="EY122" i="1" s="1"/>
  <c r="DU125" i="1"/>
  <c r="CM83" i="1"/>
  <c r="CM122" i="1" s="1"/>
  <c r="K83" i="1"/>
  <c r="K122" i="1" s="1"/>
  <c r="K123" i="1" s="1"/>
  <c r="K126" i="1" s="1"/>
  <c r="DT83" i="1"/>
  <c r="DT122" i="1" s="1"/>
  <c r="BV83" i="1"/>
  <c r="BV122" i="1" s="1"/>
  <c r="AW83" i="1"/>
  <c r="AW122" i="1" s="1"/>
  <c r="BR83" i="1"/>
  <c r="BR122" i="1" s="1"/>
  <c r="BR123" i="1" s="1"/>
  <c r="BR126" i="1" s="1"/>
  <c r="EF83" i="1"/>
  <c r="EF122" i="1" s="1"/>
  <c r="DJ83" i="1"/>
  <c r="DJ122" i="1" s="1"/>
  <c r="DU153" i="1"/>
  <c r="G83" i="1"/>
  <c r="G122" i="1" s="1"/>
  <c r="CD83" i="1"/>
  <c r="CD122" i="1" s="1"/>
  <c r="CR83" i="1"/>
  <c r="CR122" i="1" s="1"/>
  <c r="FW83" i="1"/>
  <c r="FW122" i="1" s="1"/>
  <c r="AL83" i="1"/>
  <c r="AL122" i="1" s="1"/>
  <c r="DO83" i="1"/>
  <c r="DO122" i="1" s="1"/>
  <c r="FR83" i="1"/>
  <c r="FR122" i="1" s="1"/>
  <c r="DR83" i="1"/>
  <c r="DR122" i="1" s="1"/>
  <c r="CS83" i="1"/>
  <c r="CS122" i="1" s="1"/>
  <c r="FI83" i="1"/>
  <c r="FI122" i="1" s="1"/>
  <c r="DV125" i="1"/>
  <c r="EB191" i="1"/>
  <c r="EB123" i="1"/>
  <c r="EB126" i="1" s="1"/>
  <c r="EB153" i="1"/>
  <c r="EB125" i="1"/>
  <c r="Z83" i="1"/>
  <c r="Z122" i="1" s="1"/>
  <c r="ED83" i="1"/>
  <c r="ED122" i="1" s="1"/>
  <c r="EV83" i="1"/>
  <c r="EV122" i="1" s="1"/>
  <c r="EP83" i="1"/>
  <c r="EP122" i="1" s="1"/>
  <c r="AO83" i="1"/>
  <c r="AO122" i="1" s="1"/>
  <c r="BU83" i="1"/>
  <c r="BU122" i="1" s="1"/>
  <c r="DH123" i="1"/>
  <c r="DH126" i="1" s="1"/>
  <c r="DH125" i="1"/>
  <c r="DH191" i="1"/>
  <c r="DH153" i="1"/>
  <c r="BC83" i="1"/>
  <c r="BC122" i="1" s="1"/>
  <c r="BT83" i="1"/>
  <c r="BT122" i="1" s="1"/>
  <c r="BT123" i="1" s="1"/>
  <c r="BT126" i="1" s="1"/>
  <c r="FN83" i="1"/>
  <c r="FN122" i="1" s="1"/>
  <c r="AG83" i="1"/>
  <c r="AG122" i="1" s="1"/>
  <c r="EG83" i="1"/>
  <c r="EG122" i="1" s="1"/>
  <c r="CQ83" i="1"/>
  <c r="CQ122" i="1" s="1"/>
  <c r="AT83" i="1"/>
  <c r="AT122" i="1" s="1"/>
  <c r="FU83" i="1"/>
  <c r="FU122" i="1" s="1"/>
  <c r="FF83" i="1"/>
  <c r="FF122" i="1" s="1"/>
  <c r="FB83" i="1"/>
  <c r="FB122" i="1" s="1"/>
  <c r="FB123" i="1" s="1"/>
  <c r="FB126" i="1" s="1"/>
  <c r="EQ83" i="1"/>
  <c r="EQ122" i="1" s="1"/>
  <c r="Y83" i="1"/>
  <c r="Y122" i="1" s="1"/>
  <c r="L83" i="1"/>
  <c r="L122" i="1" s="1"/>
  <c r="EC83" i="1"/>
  <c r="EC122" i="1" s="1"/>
  <c r="BQ83" i="1"/>
  <c r="BQ122" i="1" s="1"/>
  <c r="DV123" i="1"/>
  <c r="DV126" i="1" s="1"/>
  <c r="EZ125" i="1"/>
  <c r="EZ123" i="1"/>
  <c r="EZ126" i="1" s="1"/>
  <c r="AI51" i="4"/>
  <c r="C10" i="5" s="1"/>
  <c r="C116" i="4"/>
  <c r="Y131" i="4"/>
  <c r="Y134" i="4" s="1"/>
  <c r="Y133" i="4"/>
  <c r="Y141" i="4" s="1"/>
  <c r="H133" i="4"/>
  <c r="H141" i="4" s="1"/>
  <c r="M130" i="4"/>
  <c r="M159" i="4" s="1"/>
  <c r="AI139" i="4"/>
  <c r="C9" i="5"/>
  <c r="S130" i="4"/>
  <c r="S159" i="4" s="1"/>
  <c r="C117" i="1"/>
  <c r="FY51" i="1"/>
  <c r="B10" i="5" s="1"/>
  <c r="C137" i="1"/>
  <c r="AI125" i="4"/>
  <c r="C17" i="5" s="1"/>
  <c r="C130" i="4"/>
  <c r="C159" i="4" s="1"/>
  <c r="B15" i="5"/>
  <c r="D15" i="5" s="1"/>
  <c r="FY106" i="1"/>
  <c r="EI191" i="1" l="1"/>
  <c r="DG153" i="1"/>
  <c r="DG125" i="1"/>
  <c r="EI153" i="1"/>
  <c r="DG123" i="1"/>
  <c r="DG126" i="1" s="1"/>
  <c r="AA133" i="4"/>
  <c r="AA141" i="4" s="1"/>
  <c r="AA159" i="4"/>
  <c r="K131" i="4"/>
  <c r="K134" i="4" s="1"/>
  <c r="K159" i="4"/>
  <c r="E131" i="4"/>
  <c r="E134" i="4" s="1"/>
  <c r="E159" i="4"/>
  <c r="AC131" i="4"/>
  <c r="AC134" i="4" s="1"/>
  <c r="AC159" i="4"/>
  <c r="U133" i="4"/>
  <c r="U141" i="4" s="1"/>
  <c r="U159" i="4"/>
  <c r="AI116" i="4"/>
  <c r="C160" i="4"/>
  <c r="AC133" i="4"/>
  <c r="AC141" i="4" s="1"/>
  <c r="EI123" i="1"/>
  <c r="EI126" i="1" s="1"/>
  <c r="AA131" i="4"/>
  <c r="AA134" i="4" s="1"/>
  <c r="C18" i="5"/>
  <c r="C21" i="5" s="1"/>
  <c r="C22" i="5" s="1"/>
  <c r="D10" i="5"/>
  <c r="B10" i="1" s="1"/>
  <c r="FM138" i="1" s="1"/>
  <c r="FM139" i="1" s="1"/>
  <c r="FM140" i="1" s="1"/>
  <c r="D9" i="5"/>
  <c r="FY137" i="1" s="1"/>
  <c r="U131" i="4"/>
  <c r="U134" i="4" s="1"/>
  <c r="CT123" i="1"/>
  <c r="CT126" i="1" s="1"/>
  <c r="CT125" i="1"/>
  <c r="AN123" i="1"/>
  <c r="AN126" i="1" s="1"/>
  <c r="AN153" i="1"/>
  <c r="EK153" i="1"/>
  <c r="M153" i="1"/>
  <c r="EK125" i="1"/>
  <c r="M191" i="1"/>
  <c r="E133" i="4"/>
  <c r="E141" i="4" s="1"/>
  <c r="K133" i="4"/>
  <c r="K141" i="4" s="1"/>
  <c r="V153" i="1"/>
  <c r="M123" i="1"/>
  <c r="M126" i="1" s="1"/>
  <c r="V191" i="1"/>
  <c r="EK123" i="1"/>
  <c r="EK126" i="1" s="1"/>
  <c r="V123" i="1"/>
  <c r="V126" i="1" s="1"/>
  <c r="AE153" i="1"/>
  <c r="CG123" i="1"/>
  <c r="CG126" i="1" s="1"/>
  <c r="BK125" i="1"/>
  <c r="U153" i="1"/>
  <c r="CG153" i="1"/>
  <c r="BK153" i="1"/>
  <c r="U123" i="1"/>
  <c r="U126" i="1" s="1"/>
  <c r="BK191" i="1"/>
  <c r="U191" i="1"/>
  <c r="CG125" i="1"/>
  <c r="FY81" i="1"/>
  <c r="AN125" i="1"/>
  <c r="CT191" i="1"/>
  <c r="AE191" i="1"/>
  <c r="AE125" i="1"/>
  <c r="EC153" i="1"/>
  <c r="EC191" i="1"/>
  <c r="CQ191" i="1"/>
  <c r="CQ153" i="1"/>
  <c r="AR123" i="1"/>
  <c r="AR126" i="1" s="1"/>
  <c r="AR191" i="1"/>
  <c r="I191" i="1"/>
  <c r="I153" i="1"/>
  <c r="DC191" i="1"/>
  <c r="DC153" i="1"/>
  <c r="BZ123" i="1"/>
  <c r="BZ126" i="1" s="1"/>
  <c r="CR191" i="1"/>
  <c r="CR123" i="1"/>
  <c r="CR126" i="1" s="1"/>
  <c r="CR125" i="1"/>
  <c r="CR153" i="1"/>
  <c r="ER191" i="1"/>
  <c r="ER125" i="1"/>
  <c r="ER153" i="1"/>
  <c r="ER123" i="1"/>
  <c r="ER126" i="1" s="1"/>
  <c r="DD125" i="1"/>
  <c r="DD123" i="1"/>
  <c r="DD126" i="1" s="1"/>
  <c r="DD191" i="1"/>
  <c r="DD188" i="1"/>
  <c r="DD153" i="1"/>
  <c r="FO153" i="1"/>
  <c r="FO125" i="1"/>
  <c r="FO123" i="1"/>
  <c r="FO126" i="1" s="1"/>
  <c r="FO191" i="1"/>
  <c r="EQ153" i="1"/>
  <c r="EQ125" i="1"/>
  <c r="EQ123" i="1"/>
  <c r="EQ126" i="1" s="1"/>
  <c r="EQ191" i="1"/>
  <c r="EG123" i="1"/>
  <c r="EG126" i="1" s="1"/>
  <c r="EG125" i="1"/>
  <c r="EG153" i="1"/>
  <c r="EG191" i="1"/>
  <c r="CS153" i="1"/>
  <c r="CS125" i="1"/>
  <c r="CS123" i="1"/>
  <c r="CS126" i="1" s="1"/>
  <c r="CS191" i="1"/>
  <c r="CD191" i="1"/>
  <c r="CD153" i="1"/>
  <c r="CD125" i="1"/>
  <c r="CD123" i="1"/>
  <c r="CD126" i="1" s="1"/>
  <c r="EF153" i="1"/>
  <c r="EF125" i="1"/>
  <c r="EF191" i="1"/>
  <c r="EF123" i="1"/>
  <c r="EF126" i="1" s="1"/>
  <c r="CM153" i="1"/>
  <c r="CM191" i="1"/>
  <c r="CM125" i="1"/>
  <c r="CM123" i="1"/>
  <c r="CM126" i="1" s="1"/>
  <c r="FE125" i="1"/>
  <c r="FE123" i="1"/>
  <c r="FE126" i="1" s="1"/>
  <c r="FE153" i="1"/>
  <c r="FE191" i="1"/>
  <c r="CC191" i="1"/>
  <c r="CC153" i="1"/>
  <c r="CC123" i="1"/>
  <c r="CC126" i="1" s="1"/>
  <c r="CC125" i="1"/>
  <c r="EA191" i="1"/>
  <c r="EA125" i="1"/>
  <c r="EA153" i="1"/>
  <c r="EA123" i="1"/>
  <c r="EA126" i="1" s="1"/>
  <c r="DF191" i="1"/>
  <c r="DF125" i="1"/>
  <c r="DF153" i="1"/>
  <c r="DF123" i="1"/>
  <c r="DF126" i="1" s="1"/>
  <c r="AG125" i="1"/>
  <c r="AG191" i="1"/>
  <c r="AG123" i="1"/>
  <c r="AG126" i="1" s="1"/>
  <c r="AG153" i="1"/>
  <c r="Z125" i="1"/>
  <c r="Z153" i="1"/>
  <c r="Z191" i="1"/>
  <c r="Z123" i="1"/>
  <c r="Z126" i="1" s="1"/>
  <c r="DR191" i="1"/>
  <c r="DR153" i="1"/>
  <c r="DR125" i="1"/>
  <c r="DR123" i="1"/>
  <c r="DR126" i="1" s="1"/>
  <c r="G191" i="1"/>
  <c r="G153" i="1"/>
  <c r="G123" i="1"/>
  <c r="G126" i="1" s="1"/>
  <c r="G125" i="1"/>
  <c r="BE123" i="1"/>
  <c r="BE126" i="1" s="1"/>
  <c r="BE191" i="1"/>
  <c r="BE153" i="1"/>
  <c r="BE125" i="1"/>
  <c r="DA191" i="1"/>
  <c r="DA153" i="1"/>
  <c r="DA125" i="1"/>
  <c r="DA123" i="1"/>
  <c r="DA126" i="1" s="1"/>
  <c r="FP153" i="1"/>
  <c r="FP191" i="1"/>
  <c r="FP123" i="1"/>
  <c r="FP126" i="1" s="1"/>
  <c r="FP125" i="1"/>
  <c r="FN125" i="1"/>
  <c r="FN191" i="1"/>
  <c r="FN153" i="1"/>
  <c r="FN123" i="1"/>
  <c r="FN126" i="1" s="1"/>
  <c r="FR125" i="1"/>
  <c r="FR191" i="1"/>
  <c r="FR153" i="1"/>
  <c r="FR123" i="1"/>
  <c r="FR126" i="1" s="1"/>
  <c r="EY125" i="1"/>
  <c r="EY123" i="1"/>
  <c r="EY126" i="1" s="1"/>
  <c r="EY191" i="1"/>
  <c r="EY153" i="1"/>
  <c r="CF123" i="1"/>
  <c r="CF126" i="1" s="1"/>
  <c r="CF191" i="1"/>
  <c r="CF153" i="1"/>
  <c r="CF125" i="1"/>
  <c r="BG123" i="1"/>
  <c r="BG126" i="1" s="1"/>
  <c r="BG153" i="1"/>
  <c r="BG191" i="1"/>
  <c r="BG125" i="1"/>
  <c r="DK123" i="1"/>
  <c r="DK126" i="1" s="1"/>
  <c r="DK125" i="1"/>
  <c r="DK191" i="1"/>
  <c r="DK153" i="1"/>
  <c r="DY153" i="1"/>
  <c r="DY191" i="1"/>
  <c r="DY125" i="1"/>
  <c r="DY123" i="1"/>
  <c r="DY126" i="1" s="1"/>
  <c r="AX125" i="1"/>
  <c r="AX191" i="1"/>
  <c r="AX153" i="1"/>
  <c r="AX123" i="1"/>
  <c r="AX126" i="1" s="1"/>
  <c r="BQ125" i="1"/>
  <c r="BQ191" i="1"/>
  <c r="BQ123" i="1"/>
  <c r="BQ126" i="1" s="1"/>
  <c r="BQ153" i="1"/>
  <c r="FF125" i="1"/>
  <c r="FF153" i="1"/>
  <c r="FF191" i="1"/>
  <c r="FF123" i="1"/>
  <c r="FF126" i="1" s="1"/>
  <c r="DO123" i="1"/>
  <c r="DO126" i="1" s="1"/>
  <c r="DO191" i="1"/>
  <c r="DO153" i="1"/>
  <c r="DO125" i="1"/>
  <c r="AW125" i="1"/>
  <c r="AW123" i="1"/>
  <c r="AW126" i="1" s="1"/>
  <c r="AW153" i="1"/>
  <c r="AW191" i="1"/>
  <c r="DZ125" i="1"/>
  <c r="DZ191" i="1"/>
  <c r="DZ153" i="1"/>
  <c r="DZ123" i="1"/>
  <c r="DZ126" i="1" s="1"/>
  <c r="AA123" i="1"/>
  <c r="AA126" i="1" s="1"/>
  <c r="AA153" i="1"/>
  <c r="AA125" i="1"/>
  <c r="AA191" i="1"/>
  <c r="BM125" i="1"/>
  <c r="BM153" i="1"/>
  <c r="BM123" i="1"/>
  <c r="BM126" i="1" s="1"/>
  <c r="BM191" i="1"/>
  <c r="F153" i="1"/>
  <c r="F191" i="1"/>
  <c r="F125" i="1"/>
  <c r="F123" i="1"/>
  <c r="F126" i="1" s="1"/>
  <c r="BO153" i="1"/>
  <c r="BO191" i="1"/>
  <c r="BO123" i="1"/>
  <c r="BO126" i="1" s="1"/>
  <c r="BO125" i="1"/>
  <c r="R191" i="1"/>
  <c r="R125" i="1"/>
  <c r="R153" i="1"/>
  <c r="R123" i="1"/>
  <c r="R126" i="1" s="1"/>
  <c r="FU153" i="1"/>
  <c r="FU191" i="1"/>
  <c r="FU125" i="1"/>
  <c r="FU123" i="1"/>
  <c r="FU126" i="1" s="1"/>
  <c r="AO123" i="1"/>
  <c r="AO126" i="1" s="1"/>
  <c r="AO125" i="1"/>
  <c r="AO191" i="1"/>
  <c r="AO153" i="1"/>
  <c r="AL191" i="1"/>
  <c r="AL153" i="1"/>
  <c r="AL123" i="1"/>
  <c r="AL126" i="1" s="1"/>
  <c r="AL125" i="1"/>
  <c r="BV123" i="1"/>
  <c r="BV126" i="1" s="1"/>
  <c r="BV191" i="1"/>
  <c r="BV125" i="1"/>
  <c r="BV153" i="1"/>
  <c r="AP125" i="1"/>
  <c r="AP123" i="1"/>
  <c r="AP126" i="1" s="1"/>
  <c r="AP153" i="1"/>
  <c r="AP191" i="1"/>
  <c r="BS191" i="1"/>
  <c r="BS153" i="1"/>
  <c r="BS123" i="1"/>
  <c r="BS126" i="1" s="1"/>
  <c r="BS125" i="1"/>
  <c r="AI153" i="1"/>
  <c r="AI191" i="1"/>
  <c r="AI123" i="1"/>
  <c r="AI126" i="1" s="1"/>
  <c r="AI125" i="1"/>
  <c r="BX153" i="1"/>
  <c r="BX123" i="1"/>
  <c r="BX126" i="1" s="1"/>
  <c r="BX191" i="1"/>
  <c r="BX125" i="1"/>
  <c r="DQ125" i="1"/>
  <c r="DQ153" i="1"/>
  <c r="DQ191" i="1"/>
  <c r="DQ123" i="1"/>
  <c r="DQ126" i="1" s="1"/>
  <c r="AT123" i="1"/>
  <c r="AT126" i="1" s="1"/>
  <c r="AT153" i="1"/>
  <c r="AT125" i="1"/>
  <c r="AT191" i="1"/>
  <c r="BC123" i="1"/>
  <c r="BC126" i="1" s="1"/>
  <c r="BC191" i="1"/>
  <c r="BC153" i="1"/>
  <c r="BC125" i="1"/>
  <c r="EP191" i="1"/>
  <c r="EP123" i="1"/>
  <c r="EP126" i="1" s="1"/>
  <c r="EP153" i="1"/>
  <c r="EP125" i="1"/>
  <c r="FW123" i="1"/>
  <c r="FW126" i="1" s="1"/>
  <c r="FW191" i="1"/>
  <c r="FW153" i="1"/>
  <c r="FW125" i="1"/>
  <c r="DT153" i="1"/>
  <c r="DT125" i="1"/>
  <c r="DT191" i="1"/>
  <c r="DT123" i="1"/>
  <c r="DT126" i="1" s="1"/>
  <c r="FJ191" i="1"/>
  <c r="FJ123" i="1"/>
  <c r="FJ126" i="1" s="1"/>
  <c r="FJ125" i="1"/>
  <c r="FJ153" i="1"/>
  <c r="EJ125" i="1"/>
  <c r="EJ123" i="1"/>
  <c r="EJ126" i="1" s="1"/>
  <c r="EJ153" i="1"/>
  <c r="EJ191" i="1"/>
  <c r="CK153" i="1"/>
  <c r="CK125" i="1"/>
  <c r="CK123" i="1"/>
  <c r="CK126" i="1" s="1"/>
  <c r="CK191" i="1"/>
  <c r="BW191" i="1"/>
  <c r="BW153" i="1"/>
  <c r="BW125" i="1"/>
  <c r="BW123" i="1"/>
  <c r="BW126" i="1" s="1"/>
  <c r="DE191" i="1"/>
  <c r="DE125" i="1"/>
  <c r="DE123" i="1"/>
  <c r="DE126" i="1" s="1"/>
  <c r="DE153" i="1"/>
  <c r="L153" i="1"/>
  <c r="L125" i="1"/>
  <c r="L191" i="1"/>
  <c r="L123" i="1"/>
  <c r="L126" i="1" s="1"/>
  <c r="EV123" i="1"/>
  <c r="EV126" i="1" s="1"/>
  <c r="EV191" i="1"/>
  <c r="EV153" i="1"/>
  <c r="EV125" i="1"/>
  <c r="T191" i="1"/>
  <c r="T123" i="1"/>
  <c r="T126" i="1" s="1"/>
  <c r="T125" i="1"/>
  <c r="T153" i="1"/>
  <c r="FV123" i="1"/>
  <c r="FV126" i="1" s="1"/>
  <c r="FV191" i="1"/>
  <c r="FV125" i="1"/>
  <c r="FV153" i="1"/>
  <c r="Q123" i="1"/>
  <c r="Q126" i="1" s="1"/>
  <c r="Q191" i="1"/>
  <c r="Q153" i="1"/>
  <c r="Q125" i="1"/>
  <c r="EO123" i="1"/>
  <c r="EO126" i="1" s="1"/>
  <c r="EO153" i="1"/>
  <c r="EO191" i="1"/>
  <c r="EO125" i="1"/>
  <c r="EH123" i="1"/>
  <c r="EH126" i="1" s="1"/>
  <c r="EH191" i="1"/>
  <c r="EH125" i="1"/>
  <c r="EH153" i="1"/>
  <c r="DI153" i="1"/>
  <c r="DI123" i="1"/>
  <c r="DI126" i="1" s="1"/>
  <c r="DI125" i="1"/>
  <c r="DI191" i="1"/>
  <c r="Y191" i="1"/>
  <c r="Y123" i="1"/>
  <c r="Y126" i="1" s="1"/>
  <c r="Y153" i="1"/>
  <c r="Y125" i="1"/>
  <c r="CP191" i="1"/>
  <c r="CP125" i="1"/>
  <c r="CP153" i="1"/>
  <c r="CP123" i="1"/>
  <c r="CP126" i="1" s="1"/>
  <c r="DJ191" i="1"/>
  <c r="DJ123" i="1"/>
  <c r="DJ126" i="1" s="1"/>
  <c r="DJ125" i="1"/>
  <c r="DJ153" i="1"/>
  <c r="FI191" i="1"/>
  <c r="FI125" i="1"/>
  <c r="FI123" i="1"/>
  <c r="FI126" i="1" s="1"/>
  <c r="FI153" i="1"/>
  <c r="BH123" i="1"/>
  <c r="BH126" i="1" s="1"/>
  <c r="BH153" i="1"/>
  <c r="BH125" i="1"/>
  <c r="BH191" i="1"/>
  <c r="W191" i="1"/>
  <c r="W153" i="1"/>
  <c r="W125" i="1"/>
  <c r="W123" i="1"/>
  <c r="W126" i="1" s="1"/>
  <c r="DB191" i="1"/>
  <c r="DB153" i="1"/>
  <c r="DB123" i="1"/>
  <c r="DB126" i="1" s="1"/>
  <c r="DB125" i="1"/>
  <c r="FB153" i="1"/>
  <c r="K125" i="1"/>
  <c r="FB191" i="1"/>
  <c r="BT125" i="1"/>
  <c r="CQ123" i="1"/>
  <c r="CQ126" i="1" s="1"/>
  <c r="DC123" i="1"/>
  <c r="DC126" i="1" s="1"/>
  <c r="K153" i="1"/>
  <c r="AR125" i="1"/>
  <c r="I123" i="1"/>
  <c r="I126" i="1" s="1"/>
  <c r="EC123" i="1"/>
  <c r="EC126" i="1" s="1"/>
  <c r="H191" i="1"/>
  <c r="BR153" i="1"/>
  <c r="CQ125" i="1"/>
  <c r="DC125" i="1"/>
  <c r="K191" i="1"/>
  <c r="AR153" i="1"/>
  <c r="I125" i="1"/>
  <c r="EC125" i="1"/>
  <c r="DS123" i="1"/>
  <c r="DS126" i="1" s="1"/>
  <c r="DS125" i="1"/>
  <c r="DS153" i="1"/>
  <c r="DS191" i="1"/>
  <c r="BT153" i="1"/>
  <c r="BZ191" i="1"/>
  <c r="FB125" i="1"/>
  <c r="BT191" i="1"/>
  <c r="H123" i="1"/>
  <c r="H126" i="1" s="1"/>
  <c r="BR125" i="1"/>
  <c r="ED191" i="1"/>
  <c r="ED125" i="1"/>
  <c r="ED123" i="1"/>
  <c r="ED126" i="1" s="1"/>
  <c r="ED153" i="1"/>
  <c r="BR191" i="1"/>
  <c r="H153" i="1"/>
  <c r="BU191" i="1"/>
  <c r="BU153" i="1"/>
  <c r="BZ125" i="1"/>
  <c r="BU125" i="1"/>
  <c r="BU123" i="1"/>
  <c r="BU126" i="1" s="1"/>
  <c r="FY117" i="1"/>
  <c r="B25" i="5" s="1"/>
  <c r="C159" i="1"/>
  <c r="M133" i="4"/>
  <c r="M141" i="4" s="1"/>
  <c r="M131" i="4"/>
  <c r="M134" i="4" s="1"/>
  <c r="S133" i="4"/>
  <c r="S141" i="4" s="1"/>
  <c r="S131" i="4"/>
  <c r="S134" i="4" s="1"/>
  <c r="D17" i="5"/>
  <c r="C122" i="1"/>
  <c r="FY83" i="1"/>
  <c r="B13" i="5" s="1"/>
  <c r="AI130" i="4"/>
  <c r="AI159" i="4" s="1"/>
  <c r="C133" i="4"/>
  <c r="C141" i="4" s="1"/>
  <c r="C131" i="4"/>
  <c r="C25" i="5" l="1"/>
  <c r="D25" i="5" s="1"/>
  <c r="AI160" i="4"/>
  <c r="BZ138" i="1"/>
  <c r="BZ139" i="1" s="1"/>
  <c r="BZ140" i="1" s="1"/>
  <c r="AH138" i="1"/>
  <c r="AH139" i="1" s="1"/>
  <c r="AH140" i="1" s="1"/>
  <c r="AH141" i="1" s="1"/>
  <c r="AH143" i="1" s="1"/>
  <c r="AH145" i="1" s="1"/>
  <c r="AH149" i="1" s="1"/>
  <c r="AH150" i="1" s="1"/>
  <c r="AH156" i="1" s="1"/>
  <c r="E138" i="1"/>
  <c r="E139" i="1" s="1"/>
  <c r="E140" i="1" s="1"/>
  <c r="E141" i="1" s="1"/>
  <c r="E143" i="1" s="1"/>
  <c r="E145" i="1" s="1"/>
  <c r="E149" i="1" s="1"/>
  <c r="E150" i="1" s="1"/>
  <c r="E156" i="1" s="1"/>
  <c r="E157" i="1" s="1"/>
  <c r="EV138" i="1"/>
  <c r="EV139" i="1" s="1"/>
  <c r="EV140" i="1" s="1"/>
  <c r="EV141" i="1" s="1"/>
  <c r="EV143" i="1" s="1"/>
  <c r="EV145" i="1" s="1"/>
  <c r="EV149" i="1" s="1"/>
  <c r="EV150" i="1" s="1"/>
  <c r="EV156" i="1" s="1"/>
  <c r="EV157" i="1" s="1"/>
  <c r="FX138" i="1"/>
  <c r="FX139" i="1" s="1"/>
  <c r="FX140" i="1" s="1"/>
  <c r="FX141" i="1" s="1"/>
  <c r="FX143" i="1" s="1"/>
  <c r="FX145" i="1" s="1"/>
  <c r="FX149" i="1" s="1"/>
  <c r="FX150" i="1" s="1"/>
  <c r="FX156" i="1" s="1"/>
  <c r="BD138" i="1"/>
  <c r="BD139" i="1" s="1"/>
  <c r="BD140" i="1" s="1"/>
  <c r="BD141" i="1" s="1"/>
  <c r="BD143" i="1" s="1"/>
  <c r="BD145" i="1" s="1"/>
  <c r="BD149" i="1" s="1"/>
  <c r="BD150" i="1" s="1"/>
  <c r="BD156" i="1" s="1"/>
  <c r="BD157" i="1" s="1"/>
  <c r="AS138" i="1"/>
  <c r="AS139" i="1" s="1"/>
  <c r="AS140" i="1" s="1"/>
  <c r="AS141" i="1" s="1"/>
  <c r="AS143" i="1" s="1"/>
  <c r="AS145" i="1" s="1"/>
  <c r="AS149" i="1" s="1"/>
  <c r="AS150" i="1" s="1"/>
  <c r="AS156" i="1" s="1"/>
  <c r="I138" i="1"/>
  <c r="I139" i="1" s="1"/>
  <c r="I140" i="1" s="1"/>
  <c r="I141" i="1" s="1"/>
  <c r="I143" i="1" s="1"/>
  <c r="I145" i="1" s="1"/>
  <c r="I149" i="1" s="1"/>
  <c r="I150" i="1" s="1"/>
  <c r="I156" i="1" s="1"/>
  <c r="I157" i="1" s="1"/>
  <c r="AB138" i="1"/>
  <c r="AB139" i="1" s="1"/>
  <c r="AB140" i="1" s="1"/>
  <c r="AB141" i="1" s="1"/>
  <c r="AB143" i="1" s="1"/>
  <c r="AB145" i="1" s="1"/>
  <c r="AB149" i="1" s="1"/>
  <c r="AB150" i="1" s="1"/>
  <c r="AB156" i="1" s="1"/>
  <c r="AI133" i="4"/>
  <c r="AI141" i="4" s="1"/>
  <c r="AM138" i="1"/>
  <c r="AM139" i="1" s="1"/>
  <c r="AM140" i="1" s="1"/>
  <c r="AM141" i="1" s="1"/>
  <c r="AM143" i="1" s="1"/>
  <c r="AM145" i="1" s="1"/>
  <c r="AM149" i="1" s="1"/>
  <c r="AM150" i="1" s="1"/>
  <c r="AM156" i="1" s="1"/>
  <c r="CG138" i="1"/>
  <c r="CG139" i="1" s="1"/>
  <c r="CG140" i="1" s="1"/>
  <c r="CG141" i="1" s="1"/>
  <c r="CG143" i="1" s="1"/>
  <c r="CG145" i="1" s="1"/>
  <c r="CG149" i="1" s="1"/>
  <c r="CG150" i="1" s="1"/>
  <c r="CG156" i="1" s="1"/>
  <c r="BQ138" i="1"/>
  <c r="BQ139" i="1" s="1"/>
  <c r="BQ140" i="1" s="1"/>
  <c r="BQ141" i="1" s="1"/>
  <c r="BQ143" i="1" s="1"/>
  <c r="BQ145" i="1" s="1"/>
  <c r="BQ149" i="1" s="1"/>
  <c r="BQ150" i="1" s="1"/>
  <c r="BQ156" i="1" s="1"/>
  <c r="EH138" i="1"/>
  <c r="EH139" i="1" s="1"/>
  <c r="EH140" i="1" s="1"/>
  <c r="EH141" i="1" s="1"/>
  <c r="EH143" i="1" s="1"/>
  <c r="EH145" i="1" s="1"/>
  <c r="EH149" i="1" s="1"/>
  <c r="EH150" i="1" s="1"/>
  <c r="EH156" i="1" s="1"/>
  <c r="EH157" i="1" s="1"/>
  <c r="BP138" i="1"/>
  <c r="BP139" i="1" s="1"/>
  <c r="BP140" i="1" s="1"/>
  <c r="BP141" i="1" s="1"/>
  <c r="BP143" i="1" s="1"/>
  <c r="BP145" i="1" s="1"/>
  <c r="BP149" i="1" s="1"/>
  <c r="BP150" i="1" s="1"/>
  <c r="BP156" i="1" s="1"/>
  <c r="BP157" i="1" s="1"/>
  <c r="CY138" i="1"/>
  <c r="CY139" i="1" s="1"/>
  <c r="CY140" i="1" s="1"/>
  <c r="CY141" i="1" s="1"/>
  <c r="CY143" i="1" s="1"/>
  <c r="CY145" i="1" s="1"/>
  <c r="CY149" i="1" s="1"/>
  <c r="CY150" i="1" s="1"/>
  <c r="CY156" i="1" s="1"/>
  <c r="CY157" i="1" s="1"/>
  <c r="P138" i="1"/>
  <c r="P139" i="1" s="1"/>
  <c r="P140" i="1" s="1"/>
  <c r="P141" i="1" s="1"/>
  <c r="P143" i="1" s="1"/>
  <c r="P145" i="1" s="1"/>
  <c r="P149" i="1" s="1"/>
  <c r="P150" i="1" s="1"/>
  <c r="P156" i="1" s="1"/>
  <c r="P157" i="1" s="1"/>
  <c r="DD138" i="1"/>
  <c r="DD139" i="1" s="1"/>
  <c r="DD140" i="1" s="1"/>
  <c r="DD141" i="1" s="1"/>
  <c r="DD143" i="1" s="1"/>
  <c r="DD145" i="1" s="1"/>
  <c r="DD149" i="1" s="1"/>
  <c r="DD150" i="1" s="1"/>
  <c r="DD156" i="1" s="1"/>
  <c r="BL138" i="1"/>
  <c r="BL139" i="1" s="1"/>
  <c r="BL140" i="1" s="1"/>
  <c r="BL141" i="1" s="1"/>
  <c r="BL143" i="1" s="1"/>
  <c r="BL145" i="1" s="1"/>
  <c r="BL149" i="1" s="1"/>
  <c r="BL150" i="1" s="1"/>
  <c r="BL156" i="1" s="1"/>
  <c r="FP138" i="1"/>
  <c r="FP139" i="1" s="1"/>
  <c r="FP140" i="1" s="1"/>
  <c r="FP141" i="1" s="1"/>
  <c r="FP143" i="1" s="1"/>
  <c r="FP145" i="1" s="1"/>
  <c r="FP149" i="1" s="1"/>
  <c r="FP150" i="1" s="1"/>
  <c r="FP156" i="1" s="1"/>
  <c r="FP157" i="1" s="1"/>
  <c r="CM138" i="1"/>
  <c r="CM139" i="1" s="1"/>
  <c r="CM140" i="1" s="1"/>
  <c r="CM141" i="1" s="1"/>
  <c r="CM143" i="1" s="1"/>
  <c r="CM145" i="1" s="1"/>
  <c r="CM149" i="1" s="1"/>
  <c r="CM150" i="1" s="1"/>
  <c r="CM156" i="1" s="1"/>
  <c r="CM157" i="1" s="1"/>
  <c r="AL138" i="1"/>
  <c r="AL139" i="1" s="1"/>
  <c r="AL140" i="1" s="1"/>
  <c r="AL141" i="1" s="1"/>
  <c r="AL143" i="1" s="1"/>
  <c r="AL145" i="1" s="1"/>
  <c r="AL149" i="1" s="1"/>
  <c r="AL150" i="1" s="1"/>
  <c r="AL156" i="1" s="1"/>
  <c r="AL157" i="1" s="1"/>
  <c r="CR138" i="1"/>
  <c r="CR139" i="1" s="1"/>
  <c r="CR140" i="1" s="1"/>
  <c r="CR141" i="1" s="1"/>
  <c r="CR143" i="1" s="1"/>
  <c r="CR145" i="1" s="1"/>
  <c r="CR149" i="1" s="1"/>
  <c r="CR150" i="1" s="1"/>
  <c r="CR156" i="1" s="1"/>
  <c r="CX138" i="1"/>
  <c r="CX139" i="1" s="1"/>
  <c r="CX140" i="1" s="1"/>
  <c r="CX141" i="1" s="1"/>
  <c r="CX143" i="1" s="1"/>
  <c r="CX145" i="1" s="1"/>
  <c r="CX149" i="1" s="1"/>
  <c r="CX150" i="1" s="1"/>
  <c r="CX156" i="1" s="1"/>
  <c r="CX157" i="1" s="1"/>
  <c r="BC138" i="1"/>
  <c r="BC139" i="1" s="1"/>
  <c r="BC140" i="1" s="1"/>
  <c r="BC141" i="1" s="1"/>
  <c r="BC143" i="1" s="1"/>
  <c r="BC145" i="1" s="1"/>
  <c r="BC149" i="1" s="1"/>
  <c r="BC150" i="1" s="1"/>
  <c r="BC156" i="1" s="1"/>
  <c r="AY138" i="1"/>
  <c r="AY139" i="1" s="1"/>
  <c r="AY140" i="1" s="1"/>
  <c r="AY141" i="1" s="1"/>
  <c r="AY143" i="1" s="1"/>
  <c r="AY145" i="1" s="1"/>
  <c r="AY149" i="1" s="1"/>
  <c r="AY150" i="1" s="1"/>
  <c r="AY156" i="1" s="1"/>
  <c r="AY157" i="1" s="1"/>
  <c r="AJ138" i="1"/>
  <c r="AJ139" i="1" s="1"/>
  <c r="AJ140" i="1" s="1"/>
  <c r="AJ141" i="1" s="1"/>
  <c r="AJ143" i="1" s="1"/>
  <c r="AJ145" i="1" s="1"/>
  <c r="AJ149" i="1" s="1"/>
  <c r="AJ150" i="1" s="1"/>
  <c r="AJ156" i="1" s="1"/>
  <c r="FD138" i="1"/>
  <c r="FD139" i="1" s="1"/>
  <c r="FD140" i="1" s="1"/>
  <c r="FD141" i="1" s="1"/>
  <c r="FD143" i="1" s="1"/>
  <c r="FD145" i="1" s="1"/>
  <c r="FD149" i="1" s="1"/>
  <c r="FD150" i="1" s="1"/>
  <c r="FD156" i="1" s="1"/>
  <c r="DS138" i="1"/>
  <c r="DS139" i="1" s="1"/>
  <c r="DS140" i="1" s="1"/>
  <c r="DS141" i="1" s="1"/>
  <c r="DS143" i="1" s="1"/>
  <c r="DS145" i="1" s="1"/>
  <c r="DS149" i="1" s="1"/>
  <c r="DS150" i="1" s="1"/>
  <c r="DS156" i="1" s="1"/>
  <c r="DS157" i="1" s="1"/>
  <c r="DO138" i="1"/>
  <c r="DO139" i="1" s="1"/>
  <c r="DO140" i="1" s="1"/>
  <c r="DO141" i="1" s="1"/>
  <c r="DO143" i="1" s="1"/>
  <c r="DO145" i="1" s="1"/>
  <c r="DO149" i="1" s="1"/>
  <c r="DO150" i="1" s="1"/>
  <c r="DO156" i="1" s="1"/>
  <c r="DO157" i="1" s="1"/>
  <c r="CW138" i="1"/>
  <c r="CW139" i="1" s="1"/>
  <c r="CW140" i="1" s="1"/>
  <c r="CW141" i="1" s="1"/>
  <c r="CW143" i="1" s="1"/>
  <c r="CW145" i="1" s="1"/>
  <c r="CW149" i="1" s="1"/>
  <c r="CW150" i="1" s="1"/>
  <c r="CW156" i="1" s="1"/>
  <c r="CW157" i="1" s="1"/>
  <c r="CP138" i="1"/>
  <c r="CP139" i="1" s="1"/>
  <c r="CP140" i="1" s="1"/>
  <c r="CP141" i="1" s="1"/>
  <c r="CP143" i="1" s="1"/>
  <c r="CP145" i="1" s="1"/>
  <c r="CP149" i="1" s="1"/>
  <c r="CP150" i="1" s="1"/>
  <c r="CP156" i="1" s="1"/>
  <c r="CP157" i="1" s="1"/>
  <c r="FH138" i="1"/>
  <c r="FH139" i="1" s="1"/>
  <c r="FH140" i="1" s="1"/>
  <c r="FH141" i="1" s="1"/>
  <c r="FH143" i="1" s="1"/>
  <c r="FH145" i="1" s="1"/>
  <c r="FH149" i="1" s="1"/>
  <c r="FH150" i="1" s="1"/>
  <c r="FH156" i="1" s="1"/>
  <c r="FH157" i="1" s="1"/>
  <c r="DQ138" i="1"/>
  <c r="DQ139" i="1" s="1"/>
  <c r="DQ140" i="1" s="1"/>
  <c r="DQ141" i="1" s="1"/>
  <c r="DQ143" i="1" s="1"/>
  <c r="DQ145" i="1" s="1"/>
  <c r="DQ149" i="1" s="1"/>
  <c r="DQ150" i="1" s="1"/>
  <c r="DQ156" i="1" s="1"/>
  <c r="AT138" i="1"/>
  <c r="AT139" i="1" s="1"/>
  <c r="AT140" i="1" s="1"/>
  <c r="AT141" i="1" s="1"/>
  <c r="AT143" i="1" s="1"/>
  <c r="AT145" i="1" s="1"/>
  <c r="AT149" i="1" s="1"/>
  <c r="AT150" i="1" s="1"/>
  <c r="AT156" i="1" s="1"/>
  <c r="EU138" i="1"/>
  <c r="EU139" i="1" s="1"/>
  <c r="EU140" i="1" s="1"/>
  <c r="EU141" i="1" s="1"/>
  <c r="EU143" i="1" s="1"/>
  <c r="EU145" i="1" s="1"/>
  <c r="EU149" i="1" s="1"/>
  <c r="EU150" i="1" s="1"/>
  <c r="EU156" i="1" s="1"/>
  <c r="EU157" i="1" s="1"/>
  <c r="FB138" i="1"/>
  <c r="FB139" i="1" s="1"/>
  <c r="FB140" i="1" s="1"/>
  <c r="FB141" i="1" s="1"/>
  <c r="FB143" i="1" s="1"/>
  <c r="FB145" i="1" s="1"/>
  <c r="FB149" i="1" s="1"/>
  <c r="FB150" i="1" s="1"/>
  <c r="FB156" i="1" s="1"/>
  <c r="FB157" i="1" s="1"/>
  <c r="AR138" i="1"/>
  <c r="AR139" i="1" s="1"/>
  <c r="AR140" i="1" s="1"/>
  <c r="AR141" i="1" s="1"/>
  <c r="AR143" i="1" s="1"/>
  <c r="AR145" i="1" s="1"/>
  <c r="AR149" i="1" s="1"/>
  <c r="AR150" i="1" s="1"/>
  <c r="AR156" i="1" s="1"/>
  <c r="AR157" i="1" s="1"/>
  <c r="CD138" i="1"/>
  <c r="CD139" i="1" s="1"/>
  <c r="CD140" i="1" s="1"/>
  <c r="CD141" i="1" s="1"/>
  <c r="CD143" i="1" s="1"/>
  <c r="CD145" i="1" s="1"/>
  <c r="CD149" i="1" s="1"/>
  <c r="CD150" i="1" s="1"/>
  <c r="CD156" i="1" s="1"/>
  <c r="EB138" i="1"/>
  <c r="EB139" i="1" s="1"/>
  <c r="EB140" i="1" s="1"/>
  <c r="EB141" i="1" s="1"/>
  <c r="EB143" i="1" s="1"/>
  <c r="EB145" i="1" s="1"/>
  <c r="EB149" i="1" s="1"/>
  <c r="EB150" i="1" s="1"/>
  <c r="EB156" i="1" s="1"/>
  <c r="EN138" i="1"/>
  <c r="EN139" i="1" s="1"/>
  <c r="EN140" i="1" s="1"/>
  <c r="EN141" i="1" s="1"/>
  <c r="EN143" i="1" s="1"/>
  <c r="EN145" i="1" s="1"/>
  <c r="EN149" i="1" s="1"/>
  <c r="EN150" i="1" s="1"/>
  <c r="EN156" i="1" s="1"/>
  <c r="EN157" i="1" s="1"/>
  <c r="CL138" i="1"/>
  <c r="CL139" i="1" s="1"/>
  <c r="CL140" i="1" s="1"/>
  <c r="CL141" i="1" s="1"/>
  <c r="CL143" i="1" s="1"/>
  <c r="CL145" i="1" s="1"/>
  <c r="CL149" i="1" s="1"/>
  <c r="CL150" i="1" s="1"/>
  <c r="CL156" i="1" s="1"/>
  <c r="DR138" i="1"/>
  <c r="DR139" i="1" s="1"/>
  <c r="DR140" i="1" s="1"/>
  <c r="DR141" i="1" s="1"/>
  <c r="DR143" i="1" s="1"/>
  <c r="DR145" i="1" s="1"/>
  <c r="DR149" i="1" s="1"/>
  <c r="DR150" i="1" s="1"/>
  <c r="DR156" i="1" s="1"/>
  <c r="BH138" i="1"/>
  <c r="BH139" i="1" s="1"/>
  <c r="BH140" i="1" s="1"/>
  <c r="BH141" i="1" s="1"/>
  <c r="BH143" i="1" s="1"/>
  <c r="BH145" i="1" s="1"/>
  <c r="BH149" i="1" s="1"/>
  <c r="BH150" i="1" s="1"/>
  <c r="BH156" i="1" s="1"/>
  <c r="FS138" i="1"/>
  <c r="FS139" i="1" s="1"/>
  <c r="FS140" i="1" s="1"/>
  <c r="FS141" i="1" s="1"/>
  <c r="FS143" i="1" s="1"/>
  <c r="FS145" i="1" s="1"/>
  <c r="FS149" i="1" s="1"/>
  <c r="FS150" i="1" s="1"/>
  <c r="FS156" i="1" s="1"/>
  <c r="FS157" i="1" s="1"/>
  <c r="DT138" i="1"/>
  <c r="DT139" i="1" s="1"/>
  <c r="DT140" i="1" s="1"/>
  <c r="DT141" i="1" s="1"/>
  <c r="DT143" i="1" s="1"/>
  <c r="DT145" i="1" s="1"/>
  <c r="DT149" i="1" s="1"/>
  <c r="DT150" i="1" s="1"/>
  <c r="DT156" i="1" s="1"/>
  <c r="DH138" i="1"/>
  <c r="DH139" i="1" s="1"/>
  <c r="DH140" i="1" s="1"/>
  <c r="DH141" i="1" s="1"/>
  <c r="DH143" i="1" s="1"/>
  <c r="DH145" i="1" s="1"/>
  <c r="DH149" i="1" s="1"/>
  <c r="DH150" i="1" s="1"/>
  <c r="DH156" i="1" s="1"/>
  <c r="DH157" i="1" s="1"/>
  <c r="H138" i="1"/>
  <c r="H139" i="1" s="1"/>
  <c r="H140" i="1" s="1"/>
  <c r="H141" i="1" s="1"/>
  <c r="H143" i="1" s="1"/>
  <c r="H145" i="1" s="1"/>
  <c r="H149" i="1" s="1"/>
  <c r="H150" i="1" s="1"/>
  <c r="H156" i="1" s="1"/>
  <c r="H157" i="1" s="1"/>
  <c r="AQ138" i="1"/>
  <c r="AQ139" i="1" s="1"/>
  <c r="AQ140" i="1" s="1"/>
  <c r="AQ141" i="1" s="1"/>
  <c r="AQ143" i="1" s="1"/>
  <c r="AQ145" i="1" s="1"/>
  <c r="AQ149" i="1" s="1"/>
  <c r="AQ150" i="1" s="1"/>
  <c r="AQ156" i="1" s="1"/>
  <c r="BK138" i="1"/>
  <c r="BK139" i="1" s="1"/>
  <c r="BK140" i="1" s="1"/>
  <c r="BK141" i="1" s="1"/>
  <c r="BK143" i="1" s="1"/>
  <c r="BK145" i="1" s="1"/>
  <c r="BK149" i="1" s="1"/>
  <c r="BK150" i="1" s="1"/>
  <c r="BK156" i="1" s="1"/>
  <c r="BK157" i="1" s="1"/>
  <c r="FO138" i="1"/>
  <c r="FO139" i="1" s="1"/>
  <c r="FO140" i="1" s="1"/>
  <c r="FO141" i="1" s="1"/>
  <c r="FO143" i="1" s="1"/>
  <c r="FO145" i="1" s="1"/>
  <c r="FO149" i="1" s="1"/>
  <c r="FO150" i="1" s="1"/>
  <c r="FO156" i="1" s="1"/>
  <c r="FO157" i="1" s="1"/>
  <c r="FE138" i="1"/>
  <c r="FE139" i="1" s="1"/>
  <c r="FE140" i="1" s="1"/>
  <c r="FE141" i="1" s="1"/>
  <c r="FE143" i="1" s="1"/>
  <c r="FE145" i="1" s="1"/>
  <c r="FE149" i="1" s="1"/>
  <c r="FE150" i="1" s="1"/>
  <c r="FE156" i="1" s="1"/>
  <c r="FE157" i="1" s="1"/>
  <c r="Z138" i="1"/>
  <c r="Z139" i="1" s="1"/>
  <c r="Z140" i="1" s="1"/>
  <c r="Z141" i="1" s="1"/>
  <c r="Z143" i="1" s="1"/>
  <c r="Z145" i="1" s="1"/>
  <c r="Z149" i="1" s="1"/>
  <c r="Z150" i="1" s="1"/>
  <c r="Z156" i="1" s="1"/>
  <c r="BX138" i="1"/>
  <c r="BX139" i="1" s="1"/>
  <c r="BX140" i="1" s="1"/>
  <c r="BX141" i="1" s="1"/>
  <c r="BX143" i="1" s="1"/>
  <c r="BX145" i="1" s="1"/>
  <c r="BX149" i="1" s="1"/>
  <c r="BX150" i="1" s="1"/>
  <c r="BX156" i="1" s="1"/>
  <c r="O138" i="1"/>
  <c r="O139" i="1" s="1"/>
  <c r="O140" i="1" s="1"/>
  <c r="O141" i="1" s="1"/>
  <c r="O143" i="1" s="1"/>
  <c r="O145" i="1" s="1"/>
  <c r="O149" i="1" s="1"/>
  <c r="O150" i="1" s="1"/>
  <c r="O156" i="1" s="1"/>
  <c r="FI138" i="1"/>
  <c r="FI139" i="1" s="1"/>
  <c r="FI140" i="1" s="1"/>
  <c r="FI141" i="1" s="1"/>
  <c r="FI143" i="1" s="1"/>
  <c r="FI145" i="1" s="1"/>
  <c r="FI149" i="1" s="1"/>
  <c r="FI150" i="1" s="1"/>
  <c r="FI156" i="1" s="1"/>
  <c r="AC138" i="1"/>
  <c r="AC139" i="1" s="1"/>
  <c r="AC140" i="1" s="1"/>
  <c r="AC141" i="1" s="1"/>
  <c r="AC143" i="1" s="1"/>
  <c r="AC145" i="1" s="1"/>
  <c r="AC149" i="1" s="1"/>
  <c r="AC150" i="1" s="1"/>
  <c r="AC156" i="1" s="1"/>
  <c r="AC157" i="1" s="1"/>
  <c r="EX138" i="1"/>
  <c r="EX139" i="1" s="1"/>
  <c r="EX140" i="1" s="1"/>
  <c r="EX141" i="1" s="1"/>
  <c r="EX143" i="1" s="1"/>
  <c r="EX145" i="1" s="1"/>
  <c r="EX149" i="1" s="1"/>
  <c r="EX150" i="1" s="1"/>
  <c r="EX156" i="1" s="1"/>
  <c r="EX157" i="1" s="1"/>
  <c r="EM138" i="1"/>
  <c r="EM139" i="1" s="1"/>
  <c r="EM140" i="1" s="1"/>
  <c r="EM141" i="1" s="1"/>
  <c r="EM143" i="1" s="1"/>
  <c r="EM145" i="1" s="1"/>
  <c r="EM149" i="1" s="1"/>
  <c r="EM150" i="1" s="1"/>
  <c r="EM156" i="1" s="1"/>
  <c r="CS138" i="1"/>
  <c r="CS139" i="1" s="1"/>
  <c r="CS140" i="1" s="1"/>
  <c r="CS141" i="1" s="1"/>
  <c r="CS143" i="1" s="1"/>
  <c r="CS145" i="1" s="1"/>
  <c r="CS149" i="1" s="1"/>
  <c r="CS150" i="1" s="1"/>
  <c r="CS156" i="1" s="1"/>
  <c r="ES138" i="1"/>
  <c r="ES139" i="1" s="1"/>
  <c r="ES140" i="1" s="1"/>
  <c r="ES141" i="1" s="1"/>
  <c r="ES143" i="1" s="1"/>
  <c r="ES145" i="1" s="1"/>
  <c r="ES149" i="1" s="1"/>
  <c r="ES150" i="1" s="1"/>
  <c r="ES156" i="1" s="1"/>
  <c r="ES157" i="1" s="1"/>
  <c r="EW138" i="1"/>
  <c r="EW139" i="1" s="1"/>
  <c r="EW140" i="1" s="1"/>
  <c r="EW141" i="1" s="1"/>
  <c r="EW143" i="1" s="1"/>
  <c r="EW145" i="1" s="1"/>
  <c r="EW149" i="1" s="1"/>
  <c r="EW150" i="1" s="1"/>
  <c r="EW156" i="1" s="1"/>
  <c r="DX138" i="1"/>
  <c r="DX139" i="1" s="1"/>
  <c r="DX140" i="1" s="1"/>
  <c r="DX141" i="1" s="1"/>
  <c r="DX143" i="1" s="1"/>
  <c r="DX145" i="1" s="1"/>
  <c r="DX149" i="1" s="1"/>
  <c r="DX150" i="1" s="1"/>
  <c r="DX156" i="1" s="1"/>
  <c r="DX157" i="1" s="1"/>
  <c r="AX138" i="1"/>
  <c r="AX139" i="1" s="1"/>
  <c r="AX140" i="1" s="1"/>
  <c r="AX141" i="1" s="1"/>
  <c r="AX143" i="1" s="1"/>
  <c r="AX145" i="1" s="1"/>
  <c r="AX149" i="1" s="1"/>
  <c r="AX150" i="1" s="1"/>
  <c r="AX156" i="1" s="1"/>
  <c r="AX157" i="1" s="1"/>
  <c r="BO138" i="1"/>
  <c r="BO139" i="1" s="1"/>
  <c r="BO140" i="1" s="1"/>
  <c r="BO141" i="1" s="1"/>
  <c r="BO143" i="1" s="1"/>
  <c r="BO145" i="1" s="1"/>
  <c r="BO149" i="1" s="1"/>
  <c r="BO150" i="1" s="1"/>
  <c r="BO156" i="1" s="1"/>
  <c r="BO157" i="1" s="1"/>
  <c r="DK138" i="1"/>
  <c r="DK139" i="1" s="1"/>
  <c r="DK140" i="1" s="1"/>
  <c r="DK141" i="1" s="1"/>
  <c r="DK143" i="1" s="1"/>
  <c r="DK145" i="1" s="1"/>
  <c r="DK149" i="1" s="1"/>
  <c r="DK150" i="1" s="1"/>
  <c r="DK156" i="1" s="1"/>
  <c r="DK157" i="1" s="1"/>
  <c r="DY138" i="1"/>
  <c r="DY139" i="1" s="1"/>
  <c r="DY140" i="1" s="1"/>
  <c r="DY141" i="1" s="1"/>
  <c r="DY143" i="1" s="1"/>
  <c r="DY145" i="1" s="1"/>
  <c r="DY149" i="1" s="1"/>
  <c r="DY150" i="1" s="1"/>
  <c r="DY156" i="1" s="1"/>
  <c r="DY157" i="1" s="1"/>
  <c r="CF138" i="1"/>
  <c r="CF139" i="1" s="1"/>
  <c r="CF140" i="1" s="1"/>
  <c r="CF141" i="1" s="1"/>
  <c r="CF143" i="1" s="1"/>
  <c r="CF145" i="1" s="1"/>
  <c r="CF149" i="1" s="1"/>
  <c r="CF150" i="1" s="1"/>
  <c r="CF156" i="1" s="1"/>
  <c r="CF157" i="1" s="1"/>
  <c r="DG138" i="1"/>
  <c r="DG139" i="1" s="1"/>
  <c r="DG140" i="1" s="1"/>
  <c r="DG141" i="1" s="1"/>
  <c r="DG143" i="1" s="1"/>
  <c r="DG145" i="1" s="1"/>
  <c r="DG149" i="1" s="1"/>
  <c r="DG150" i="1" s="1"/>
  <c r="DG156" i="1" s="1"/>
  <c r="DG157" i="1" s="1"/>
  <c r="CC138" i="1"/>
  <c r="CC139" i="1" s="1"/>
  <c r="CC140" i="1" s="1"/>
  <c r="CC141" i="1" s="1"/>
  <c r="CC143" i="1" s="1"/>
  <c r="CC145" i="1" s="1"/>
  <c r="CC149" i="1" s="1"/>
  <c r="CC150" i="1" s="1"/>
  <c r="CC156" i="1" s="1"/>
  <c r="CC157" i="1" s="1"/>
  <c r="CQ138" i="1"/>
  <c r="CQ139" i="1" s="1"/>
  <c r="CQ140" i="1" s="1"/>
  <c r="CQ141" i="1" s="1"/>
  <c r="CQ143" i="1" s="1"/>
  <c r="CQ145" i="1" s="1"/>
  <c r="CQ149" i="1" s="1"/>
  <c r="CQ150" i="1" s="1"/>
  <c r="CQ156" i="1" s="1"/>
  <c r="AE138" i="1"/>
  <c r="AE139" i="1" s="1"/>
  <c r="AE140" i="1" s="1"/>
  <c r="AE141" i="1" s="1"/>
  <c r="AE143" i="1" s="1"/>
  <c r="AE145" i="1" s="1"/>
  <c r="AE149" i="1" s="1"/>
  <c r="AE150" i="1" s="1"/>
  <c r="AE156" i="1" s="1"/>
  <c r="AE157" i="1" s="1"/>
  <c r="DW138" i="1"/>
  <c r="DW139" i="1" s="1"/>
  <c r="DW140" i="1" s="1"/>
  <c r="DW141" i="1" s="1"/>
  <c r="DW143" i="1" s="1"/>
  <c r="DW145" i="1" s="1"/>
  <c r="DW149" i="1" s="1"/>
  <c r="DW150" i="1" s="1"/>
  <c r="DW156" i="1" s="1"/>
  <c r="DI138" i="1"/>
  <c r="DI139" i="1" s="1"/>
  <c r="DI140" i="1" s="1"/>
  <c r="DI141" i="1" s="1"/>
  <c r="DI143" i="1" s="1"/>
  <c r="DI145" i="1" s="1"/>
  <c r="DI149" i="1" s="1"/>
  <c r="DI150" i="1" s="1"/>
  <c r="DI156" i="1" s="1"/>
  <c r="DI157" i="1" s="1"/>
  <c r="AO138" i="1"/>
  <c r="AO139" i="1" s="1"/>
  <c r="AO140" i="1" s="1"/>
  <c r="AO141" i="1" s="1"/>
  <c r="AO143" i="1" s="1"/>
  <c r="AO145" i="1" s="1"/>
  <c r="AO149" i="1" s="1"/>
  <c r="AO150" i="1" s="1"/>
  <c r="AO156" i="1" s="1"/>
  <c r="J138" i="1"/>
  <c r="J139" i="1" s="1"/>
  <c r="J140" i="1" s="1"/>
  <c r="J141" i="1" s="1"/>
  <c r="J143" i="1" s="1"/>
  <c r="J145" i="1" s="1"/>
  <c r="J149" i="1" s="1"/>
  <c r="J150" i="1" s="1"/>
  <c r="J156" i="1" s="1"/>
  <c r="Q138" i="1"/>
  <c r="Q139" i="1" s="1"/>
  <c r="Q140" i="1" s="1"/>
  <c r="Q141" i="1" s="1"/>
  <c r="Q143" i="1" s="1"/>
  <c r="Q145" i="1" s="1"/>
  <c r="Q149" i="1" s="1"/>
  <c r="Q150" i="1" s="1"/>
  <c r="Q156" i="1" s="1"/>
  <c r="Q157" i="1" s="1"/>
  <c r="EP138" i="1"/>
  <c r="EP139" i="1" s="1"/>
  <c r="EP140" i="1" s="1"/>
  <c r="EP141" i="1" s="1"/>
  <c r="EP143" i="1" s="1"/>
  <c r="EP145" i="1" s="1"/>
  <c r="EP149" i="1" s="1"/>
  <c r="EP150" i="1" s="1"/>
  <c r="EP156" i="1" s="1"/>
  <c r="EP157" i="1" s="1"/>
  <c r="EZ138" i="1"/>
  <c r="EZ139" i="1" s="1"/>
  <c r="EZ140" i="1" s="1"/>
  <c r="EZ141" i="1" s="1"/>
  <c r="EZ143" i="1" s="1"/>
  <c r="EZ145" i="1" s="1"/>
  <c r="EZ149" i="1" s="1"/>
  <c r="EZ150" i="1" s="1"/>
  <c r="EZ156" i="1" s="1"/>
  <c r="EZ157" i="1" s="1"/>
  <c r="K138" i="1"/>
  <c r="K139" i="1" s="1"/>
  <c r="K140" i="1" s="1"/>
  <c r="K141" i="1" s="1"/>
  <c r="K143" i="1" s="1"/>
  <c r="K145" i="1" s="1"/>
  <c r="K149" i="1" s="1"/>
  <c r="K150" i="1" s="1"/>
  <c r="K156" i="1" s="1"/>
  <c r="K157" i="1" s="1"/>
  <c r="EY138" i="1"/>
  <c r="EY139" i="1" s="1"/>
  <c r="EY140" i="1" s="1"/>
  <c r="EY141" i="1" s="1"/>
  <c r="EY143" i="1" s="1"/>
  <c r="EY145" i="1" s="1"/>
  <c r="EY149" i="1" s="1"/>
  <c r="EY150" i="1" s="1"/>
  <c r="EY156" i="1" s="1"/>
  <c r="EY157" i="1" s="1"/>
  <c r="ER138" i="1"/>
  <c r="ER139" i="1" s="1"/>
  <c r="ER140" i="1" s="1"/>
  <c r="ER141" i="1" s="1"/>
  <c r="ER143" i="1" s="1"/>
  <c r="ER145" i="1" s="1"/>
  <c r="ER149" i="1" s="1"/>
  <c r="ER150" i="1" s="1"/>
  <c r="ER156" i="1" s="1"/>
  <c r="M138" i="1"/>
  <c r="M139" i="1" s="1"/>
  <c r="M140" i="1" s="1"/>
  <c r="M141" i="1" s="1"/>
  <c r="M143" i="1" s="1"/>
  <c r="M145" i="1" s="1"/>
  <c r="M149" i="1" s="1"/>
  <c r="M150" i="1" s="1"/>
  <c r="M156" i="1" s="1"/>
  <c r="M157" i="1" s="1"/>
  <c r="C138" i="1"/>
  <c r="C139" i="1" s="1"/>
  <c r="C140" i="1" s="1"/>
  <c r="C141" i="1" s="1"/>
  <c r="C143" i="1" s="1"/>
  <c r="C145" i="1" s="1"/>
  <c r="DL138" i="1"/>
  <c r="DL139" i="1" s="1"/>
  <c r="DL140" i="1" s="1"/>
  <c r="DL141" i="1" s="1"/>
  <c r="DL143" i="1" s="1"/>
  <c r="DL145" i="1" s="1"/>
  <c r="DL149" i="1" s="1"/>
  <c r="DL150" i="1" s="1"/>
  <c r="DL156" i="1" s="1"/>
  <c r="DL157" i="1" s="1"/>
  <c r="FU138" i="1"/>
  <c r="FU139" i="1" s="1"/>
  <c r="FU140" i="1" s="1"/>
  <c r="FU141" i="1" s="1"/>
  <c r="FU143" i="1" s="1"/>
  <c r="FU145" i="1" s="1"/>
  <c r="FU149" i="1" s="1"/>
  <c r="FU150" i="1" s="1"/>
  <c r="FU156" i="1" s="1"/>
  <c r="F138" i="1"/>
  <c r="F139" i="1" s="1"/>
  <c r="F140" i="1" s="1"/>
  <c r="F141" i="1" s="1"/>
  <c r="F143" i="1" s="1"/>
  <c r="F145" i="1" s="1"/>
  <c r="F149" i="1" s="1"/>
  <c r="F150" i="1" s="1"/>
  <c r="F156" i="1" s="1"/>
  <c r="D138" i="1"/>
  <c r="D139" i="1" s="1"/>
  <c r="D140" i="1" s="1"/>
  <c r="D141" i="1" s="1"/>
  <c r="D143" i="1" s="1"/>
  <c r="D145" i="1" s="1"/>
  <c r="D149" i="1" s="1"/>
  <c r="D150" i="1" s="1"/>
  <c r="D156" i="1" s="1"/>
  <c r="BJ138" i="1"/>
  <c r="BJ139" i="1" s="1"/>
  <c r="BJ140" i="1" s="1"/>
  <c r="BJ141" i="1" s="1"/>
  <c r="BJ143" i="1" s="1"/>
  <c r="BJ145" i="1" s="1"/>
  <c r="BJ149" i="1" s="1"/>
  <c r="BJ150" i="1" s="1"/>
  <c r="BJ156" i="1" s="1"/>
  <c r="BU138" i="1"/>
  <c r="BU139" i="1" s="1"/>
  <c r="BU140" i="1" s="1"/>
  <c r="BU141" i="1" s="1"/>
  <c r="BU143" i="1" s="1"/>
  <c r="BU145" i="1" s="1"/>
  <c r="BU149" i="1" s="1"/>
  <c r="BU150" i="1" s="1"/>
  <c r="BU156" i="1" s="1"/>
  <c r="BU157" i="1" s="1"/>
  <c r="DE138" i="1"/>
  <c r="DE139" i="1" s="1"/>
  <c r="DE140" i="1" s="1"/>
  <c r="DE141" i="1" s="1"/>
  <c r="DE143" i="1" s="1"/>
  <c r="DE145" i="1" s="1"/>
  <c r="DE149" i="1" s="1"/>
  <c r="DE150" i="1" s="1"/>
  <c r="DE156" i="1" s="1"/>
  <c r="DE157" i="1" s="1"/>
  <c r="BG138" i="1"/>
  <c r="BG139" i="1" s="1"/>
  <c r="BG140" i="1" s="1"/>
  <c r="BG141" i="1" s="1"/>
  <c r="BG143" i="1" s="1"/>
  <c r="BG145" i="1" s="1"/>
  <c r="BG149" i="1" s="1"/>
  <c r="BG150" i="1" s="1"/>
  <c r="BG156" i="1" s="1"/>
  <c r="R138" i="1"/>
  <c r="R139" i="1" s="1"/>
  <c r="R140" i="1" s="1"/>
  <c r="R141" i="1" s="1"/>
  <c r="R143" i="1" s="1"/>
  <c r="R145" i="1" s="1"/>
  <c r="R149" i="1" s="1"/>
  <c r="R150" i="1" s="1"/>
  <c r="R156" i="1" s="1"/>
  <c r="FW138" i="1"/>
  <c r="FW139" i="1" s="1"/>
  <c r="FW140" i="1" s="1"/>
  <c r="FW141" i="1" s="1"/>
  <c r="FW143" i="1" s="1"/>
  <c r="FW145" i="1" s="1"/>
  <c r="FW149" i="1" s="1"/>
  <c r="FW150" i="1" s="1"/>
  <c r="FW156" i="1" s="1"/>
  <c r="DJ138" i="1"/>
  <c r="DJ139" i="1" s="1"/>
  <c r="DJ140" i="1" s="1"/>
  <c r="DJ141" i="1" s="1"/>
  <c r="DJ143" i="1" s="1"/>
  <c r="DJ145" i="1" s="1"/>
  <c r="DJ149" i="1" s="1"/>
  <c r="DJ150" i="1" s="1"/>
  <c r="DJ156" i="1" s="1"/>
  <c r="FK138" i="1"/>
  <c r="FK139" i="1" s="1"/>
  <c r="FK140" i="1" s="1"/>
  <c r="FK141" i="1" s="1"/>
  <c r="FK143" i="1" s="1"/>
  <c r="FK145" i="1" s="1"/>
  <c r="FK149" i="1" s="1"/>
  <c r="FK150" i="1" s="1"/>
  <c r="FK156" i="1" s="1"/>
  <c r="BT138" i="1"/>
  <c r="BT139" i="1" s="1"/>
  <c r="BT140" i="1" s="1"/>
  <c r="BT141" i="1" s="1"/>
  <c r="BT143" i="1" s="1"/>
  <c r="BT145" i="1" s="1"/>
  <c r="BT149" i="1" s="1"/>
  <c r="BT150" i="1" s="1"/>
  <c r="BT156" i="1" s="1"/>
  <c r="BT157" i="1" s="1"/>
  <c r="X138" i="1"/>
  <c r="X139" i="1" s="1"/>
  <c r="X140" i="1" s="1"/>
  <c r="X141" i="1" s="1"/>
  <c r="X143" i="1" s="1"/>
  <c r="X145" i="1" s="1"/>
  <c r="X149" i="1" s="1"/>
  <c r="X150" i="1" s="1"/>
  <c r="X156" i="1" s="1"/>
  <c r="DC138" i="1"/>
  <c r="DC139" i="1" s="1"/>
  <c r="DC140" i="1" s="1"/>
  <c r="DC141" i="1" s="1"/>
  <c r="DC143" i="1" s="1"/>
  <c r="DC145" i="1" s="1"/>
  <c r="DC149" i="1" s="1"/>
  <c r="DC150" i="1" s="1"/>
  <c r="DC156" i="1" s="1"/>
  <c r="DC157" i="1" s="1"/>
  <c r="CE138" i="1"/>
  <c r="CE139" i="1" s="1"/>
  <c r="CE140" i="1" s="1"/>
  <c r="CE141" i="1" s="1"/>
  <c r="CE143" i="1" s="1"/>
  <c r="CE145" i="1" s="1"/>
  <c r="CE149" i="1" s="1"/>
  <c r="CE150" i="1" s="1"/>
  <c r="CE156" i="1" s="1"/>
  <c r="EA138" i="1"/>
  <c r="EA139" i="1" s="1"/>
  <c r="EA140" i="1" s="1"/>
  <c r="EA141" i="1" s="1"/>
  <c r="EA143" i="1" s="1"/>
  <c r="EA145" i="1" s="1"/>
  <c r="EA149" i="1" s="1"/>
  <c r="EA150" i="1" s="1"/>
  <c r="EA156" i="1" s="1"/>
  <c r="EA157" i="1" s="1"/>
  <c r="CT138" i="1"/>
  <c r="CT139" i="1" s="1"/>
  <c r="CT140" i="1" s="1"/>
  <c r="CT141" i="1" s="1"/>
  <c r="CT143" i="1" s="1"/>
  <c r="CT145" i="1" s="1"/>
  <c r="CT149" i="1" s="1"/>
  <c r="CT150" i="1" s="1"/>
  <c r="CT156" i="1" s="1"/>
  <c r="CT157" i="1" s="1"/>
  <c r="ED138" i="1"/>
  <c r="ED139" i="1" s="1"/>
  <c r="ED140" i="1" s="1"/>
  <c r="ED141" i="1" s="1"/>
  <c r="ED143" i="1" s="1"/>
  <c r="ED145" i="1" s="1"/>
  <c r="ED149" i="1" s="1"/>
  <c r="ED150" i="1" s="1"/>
  <c r="ED156" i="1" s="1"/>
  <c r="ED157" i="1" s="1"/>
  <c r="FQ138" i="1"/>
  <c r="FQ139" i="1" s="1"/>
  <c r="FQ140" i="1" s="1"/>
  <c r="FQ141" i="1" s="1"/>
  <c r="FQ143" i="1" s="1"/>
  <c r="FQ145" i="1" s="1"/>
  <c r="FQ149" i="1" s="1"/>
  <c r="FQ150" i="1" s="1"/>
  <c r="FQ156" i="1" s="1"/>
  <c r="DN138" i="1"/>
  <c r="DN139" i="1" s="1"/>
  <c r="DN140" i="1" s="1"/>
  <c r="DN141" i="1" s="1"/>
  <c r="DN143" i="1" s="1"/>
  <c r="DN145" i="1" s="1"/>
  <c r="DN149" i="1" s="1"/>
  <c r="DN150" i="1" s="1"/>
  <c r="DN156" i="1" s="1"/>
  <c r="DN157" i="1" s="1"/>
  <c r="AD138" i="1"/>
  <c r="AD139" i="1" s="1"/>
  <c r="AD140" i="1" s="1"/>
  <c r="AD141" i="1" s="1"/>
  <c r="AD143" i="1" s="1"/>
  <c r="AD145" i="1" s="1"/>
  <c r="AD149" i="1" s="1"/>
  <c r="AD150" i="1" s="1"/>
  <c r="AD156" i="1" s="1"/>
  <c r="AD157" i="1" s="1"/>
  <c r="BB138" i="1"/>
  <c r="BB139" i="1" s="1"/>
  <c r="BB140" i="1" s="1"/>
  <c r="BB141" i="1" s="1"/>
  <c r="BB143" i="1" s="1"/>
  <c r="BB145" i="1" s="1"/>
  <c r="BB149" i="1" s="1"/>
  <c r="BB150" i="1" s="1"/>
  <c r="BB156" i="1" s="1"/>
  <c r="BB157" i="1" s="1"/>
  <c r="AK138" i="1"/>
  <c r="AK139" i="1" s="1"/>
  <c r="AK140" i="1" s="1"/>
  <c r="AK141" i="1" s="1"/>
  <c r="AK143" i="1" s="1"/>
  <c r="AK145" i="1" s="1"/>
  <c r="AK149" i="1" s="1"/>
  <c r="AK150" i="1" s="1"/>
  <c r="AK156" i="1" s="1"/>
  <c r="T138" i="1"/>
  <c r="T139" i="1" s="1"/>
  <c r="T140" i="1" s="1"/>
  <c r="T141" i="1" s="1"/>
  <c r="T143" i="1" s="1"/>
  <c r="T145" i="1" s="1"/>
  <c r="T149" i="1" s="1"/>
  <c r="T150" i="1" s="1"/>
  <c r="T156" i="1" s="1"/>
  <c r="T157" i="1" s="1"/>
  <c r="ET138" i="1"/>
  <c r="ET139" i="1" s="1"/>
  <c r="ET140" i="1" s="1"/>
  <c r="ET141" i="1" s="1"/>
  <c r="ET143" i="1" s="1"/>
  <c r="ET145" i="1" s="1"/>
  <c r="ET149" i="1" s="1"/>
  <c r="ET150" i="1" s="1"/>
  <c r="ET156" i="1" s="1"/>
  <c r="ET157" i="1" s="1"/>
  <c r="FL138" i="1"/>
  <c r="FL139" i="1" s="1"/>
  <c r="FL140" i="1" s="1"/>
  <c r="FL141" i="1" s="1"/>
  <c r="FL143" i="1" s="1"/>
  <c r="FL145" i="1" s="1"/>
  <c r="FL149" i="1" s="1"/>
  <c r="FL150" i="1" s="1"/>
  <c r="FL156" i="1" s="1"/>
  <c r="BE138" i="1"/>
  <c r="BE139" i="1" s="1"/>
  <c r="BE140" i="1" s="1"/>
  <c r="BE141" i="1" s="1"/>
  <c r="BE143" i="1" s="1"/>
  <c r="BE145" i="1" s="1"/>
  <c r="BE149" i="1" s="1"/>
  <c r="BE150" i="1" s="1"/>
  <c r="BE156" i="1" s="1"/>
  <c r="EI138" i="1"/>
  <c r="EI139" i="1" s="1"/>
  <c r="EI140" i="1" s="1"/>
  <c r="EI141" i="1" s="1"/>
  <c r="EI143" i="1" s="1"/>
  <c r="EI145" i="1" s="1"/>
  <c r="EI149" i="1" s="1"/>
  <c r="EI150" i="1" s="1"/>
  <c r="EI156" i="1" s="1"/>
  <c r="CN138" i="1"/>
  <c r="CN139" i="1" s="1"/>
  <c r="CN140" i="1" s="1"/>
  <c r="CN141" i="1" s="1"/>
  <c r="CN143" i="1" s="1"/>
  <c r="CN145" i="1" s="1"/>
  <c r="CN149" i="1" s="1"/>
  <c r="CN150" i="1" s="1"/>
  <c r="CN156" i="1" s="1"/>
  <c r="CN157" i="1" s="1"/>
  <c r="AN138" i="1"/>
  <c r="AN139" i="1" s="1"/>
  <c r="AN140" i="1" s="1"/>
  <c r="AN141" i="1" s="1"/>
  <c r="AN143" i="1" s="1"/>
  <c r="AN145" i="1" s="1"/>
  <c r="AN149" i="1" s="1"/>
  <c r="AN150" i="1" s="1"/>
  <c r="AN156" i="1" s="1"/>
  <c r="AN157" i="1" s="1"/>
  <c r="AF138" i="1"/>
  <c r="AF139" i="1" s="1"/>
  <c r="AF140" i="1" s="1"/>
  <c r="AF141" i="1" s="1"/>
  <c r="AF143" i="1" s="1"/>
  <c r="AF145" i="1" s="1"/>
  <c r="AF149" i="1" s="1"/>
  <c r="AF150" i="1" s="1"/>
  <c r="AF156" i="1" s="1"/>
  <c r="BS138" i="1"/>
  <c r="BS139" i="1" s="1"/>
  <c r="BS140" i="1" s="1"/>
  <c r="BS141" i="1" s="1"/>
  <c r="BS143" i="1" s="1"/>
  <c r="BS145" i="1" s="1"/>
  <c r="BS149" i="1" s="1"/>
  <c r="BS150" i="1" s="1"/>
  <c r="BS156" i="1" s="1"/>
  <c r="BS157" i="1" s="1"/>
  <c r="FA138" i="1"/>
  <c r="FA139" i="1" s="1"/>
  <c r="FA140" i="1" s="1"/>
  <c r="FA141" i="1" s="1"/>
  <c r="FA143" i="1" s="1"/>
  <c r="FA145" i="1" s="1"/>
  <c r="FA149" i="1" s="1"/>
  <c r="FA150" i="1" s="1"/>
  <c r="FA156" i="1" s="1"/>
  <c r="FA157" i="1" s="1"/>
  <c r="FV138" i="1"/>
  <c r="FV139" i="1" s="1"/>
  <c r="FV140" i="1" s="1"/>
  <c r="FV141" i="1" s="1"/>
  <c r="FV143" i="1" s="1"/>
  <c r="FV145" i="1" s="1"/>
  <c r="FV149" i="1" s="1"/>
  <c r="FV150" i="1" s="1"/>
  <c r="FV156" i="1" s="1"/>
  <c r="FV157" i="1" s="1"/>
  <c r="CU138" i="1"/>
  <c r="CU139" i="1" s="1"/>
  <c r="CU140" i="1" s="1"/>
  <c r="CU141" i="1" s="1"/>
  <c r="CU143" i="1" s="1"/>
  <c r="CU145" i="1" s="1"/>
  <c r="CU149" i="1" s="1"/>
  <c r="CU150" i="1" s="1"/>
  <c r="CU156" i="1" s="1"/>
  <c r="CU157" i="1" s="1"/>
  <c r="D13" i="5"/>
  <c r="D18" i="5" s="1"/>
  <c r="B18" i="5"/>
  <c r="Y138" i="1"/>
  <c r="Y139" i="1" s="1"/>
  <c r="Y140" i="1" s="1"/>
  <c r="Y141" i="1" s="1"/>
  <c r="Y143" i="1" s="1"/>
  <c r="Y145" i="1" s="1"/>
  <c r="Y149" i="1" s="1"/>
  <c r="Y150" i="1" s="1"/>
  <c r="Y156" i="1" s="1"/>
  <c r="Y157" i="1" s="1"/>
  <c r="BY138" i="1"/>
  <c r="BY139" i="1" s="1"/>
  <c r="BY140" i="1" s="1"/>
  <c r="BY141" i="1" s="1"/>
  <c r="BY143" i="1" s="1"/>
  <c r="BY145" i="1" s="1"/>
  <c r="BY149" i="1" s="1"/>
  <c r="BY150" i="1" s="1"/>
  <c r="BY156" i="1" s="1"/>
  <c r="BY157" i="1" s="1"/>
  <c r="L138" i="1"/>
  <c r="L139" i="1" s="1"/>
  <c r="L140" i="1" s="1"/>
  <c r="L141" i="1" s="1"/>
  <c r="L143" i="1" s="1"/>
  <c r="L145" i="1" s="1"/>
  <c r="L149" i="1" s="1"/>
  <c r="L150" i="1" s="1"/>
  <c r="L156" i="1" s="1"/>
  <c r="DU138" i="1"/>
  <c r="DU139" i="1" s="1"/>
  <c r="DU140" i="1" s="1"/>
  <c r="DU141" i="1" s="1"/>
  <c r="DU143" i="1" s="1"/>
  <c r="DU145" i="1" s="1"/>
  <c r="DU149" i="1" s="1"/>
  <c r="DU150" i="1" s="1"/>
  <c r="DU156" i="1" s="1"/>
  <c r="DU157" i="1" s="1"/>
  <c r="DM138" i="1"/>
  <c r="DM139" i="1" s="1"/>
  <c r="DM140" i="1" s="1"/>
  <c r="DM141" i="1" s="1"/>
  <c r="DM143" i="1" s="1"/>
  <c r="DM145" i="1" s="1"/>
  <c r="DM149" i="1" s="1"/>
  <c r="DM150" i="1" s="1"/>
  <c r="DM156" i="1" s="1"/>
  <c r="DM157" i="1" s="1"/>
  <c r="FC138" i="1"/>
  <c r="FC139" i="1" s="1"/>
  <c r="FC140" i="1" s="1"/>
  <c r="FC141" i="1" s="1"/>
  <c r="FC143" i="1" s="1"/>
  <c r="FC145" i="1" s="1"/>
  <c r="FC149" i="1" s="1"/>
  <c r="FC150" i="1" s="1"/>
  <c r="FC156" i="1" s="1"/>
  <c r="BR138" i="1"/>
  <c r="BR139" i="1" s="1"/>
  <c r="BR140" i="1" s="1"/>
  <c r="BR141" i="1" s="1"/>
  <c r="BR143" i="1" s="1"/>
  <c r="BR145" i="1" s="1"/>
  <c r="BR149" i="1" s="1"/>
  <c r="BR150" i="1" s="1"/>
  <c r="BR156" i="1" s="1"/>
  <c r="BR157" i="1" s="1"/>
  <c r="V138" i="1"/>
  <c r="V139" i="1" s="1"/>
  <c r="V140" i="1" s="1"/>
  <c r="V141" i="1" s="1"/>
  <c r="V143" i="1" s="1"/>
  <c r="V145" i="1" s="1"/>
  <c r="V149" i="1" s="1"/>
  <c r="V150" i="1" s="1"/>
  <c r="V156" i="1" s="1"/>
  <c r="V157" i="1" s="1"/>
  <c r="BN138" i="1"/>
  <c r="BN139" i="1" s="1"/>
  <c r="BN140" i="1" s="1"/>
  <c r="BN141" i="1" s="1"/>
  <c r="BN143" i="1" s="1"/>
  <c r="BN145" i="1" s="1"/>
  <c r="BN149" i="1" s="1"/>
  <c r="BN150" i="1" s="1"/>
  <c r="BN156" i="1" s="1"/>
  <c r="EL138" i="1"/>
  <c r="EL139" i="1" s="1"/>
  <c r="EL140" i="1" s="1"/>
  <c r="EL141" i="1" s="1"/>
  <c r="EL143" i="1" s="1"/>
  <c r="EL145" i="1" s="1"/>
  <c r="EL149" i="1" s="1"/>
  <c r="EL150" i="1" s="1"/>
  <c r="EL156" i="1" s="1"/>
  <c r="AG138" i="1"/>
  <c r="AG139" i="1" s="1"/>
  <c r="AG140" i="1" s="1"/>
  <c r="AG141" i="1" s="1"/>
  <c r="AG143" i="1" s="1"/>
  <c r="AG145" i="1" s="1"/>
  <c r="AG149" i="1" s="1"/>
  <c r="AG150" i="1" s="1"/>
  <c r="AG156" i="1" s="1"/>
  <c r="AG157" i="1" s="1"/>
  <c r="AA138" i="1"/>
  <c r="AA139" i="1" s="1"/>
  <c r="AA140" i="1" s="1"/>
  <c r="AA141" i="1" s="1"/>
  <c r="AA143" i="1" s="1"/>
  <c r="AA145" i="1" s="1"/>
  <c r="AA149" i="1" s="1"/>
  <c r="AA150" i="1" s="1"/>
  <c r="AA156" i="1" s="1"/>
  <c r="AA157" i="1" s="1"/>
  <c r="DA138" i="1"/>
  <c r="DA139" i="1" s="1"/>
  <c r="DA140" i="1" s="1"/>
  <c r="DA141" i="1" s="1"/>
  <c r="DA143" i="1" s="1"/>
  <c r="DA145" i="1" s="1"/>
  <c r="DA149" i="1" s="1"/>
  <c r="DA150" i="1" s="1"/>
  <c r="DA156" i="1" s="1"/>
  <c r="DA157" i="1" s="1"/>
  <c r="EE138" i="1"/>
  <c r="EE139" i="1" s="1"/>
  <c r="EE140" i="1" s="1"/>
  <c r="EE141" i="1" s="1"/>
  <c r="EE143" i="1" s="1"/>
  <c r="EE145" i="1" s="1"/>
  <c r="EE149" i="1" s="1"/>
  <c r="EE150" i="1" s="1"/>
  <c r="EE156" i="1" s="1"/>
  <c r="AU138" i="1"/>
  <c r="AU139" i="1" s="1"/>
  <c r="AU140" i="1" s="1"/>
  <c r="AU141" i="1" s="1"/>
  <c r="AU143" i="1" s="1"/>
  <c r="AU145" i="1" s="1"/>
  <c r="AU149" i="1" s="1"/>
  <c r="AU150" i="1" s="1"/>
  <c r="AU156" i="1" s="1"/>
  <c r="AU157" i="1" s="1"/>
  <c r="B11" i="4"/>
  <c r="BV138" i="1"/>
  <c r="BV139" i="1" s="1"/>
  <c r="BV140" i="1" s="1"/>
  <c r="BV141" i="1" s="1"/>
  <c r="BV143" i="1" s="1"/>
  <c r="BV145" i="1" s="1"/>
  <c r="BV149" i="1" s="1"/>
  <c r="BV150" i="1" s="1"/>
  <c r="BV156" i="1" s="1"/>
  <c r="EF138" i="1"/>
  <c r="EF139" i="1" s="1"/>
  <c r="EF140" i="1" s="1"/>
  <c r="EF141" i="1" s="1"/>
  <c r="EF143" i="1" s="1"/>
  <c r="EF145" i="1" s="1"/>
  <c r="EF149" i="1" s="1"/>
  <c r="EF150" i="1" s="1"/>
  <c r="EF156" i="1" s="1"/>
  <c r="EF157" i="1" s="1"/>
  <c r="DV138" i="1"/>
  <c r="DV139" i="1" s="1"/>
  <c r="DV140" i="1" s="1"/>
  <c r="DV141" i="1" s="1"/>
  <c r="DV143" i="1" s="1"/>
  <c r="DV145" i="1" s="1"/>
  <c r="DV149" i="1" s="1"/>
  <c r="DV150" i="1" s="1"/>
  <c r="DV156" i="1" s="1"/>
  <c r="DV157" i="1" s="1"/>
  <c r="AP138" i="1"/>
  <c r="AP139" i="1" s="1"/>
  <c r="AP140" i="1" s="1"/>
  <c r="AP141" i="1" s="1"/>
  <c r="AP143" i="1" s="1"/>
  <c r="AP145" i="1" s="1"/>
  <c r="AP149" i="1" s="1"/>
  <c r="AP150" i="1" s="1"/>
  <c r="AP156" i="1" s="1"/>
  <c r="AP157" i="1" s="1"/>
  <c r="EJ138" i="1"/>
  <c r="EJ139" i="1" s="1"/>
  <c r="EJ140" i="1" s="1"/>
  <c r="EJ141" i="1" s="1"/>
  <c r="EJ143" i="1" s="1"/>
  <c r="EJ145" i="1" s="1"/>
  <c r="EJ149" i="1" s="1"/>
  <c r="EJ150" i="1" s="1"/>
  <c r="EJ156" i="1" s="1"/>
  <c r="U138" i="1"/>
  <c r="U139" i="1" s="1"/>
  <c r="U140" i="1" s="1"/>
  <c r="U141" i="1" s="1"/>
  <c r="U143" i="1" s="1"/>
  <c r="U145" i="1" s="1"/>
  <c r="U149" i="1" s="1"/>
  <c r="U150" i="1" s="1"/>
  <c r="U156" i="1" s="1"/>
  <c r="U157" i="1" s="1"/>
  <c r="W138" i="1"/>
  <c r="W139" i="1" s="1"/>
  <c r="W140" i="1" s="1"/>
  <c r="W141" i="1" s="1"/>
  <c r="W143" i="1" s="1"/>
  <c r="W145" i="1" s="1"/>
  <c r="W149" i="1" s="1"/>
  <c r="W150" i="1" s="1"/>
  <c r="W156" i="1" s="1"/>
  <c r="CA138" i="1"/>
  <c r="CA139" i="1" s="1"/>
  <c r="CA140" i="1" s="1"/>
  <c r="CA141" i="1" s="1"/>
  <c r="CA143" i="1" s="1"/>
  <c r="CA145" i="1" s="1"/>
  <c r="CA149" i="1" s="1"/>
  <c r="CA150" i="1" s="1"/>
  <c r="CA156" i="1" s="1"/>
  <c r="CA157" i="1" s="1"/>
  <c r="DZ138" i="1"/>
  <c r="DZ139" i="1" s="1"/>
  <c r="DZ140" i="1" s="1"/>
  <c r="DZ141" i="1" s="1"/>
  <c r="DZ143" i="1" s="1"/>
  <c r="DZ145" i="1" s="1"/>
  <c r="DZ149" i="1" s="1"/>
  <c r="DZ150" i="1" s="1"/>
  <c r="DZ156" i="1" s="1"/>
  <c r="DZ157" i="1" s="1"/>
  <c r="CH138" i="1"/>
  <c r="CH139" i="1" s="1"/>
  <c r="CH140" i="1" s="1"/>
  <c r="CH141" i="1" s="1"/>
  <c r="CH143" i="1" s="1"/>
  <c r="CH145" i="1" s="1"/>
  <c r="CH149" i="1" s="1"/>
  <c r="CH150" i="1" s="1"/>
  <c r="CH156" i="1" s="1"/>
  <c r="FR138" i="1"/>
  <c r="FR139" i="1" s="1"/>
  <c r="FR140" i="1" s="1"/>
  <c r="FR141" i="1" s="1"/>
  <c r="FR143" i="1" s="1"/>
  <c r="FR145" i="1" s="1"/>
  <c r="FR149" i="1" s="1"/>
  <c r="FR150" i="1" s="1"/>
  <c r="FR156" i="1" s="1"/>
  <c r="FR157" i="1" s="1"/>
  <c r="CZ138" i="1"/>
  <c r="CZ139" i="1" s="1"/>
  <c r="CZ140" i="1" s="1"/>
  <c r="CZ141" i="1" s="1"/>
  <c r="CZ143" i="1" s="1"/>
  <c r="CZ145" i="1" s="1"/>
  <c r="CZ149" i="1" s="1"/>
  <c r="CZ150" i="1" s="1"/>
  <c r="CZ156" i="1" s="1"/>
  <c r="CZ157" i="1" s="1"/>
  <c r="FT138" i="1"/>
  <c r="FT139" i="1" s="1"/>
  <c r="FT140" i="1" s="1"/>
  <c r="FT141" i="1" s="1"/>
  <c r="FT143" i="1" s="1"/>
  <c r="FT145" i="1" s="1"/>
  <c r="FT149" i="1" s="1"/>
  <c r="FT150" i="1" s="1"/>
  <c r="FT156" i="1" s="1"/>
  <c r="DB138" i="1"/>
  <c r="DB139" i="1" s="1"/>
  <c r="DB140" i="1" s="1"/>
  <c r="DB141" i="1" s="1"/>
  <c r="DB143" i="1" s="1"/>
  <c r="DB145" i="1" s="1"/>
  <c r="DB149" i="1" s="1"/>
  <c r="DB150" i="1" s="1"/>
  <c r="DB156" i="1" s="1"/>
  <c r="BA138" i="1"/>
  <c r="BA139" i="1" s="1"/>
  <c r="BA140" i="1" s="1"/>
  <c r="BA141" i="1" s="1"/>
  <c r="BA143" i="1" s="1"/>
  <c r="BA145" i="1" s="1"/>
  <c r="BA149" i="1" s="1"/>
  <c r="BA150" i="1" s="1"/>
  <c r="BA156" i="1" s="1"/>
  <c r="FG138" i="1"/>
  <c r="FG139" i="1" s="1"/>
  <c r="FG140" i="1" s="1"/>
  <c r="FG141" i="1" s="1"/>
  <c r="FG143" i="1" s="1"/>
  <c r="FG145" i="1" s="1"/>
  <c r="FG149" i="1" s="1"/>
  <c r="FG150" i="1" s="1"/>
  <c r="FG156" i="1" s="1"/>
  <c r="EC138" i="1"/>
  <c r="EC139" i="1" s="1"/>
  <c r="EC140" i="1" s="1"/>
  <c r="EC141" i="1" s="1"/>
  <c r="EC143" i="1" s="1"/>
  <c r="EC145" i="1" s="1"/>
  <c r="EC149" i="1" s="1"/>
  <c r="EC150" i="1" s="1"/>
  <c r="EC156" i="1" s="1"/>
  <c r="CO138" i="1"/>
  <c r="CO139" i="1" s="1"/>
  <c r="CO140" i="1" s="1"/>
  <c r="CO141" i="1" s="1"/>
  <c r="CO143" i="1" s="1"/>
  <c r="CO145" i="1" s="1"/>
  <c r="CO149" i="1" s="1"/>
  <c r="CO150" i="1" s="1"/>
  <c r="CO156" i="1" s="1"/>
  <c r="S138" i="1"/>
  <c r="S139" i="1" s="1"/>
  <c r="S140" i="1" s="1"/>
  <c r="S141" i="1" s="1"/>
  <c r="S143" i="1" s="1"/>
  <c r="S145" i="1" s="1"/>
  <c r="S149" i="1" s="1"/>
  <c r="S150" i="1" s="1"/>
  <c r="S156" i="1" s="1"/>
  <c r="S157" i="1" s="1"/>
  <c r="CK138" i="1"/>
  <c r="CK139" i="1" s="1"/>
  <c r="CK140" i="1" s="1"/>
  <c r="CK141" i="1" s="1"/>
  <c r="CK143" i="1" s="1"/>
  <c r="CK145" i="1" s="1"/>
  <c r="CK149" i="1" s="1"/>
  <c r="CK150" i="1" s="1"/>
  <c r="CK156" i="1" s="1"/>
  <c r="CK157" i="1" s="1"/>
  <c r="DP138" i="1"/>
  <c r="DP139" i="1" s="1"/>
  <c r="DP140" i="1" s="1"/>
  <c r="DP141" i="1" s="1"/>
  <c r="DP143" i="1" s="1"/>
  <c r="DP145" i="1" s="1"/>
  <c r="DP149" i="1" s="1"/>
  <c r="DP150" i="1" s="1"/>
  <c r="DP156" i="1" s="1"/>
  <c r="FF138" i="1"/>
  <c r="FF139" i="1" s="1"/>
  <c r="FF140" i="1" s="1"/>
  <c r="FF141" i="1" s="1"/>
  <c r="FF143" i="1" s="1"/>
  <c r="FF145" i="1" s="1"/>
  <c r="FF149" i="1" s="1"/>
  <c r="FF150" i="1" s="1"/>
  <c r="FF156" i="1" s="1"/>
  <c r="FF157" i="1" s="1"/>
  <c r="EK138" i="1"/>
  <c r="EK139" i="1" s="1"/>
  <c r="EK140" i="1" s="1"/>
  <c r="EK141" i="1" s="1"/>
  <c r="EK143" i="1" s="1"/>
  <c r="EK145" i="1" s="1"/>
  <c r="EK149" i="1" s="1"/>
  <c r="EK150" i="1" s="1"/>
  <c r="EK156" i="1" s="1"/>
  <c r="CV138" i="1"/>
  <c r="CV139" i="1" s="1"/>
  <c r="CV140" i="1" s="1"/>
  <c r="CV141" i="1" s="1"/>
  <c r="CV143" i="1" s="1"/>
  <c r="CV145" i="1" s="1"/>
  <c r="CV149" i="1" s="1"/>
  <c r="CV150" i="1" s="1"/>
  <c r="CV156" i="1" s="1"/>
  <c r="CV157" i="1" s="1"/>
  <c r="AW138" i="1"/>
  <c r="AW139" i="1" s="1"/>
  <c r="AW140" i="1" s="1"/>
  <c r="AW141" i="1" s="1"/>
  <c r="AW143" i="1" s="1"/>
  <c r="AW145" i="1" s="1"/>
  <c r="AW149" i="1" s="1"/>
  <c r="AW150" i="1" s="1"/>
  <c r="AW156" i="1" s="1"/>
  <c r="AW157" i="1" s="1"/>
  <c r="N138" i="1"/>
  <c r="N139" i="1" s="1"/>
  <c r="N140" i="1" s="1"/>
  <c r="N141" i="1" s="1"/>
  <c r="N143" i="1" s="1"/>
  <c r="N145" i="1" s="1"/>
  <c r="N149" i="1" s="1"/>
  <c r="N150" i="1" s="1"/>
  <c r="N156" i="1" s="1"/>
  <c r="BF138" i="1"/>
  <c r="BF139" i="1" s="1"/>
  <c r="BF140" i="1" s="1"/>
  <c r="BF141" i="1" s="1"/>
  <c r="BF143" i="1" s="1"/>
  <c r="BF145" i="1" s="1"/>
  <c r="BF149" i="1" s="1"/>
  <c r="BF150" i="1" s="1"/>
  <c r="BF156" i="1" s="1"/>
  <c r="BI138" i="1"/>
  <c r="BI139" i="1" s="1"/>
  <c r="BI140" i="1" s="1"/>
  <c r="BI141" i="1" s="1"/>
  <c r="BI143" i="1" s="1"/>
  <c r="BI145" i="1" s="1"/>
  <c r="BI149" i="1" s="1"/>
  <c r="BI150" i="1" s="1"/>
  <c r="BI156" i="1" s="1"/>
  <c r="BI157" i="1" s="1"/>
  <c r="AV138" i="1"/>
  <c r="AV139" i="1" s="1"/>
  <c r="AV140" i="1" s="1"/>
  <c r="AV141" i="1" s="1"/>
  <c r="AV143" i="1" s="1"/>
  <c r="AV145" i="1" s="1"/>
  <c r="AV149" i="1" s="1"/>
  <c r="AV150" i="1" s="1"/>
  <c r="AV156" i="1" s="1"/>
  <c r="AV157" i="1" s="1"/>
  <c r="CJ138" i="1"/>
  <c r="CJ139" i="1" s="1"/>
  <c r="CJ140" i="1" s="1"/>
  <c r="CJ141" i="1" s="1"/>
  <c r="CJ143" i="1" s="1"/>
  <c r="CJ145" i="1" s="1"/>
  <c r="CJ149" i="1" s="1"/>
  <c r="CJ150" i="1" s="1"/>
  <c r="CJ156" i="1" s="1"/>
  <c r="CJ157" i="1" s="1"/>
  <c r="DF138" i="1"/>
  <c r="DF139" i="1" s="1"/>
  <c r="DF140" i="1" s="1"/>
  <c r="DF141" i="1" s="1"/>
  <c r="DF143" i="1" s="1"/>
  <c r="DF145" i="1" s="1"/>
  <c r="DF149" i="1" s="1"/>
  <c r="DF150" i="1" s="1"/>
  <c r="DF156" i="1" s="1"/>
  <c r="AZ138" i="1"/>
  <c r="AZ139" i="1" s="1"/>
  <c r="AZ140" i="1" s="1"/>
  <c r="AZ141" i="1" s="1"/>
  <c r="AZ143" i="1" s="1"/>
  <c r="AZ145" i="1" s="1"/>
  <c r="AZ149" i="1" s="1"/>
  <c r="AZ150" i="1" s="1"/>
  <c r="AZ156" i="1" s="1"/>
  <c r="AZ157" i="1" s="1"/>
  <c r="FN138" i="1"/>
  <c r="FN139" i="1" s="1"/>
  <c r="FN140" i="1" s="1"/>
  <c r="FN141" i="1" s="1"/>
  <c r="FN143" i="1" s="1"/>
  <c r="FN145" i="1" s="1"/>
  <c r="FN149" i="1" s="1"/>
  <c r="FN150" i="1" s="1"/>
  <c r="FN156" i="1" s="1"/>
  <c r="FN157" i="1" s="1"/>
  <c r="BM138" i="1"/>
  <c r="BM139" i="1" s="1"/>
  <c r="BM140" i="1" s="1"/>
  <c r="BM141" i="1" s="1"/>
  <c r="BM143" i="1" s="1"/>
  <c r="BM145" i="1" s="1"/>
  <c r="BM149" i="1" s="1"/>
  <c r="BM150" i="1" s="1"/>
  <c r="BM156" i="1" s="1"/>
  <c r="CI138" i="1"/>
  <c r="CI139" i="1" s="1"/>
  <c r="CI140" i="1" s="1"/>
  <c r="CI141" i="1" s="1"/>
  <c r="CI143" i="1" s="1"/>
  <c r="CI145" i="1" s="1"/>
  <c r="CI149" i="1" s="1"/>
  <c r="CI150" i="1" s="1"/>
  <c r="CI156" i="1" s="1"/>
  <c r="BW138" i="1"/>
  <c r="BW139" i="1" s="1"/>
  <c r="BW140" i="1" s="1"/>
  <c r="BW141" i="1" s="1"/>
  <c r="BW143" i="1" s="1"/>
  <c r="BW145" i="1" s="1"/>
  <c r="BW149" i="1" s="1"/>
  <c r="BW150" i="1" s="1"/>
  <c r="BW156" i="1" s="1"/>
  <c r="BW157" i="1" s="1"/>
  <c r="EO138" i="1"/>
  <c r="EO139" i="1" s="1"/>
  <c r="EO140" i="1" s="1"/>
  <c r="EO141" i="1" s="1"/>
  <c r="EO143" i="1" s="1"/>
  <c r="EO145" i="1" s="1"/>
  <c r="EO149" i="1" s="1"/>
  <c r="EO150" i="1" s="1"/>
  <c r="EO156" i="1" s="1"/>
  <c r="AI138" i="1"/>
  <c r="AI139" i="1" s="1"/>
  <c r="AI140" i="1" s="1"/>
  <c r="AI141" i="1" s="1"/>
  <c r="AI143" i="1" s="1"/>
  <c r="AI145" i="1" s="1"/>
  <c r="AI149" i="1" s="1"/>
  <c r="AI150" i="1" s="1"/>
  <c r="AI156" i="1" s="1"/>
  <c r="G138" i="1"/>
  <c r="G139" i="1" s="1"/>
  <c r="G140" i="1" s="1"/>
  <c r="G141" i="1" s="1"/>
  <c r="G143" i="1" s="1"/>
  <c r="G145" i="1" s="1"/>
  <c r="G149" i="1" s="1"/>
  <c r="G150" i="1" s="1"/>
  <c r="G156" i="1" s="1"/>
  <c r="EG138" i="1"/>
  <c r="EG139" i="1" s="1"/>
  <c r="EG140" i="1" s="1"/>
  <c r="EG141" i="1" s="1"/>
  <c r="EG143" i="1" s="1"/>
  <c r="EG145" i="1" s="1"/>
  <c r="EG149" i="1" s="1"/>
  <c r="EG150" i="1" s="1"/>
  <c r="EG156" i="1" s="1"/>
  <c r="EG157" i="1" s="1"/>
  <c r="CB138" i="1"/>
  <c r="CB139" i="1" s="1"/>
  <c r="CB140" i="1" s="1"/>
  <c r="CB141" i="1" s="1"/>
  <c r="CB143" i="1" s="1"/>
  <c r="CB145" i="1" s="1"/>
  <c r="CB149" i="1" s="1"/>
  <c r="CB150" i="1" s="1"/>
  <c r="CB156" i="1" s="1"/>
  <c r="CB157" i="1" s="1"/>
  <c r="EQ138" i="1"/>
  <c r="EQ139" i="1" s="1"/>
  <c r="EQ140" i="1" s="1"/>
  <c r="EQ141" i="1" s="1"/>
  <c r="EQ143" i="1" s="1"/>
  <c r="EQ145" i="1" s="1"/>
  <c r="EQ149" i="1" s="1"/>
  <c r="EQ150" i="1" s="1"/>
  <c r="EQ156" i="1" s="1"/>
  <c r="EQ157" i="1" s="1"/>
  <c r="FY138" i="1"/>
  <c r="FJ138" i="1"/>
  <c r="FJ139" i="1" s="1"/>
  <c r="FJ140" i="1" s="1"/>
  <c r="FJ141" i="1" s="1"/>
  <c r="FJ143" i="1" s="1"/>
  <c r="FJ145" i="1" s="1"/>
  <c r="FJ149" i="1" s="1"/>
  <c r="FJ150" i="1" s="1"/>
  <c r="FJ156" i="1" s="1"/>
  <c r="FM141" i="1"/>
  <c r="FM143" i="1" s="1"/>
  <c r="FM145" i="1" s="1"/>
  <c r="FM149" i="1" s="1"/>
  <c r="FM150" i="1" s="1"/>
  <c r="FM156" i="1" s="1"/>
  <c r="FM157" i="1" s="1"/>
  <c r="BZ141" i="1"/>
  <c r="BZ143" i="1" s="1"/>
  <c r="BZ145" i="1" s="1"/>
  <c r="BZ149" i="1" s="1"/>
  <c r="BZ150" i="1" s="1"/>
  <c r="BZ156" i="1" s="1"/>
  <c r="BZ157" i="1" s="1"/>
  <c r="C168" i="1"/>
  <c r="FY159" i="1"/>
  <c r="C191" i="1"/>
  <c r="C153" i="1"/>
  <c r="C125" i="1"/>
  <c r="C123" i="1"/>
  <c r="FY122" i="1"/>
  <c r="FY125" i="1" s="1"/>
  <c r="C134" i="4"/>
  <c r="AI131" i="4"/>
  <c r="FY168" i="1" l="1"/>
  <c r="C231" i="1"/>
  <c r="FY231" i="1" s="1"/>
  <c r="FY143" i="1"/>
  <c r="DB151" i="1"/>
  <c r="DB165" i="1" s="1"/>
  <c r="CD151" i="1"/>
  <c r="CD165" i="1" s="1"/>
  <c r="AE151" i="1"/>
  <c r="AE165" i="1" s="1"/>
  <c r="V151" i="1"/>
  <c r="V165" i="1" s="1"/>
  <c r="CW151" i="1"/>
  <c r="CW165" i="1" s="1"/>
  <c r="DD151" i="1"/>
  <c r="DD165" i="1" s="1"/>
  <c r="BQ151" i="1"/>
  <c r="BQ165" i="1" s="1"/>
  <c r="FP151" i="1"/>
  <c r="FP165" i="1" s="1"/>
  <c r="BJ151" i="1"/>
  <c r="BJ165" i="1" s="1"/>
  <c r="ET151" i="1"/>
  <c r="ET165" i="1" s="1"/>
  <c r="DK151" i="1"/>
  <c r="DK165" i="1" s="1"/>
  <c r="X151" i="1"/>
  <c r="X165" i="1" s="1"/>
  <c r="G151" i="1"/>
  <c r="G165" i="1" s="1"/>
  <c r="FL151" i="1"/>
  <c r="FL165" i="1" s="1"/>
  <c r="AS151" i="1"/>
  <c r="AS165" i="1" s="1"/>
  <c r="EN151" i="1"/>
  <c r="EN165" i="1" s="1"/>
  <c r="W151" i="1"/>
  <c r="W165" i="1" s="1"/>
  <c r="CA151" i="1"/>
  <c r="CA165" i="1" s="1"/>
  <c r="CE151" i="1"/>
  <c r="CE165" i="1" s="1"/>
  <c r="BI151" i="1"/>
  <c r="BI165" i="1" s="1"/>
  <c r="EG151" i="1"/>
  <c r="EG165" i="1" s="1"/>
  <c r="BF151" i="1"/>
  <c r="BF165" i="1" s="1"/>
  <c r="CQ151" i="1"/>
  <c r="CQ165" i="1" s="1"/>
  <c r="BH151" i="1"/>
  <c r="BH165" i="1" s="1"/>
  <c r="DC151" i="1"/>
  <c r="DC165" i="1" s="1"/>
  <c r="FH151" i="1"/>
  <c r="FH165" i="1" s="1"/>
  <c r="FV151" i="1"/>
  <c r="FV165" i="1" s="1"/>
  <c r="EZ151" i="1"/>
  <c r="EZ165" i="1" s="1"/>
  <c r="AF151" i="1"/>
  <c r="AF165" i="1" s="1"/>
  <c r="BG151" i="1"/>
  <c r="BG165" i="1" s="1"/>
  <c r="FD151" i="1"/>
  <c r="FD165" i="1" s="1"/>
  <c r="DM151" i="1"/>
  <c r="DM165" i="1" s="1"/>
  <c r="EY151" i="1"/>
  <c r="EY165" i="1" s="1"/>
  <c r="DJ151" i="1"/>
  <c r="DJ165" i="1" s="1"/>
  <c r="EK151" i="1"/>
  <c r="EK165" i="1" s="1"/>
  <c r="CZ151" i="1"/>
  <c r="CZ165" i="1" s="1"/>
  <c r="ED151" i="1"/>
  <c r="ED165" i="1" s="1"/>
  <c r="CL151" i="1"/>
  <c r="CL165" i="1" s="1"/>
  <c r="EA151" i="1"/>
  <c r="EA165" i="1" s="1"/>
  <c r="AB151" i="1"/>
  <c r="AB165" i="1" s="1"/>
  <c r="E151" i="1"/>
  <c r="E165" i="1" s="1"/>
  <c r="ES151" i="1"/>
  <c r="ES165" i="1" s="1"/>
  <c r="AA151" i="1"/>
  <c r="AA165" i="1" s="1"/>
  <c r="EU151" i="1"/>
  <c r="EU165" i="1" s="1"/>
  <c r="AO151" i="1"/>
  <c r="AO165" i="1" s="1"/>
  <c r="FM151" i="1"/>
  <c r="FM165" i="1" s="1"/>
  <c r="BM151" i="1"/>
  <c r="BM165" i="1" s="1"/>
  <c r="CN151" i="1"/>
  <c r="CN165" i="1" s="1"/>
  <c r="DS151" i="1"/>
  <c r="DS165" i="1" s="1"/>
  <c r="BA151" i="1"/>
  <c r="BA165" i="1" s="1"/>
  <c r="EV151" i="1"/>
  <c r="EV165" i="1" s="1"/>
  <c r="FK151" i="1"/>
  <c r="FK165" i="1" s="1"/>
  <c r="CR151" i="1"/>
  <c r="CR165" i="1" s="1"/>
  <c r="EW151" i="1"/>
  <c r="EW165" i="1" s="1"/>
  <c r="CM151" i="1"/>
  <c r="CM165" i="1" s="1"/>
  <c r="CK151" i="1"/>
  <c r="CK165" i="1" s="1"/>
  <c r="DN151" i="1"/>
  <c r="DN165" i="1" s="1"/>
  <c r="S151" i="1"/>
  <c r="S165" i="1" s="1"/>
  <c r="BD151" i="1"/>
  <c r="BD165" i="1" s="1"/>
  <c r="EB151" i="1"/>
  <c r="EB165" i="1" s="1"/>
  <c r="Y151" i="1"/>
  <c r="Y165" i="1" s="1"/>
  <c r="F151" i="1"/>
  <c r="F165" i="1" s="1"/>
  <c r="BO151" i="1"/>
  <c r="BO165" i="1" s="1"/>
  <c r="EQ151" i="1"/>
  <c r="EQ165" i="1" s="1"/>
  <c r="EX151" i="1"/>
  <c r="EX165" i="1" s="1"/>
  <c r="U151" i="1"/>
  <c r="U165" i="1" s="1"/>
  <c r="AU151" i="1"/>
  <c r="AU165" i="1" s="1"/>
  <c r="AG151" i="1"/>
  <c r="AG165" i="1" s="1"/>
  <c r="L151" i="1"/>
  <c r="L165" i="1" s="1"/>
  <c r="AI151" i="1"/>
  <c r="AI165" i="1" s="1"/>
  <c r="DU151" i="1"/>
  <c r="DU165" i="1" s="1"/>
  <c r="AN151" i="1"/>
  <c r="AN165" i="1" s="1"/>
  <c r="BB151" i="1"/>
  <c r="BB165" i="1" s="1"/>
  <c r="AT151" i="1"/>
  <c r="AT165" i="1" s="1"/>
  <c r="BS151" i="1"/>
  <c r="BS165" i="1" s="1"/>
  <c r="AK151" i="1"/>
  <c r="AK165" i="1" s="1"/>
  <c r="AM151" i="1"/>
  <c r="AM165" i="1" s="1"/>
  <c r="FQ151" i="1"/>
  <c r="FQ165" i="1" s="1"/>
  <c r="BC151" i="1"/>
  <c r="BC165" i="1" s="1"/>
  <c r="DX151" i="1"/>
  <c r="DX165" i="1" s="1"/>
  <c r="EJ151" i="1"/>
  <c r="EJ165" i="1" s="1"/>
  <c r="FJ151" i="1"/>
  <c r="FJ165" i="1" s="1"/>
  <c r="DR151" i="1"/>
  <c r="DR165" i="1" s="1"/>
  <c r="BK158" i="1"/>
  <c r="BK205" i="1"/>
  <c r="BK179" i="1"/>
  <c r="BK180" i="1" s="1"/>
  <c r="BK181" i="1" s="1"/>
  <c r="BK166" i="1"/>
  <c r="FX157" i="1"/>
  <c r="FX158" i="1" s="1"/>
  <c r="FB158" i="1"/>
  <c r="FB179" i="1"/>
  <c r="FB180" i="1" s="1"/>
  <c r="FB181" i="1" s="1"/>
  <c r="FB205" i="1"/>
  <c r="FB166" i="1"/>
  <c r="M158" i="1"/>
  <c r="M166" i="1"/>
  <c r="M205" i="1"/>
  <c r="M179" i="1"/>
  <c r="M180" i="1" s="1"/>
  <c r="CJ158" i="1"/>
  <c r="CJ179" i="1"/>
  <c r="CJ180" i="1" s="1"/>
  <c r="CJ181" i="1" s="1"/>
  <c r="CJ205" i="1"/>
  <c r="CJ166" i="1"/>
  <c r="FW157" i="1"/>
  <c r="FW158" i="1" s="1"/>
  <c r="D157" i="1"/>
  <c r="FI157" i="1"/>
  <c r="FI158" i="1" s="1"/>
  <c r="BX157" i="1"/>
  <c r="BX158" i="1" s="1"/>
  <c r="EC157" i="1"/>
  <c r="CH157" i="1"/>
  <c r="DT157" i="1"/>
  <c r="FT157" i="1"/>
  <c r="FT158" i="1" s="1"/>
  <c r="CY158" i="1"/>
  <c r="CY205" i="1"/>
  <c r="CY166" i="1"/>
  <c r="CY179" i="1"/>
  <c r="CY180" i="1" s="1"/>
  <c r="CY181" i="1" s="1"/>
  <c r="DY158" i="1"/>
  <c r="DY166" i="1"/>
  <c r="DY179" i="1"/>
  <c r="DY180" i="1" s="1"/>
  <c r="DY205" i="1"/>
  <c r="FN158" i="1"/>
  <c r="FN179" i="1"/>
  <c r="FN180" i="1" s="1"/>
  <c r="FN181" i="1" s="1"/>
  <c r="FN166" i="1"/>
  <c r="FN205" i="1"/>
  <c r="FF158" i="1"/>
  <c r="FF179" i="1"/>
  <c r="FF180" i="1" s="1"/>
  <c r="FF181" i="1" s="1"/>
  <c r="FF166" i="1"/>
  <c r="FF205" i="1"/>
  <c r="CS157" i="1"/>
  <c r="FU157" i="1"/>
  <c r="FU158" i="1" s="1"/>
  <c r="I158" i="1"/>
  <c r="I205" i="1"/>
  <c r="I179" i="1"/>
  <c r="I180" i="1" s="1"/>
  <c r="I166" i="1"/>
  <c r="FI151" i="1"/>
  <c r="FI165" i="1" s="1"/>
  <c r="CD157" i="1"/>
  <c r="CD158" i="1" s="1"/>
  <c r="EC151" i="1"/>
  <c r="EC165" i="1" s="1"/>
  <c r="T151" i="1"/>
  <c r="T165" i="1" s="1"/>
  <c r="DV151" i="1"/>
  <c r="DV165" i="1" s="1"/>
  <c r="EF151" i="1"/>
  <c r="EF165" i="1" s="1"/>
  <c r="FT151" i="1"/>
  <c r="FT165" i="1" s="1"/>
  <c r="AH151" i="1"/>
  <c r="AH165" i="1" s="1"/>
  <c r="DL151" i="1"/>
  <c r="DL165" i="1" s="1"/>
  <c r="CY151" i="1"/>
  <c r="CY165" i="1" s="1"/>
  <c r="BH157" i="1"/>
  <c r="BH158" i="1" s="1"/>
  <c r="CB151" i="1"/>
  <c r="CB165" i="1" s="1"/>
  <c r="AV151" i="1"/>
  <c r="AV165" i="1" s="1"/>
  <c r="BU151" i="1"/>
  <c r="BU165" i="1" s="1"/>
  <c r="EI157" i="1"/>
  <c r="EI158" i="1" s="1"/>
  <c r="FC157" i="1"/>
  <c r="FC158" i="1" s="1"/>
  <c r="BZ158" i="1"/>
  <c r="BZ205" i="1"/>
  <c r="BZ166" i="1"/>
  <c r="BZ179" i="1"/>
  <c r="BZ180" i="1" s="1"/>
  <c r="BZ181" i="1" s="1"/>
  <c r="FG157" i="1"/>
  <c r="FG158" i="1" s="1"/>
  <c r="DZ158" i="1"/>
  <c r="DZ166" i="1"/>
  <c r="DZ179" i="1"/>
  <c r="DZ180" i="1" s="1"/>
  <c r="DZ205" i="1"/>
  <c r="BE157" i="1"/>
  <c r="BE158" i="1" s="1"/>
  <c r="CI157" i="1"/>
  <c r="CI158" i="1" s="1"/>
  <c r="DF157" i="1"/>
  <c r="DF158" i="1" s="1"/>
  <c r="C126" i="1"/>
  <c r="FY123" i="1"/>
  <c r="FY126" i="1" s="1"/>
  <c r="Z157" i="1"/>
  <c r="DA158" i="1"/>
  <c r="DA205" i="1"/>
  <c r="DA166" i="1"/>
  <c r="DA179" i="1"/>
  <c r="DA180" i="1" s="1"/>
  <c r="DA181" i="1" s="1"/>
  <c r="EL157" i="1"/>
  <c r="CC158" i="1"/>
  <c r="CC179" i="1"/>
  <c r="CC180" i="1" s="1"/>
  <c r="CC181" i="1" s="1"/>
  <c r="CC205" i="1"/>
  <c r="CC166" i="1"/>
  <c r="AY158" i="1"/>
  <c r="AY205" i="1"/>
  <c r="AY179" i="1"/>
  <c r="AY180" i="1" s="1"/>
  <c r="AY181" i="1" s="1"/>
  <c r="AY166" i="1"/>
  <c r="DP157" i="1"/>
  <c r="DP158" i="1" s="1"/>
  <c r="DG158" i="1"/>
  <c r="DG205" i="1"/>
  <c r="DG179" i="1"/>
  <c r="DG180" i="1" s="1"/>
  <c r="DG181" i="1" s="1"/>
  <c r="DG166" i="1"/>
  <c r="BP158" i="1"/>
  <c r="BP166" i="1"/>
  <c r="BP179" i="1"/>
  <c r="BP180" i="1" s="1"/>
  <c r="BP181" i="1" s="1"/>
  <c r="BP205" i="1"/>
  <c r="BK151" i="1"/>
  <c r="BK165" i="1" s="1"/>
  <c r="AN158" i="1"/>
  <c r="AN205" i="1"/>
  <c r="AN179" i="1"/>
  <c r="AN180" i="1" s="1"/>
  <c r="AN181" i="1" s="1"/>
  <c r="AN166" i="1"/>
  <c r="FX151" i="1"/>
  <c r="FX165" i="1" s="1"/>
  <c r="AB157" i="1"/>
  <c r="BB158" i="1"/>
  <c r="BB179" i="1"/>
  <c r="BB180" i="1" s="1"/>
  <c r="BB181" i="1" s="1"/>
  <c r="BB166" i="1"/>
  <c r="BB205" i="1"/>
  <c r="BA157" i="1"/>
  <c r="BA158" i="1" s="1"/>
  <c r="FB151" i="1"/>
  <c r="FB165" i="1" s="1"/>
  <c r="X157" i="1"/>
  <c r="X158" i="1" s="1"/>
  <c r="AT157" i="1"/>
  <c r="Y158" i="1"/>
  <c r="Y205" i="1"/>
  <c r="Y166" i="1"/>
  <c r="Y179" i="1"/>
  <c r="Y180" i="1" s="1"/>
  <c r="Y181" i="1" s="1"/>
  <c r="DE151" i="1"/>
  <c r="DE165" i="1" s="1"/>
  <c r="AA158" i="1"/>
  <c r="AA166" i="1"/>
  <c r="AA179" i="1"/>
  <c r="AA180" i="1" s="1"/>
  <c r="AA181" i="1" s="1"/>
  <c r="AA205" i="1"/>
  <c r="BN151" i="1"/>
  <c r="BN165" i="1" s="1"/>
  <c r="M151" i="1"/>
  <c r="M165" i="1" s="1"/>
  <c r="DR157" i="1"/>
  <c r="DR158" i="1" s="1"/>
  <c r="AU158" i="1"/>
  <c r="AU205" i="1"/>
  <c r="AU179" i="1"/>
  <c r="AU180" i="1" s="1"/>
  <c r="AU166" i="1"/>
  <c r="CA158" i="1"/>
  <c r="CA179" i="1"/>
  <c r="CA180" i="1" s="1"/>
  <c r="CA181" i="1" s="1"/>
  <c r="CA166" i="1"/>
  <c r="CA205" i="1"/>
  <c r="AO157" i="1"/>
  <c r="AO158" i="1" s="1"/>
  <c r="DJ157" i="1"/>
  <c r="DJ158" i="1" s="1"/>
  <c r="EH151" i="1"/>
  <c r="EH165" i="1" s="1"/>
  <c r="EQ158" i="1"/>
  <c r="EQ205" i="1"/>
  <c r="EQ166" i="1"/>
  <c r="EQ179" i="1"/>
  <c r="EQ180" i="1" s="1"/>
  <c r="AI157" i="1"/>
  <c r="BM157" i="1"/>
  <c r="BM158" i="1" s="1"/>
  <c r="CJ151" i="1"/>
  <c r="CJ165" i="1" s="1"/>
  <c r="N151" i="1"/>
  <c r="N165" i="1" s="1"/>
  <c r="AI134" i="4"/>
  <c r="C38" i="5"/>
  <c r="FW151" i="1"/>
  <c r="FW165" i="1" s="1"/>
  <c r="BY151" i="1"/>
  <c r="BY165" i="1" s="1"/>
  <c r="AJ151" i="1"/>
  <c r="AJ165" i="1" s="1"/>
  <c r="AF157" i="1"/>
  <c r="CL157" i="1"/>
  <c r="DX158" i="1"/>
  <c r="DX179" i="1"/>
  <c r="DX180" i="1" s="1"/>
  <c r="DX166" i="1"/>
  <c r="DX205" i="1"/>
  <c r="D151" i="1"/>
  <c r="D165" i="1" s="1"/>
  <c r="BD158" i="1"/>
  <c r="BD205" i="1"/>
  <c r="BD179" i="1"/>
  <c r="BD180" i="1" s="1"/>
  <c r="BD181" i="1" s="1"/>
  <c r="BD166" i="1"/>
  <c r="EM151" i="1"/>
  <c r="EM165" i="1" s="1"/>
  <c r="DK158" i="1"/>
  <c r="DK179" i="1"/>
  <c r="DK180" i="1" s="1"/>
  <c r="DK205" i="1"/>
  <c r="DK166" i="1"/>
  <c r="Z151" i="1"/>
  <c r="Z165" i="1" s="1"/>
  <c r="DA151" i="1"/>
  <c r="DA165" i="1" s="1"/>
  <c r="EL151" i="1"/>
  <c r="EL165" i="1" s="1"/>
  <c r="CC151" i="1"/>
  <c r="CC165" i="1" s="1"/>
  <c r="AY151" i="1"/>
  <c r="AY165" i="1" s="1"/>
  <c r="DP151" i="1"/>
  <c r="DP165" i="1" s="1"/>
  <c r="DG151" i="1"/>
  <c r="DG165" i="1" s="1"/>
  <c r="BP151" i="1"/>
  <c r="BP165" i="1" s="1"/>
  <c r="DE158" i="1"/>
  <c r="DE205" i="1"/>
  <c r="DE179" i="1"/>
  <c r="DE180" i="1" s="1"/>
  <c r="DE181" i="1" s="1"/>
  <c r="DE166" i="1"/>
  <c r="BN157" i="1"/>
  <c r="N157" i="1"/>
  <c r="N158" i="1" s="1"/>
  <c r="BY158" i="1"/>
  <c r="BY205" i="1"/>
  <c r="BY179" i="1"/>
  <c r="BY180" i="1" s="1"/>
  <c r="BY181" i="1" s="1"/>
  <c r="BY166" i="1"/>
  <c r="FS158" i="1"/>
  <c r="FS179" i="1"/>
  <c r="FS180" i="1" s="1"/>
  <c r="FS166" i="1"/>
  <c r="FS205" i="1"/>
  <c r="P158" i="1"/>
  <c r="P205" i="1"/>
  <c r="P179" i="1"/>
  <c r="P180" i="1" s="1"/>
  <c r="P181" i="1" s="1"/>
  <c r="P166" i="1"/>
  <c r="T158" i="1"/>
  <c r="T179" i="1"/>
  <c r="T180" i="1" s="1"/>
  <c r="T181" i="1" s="1"/>
  <c r="T205" i="1"/>
  <c r="T166" i="1"/>
  <c r="EF158" i="1"/>
  <c r="EF166" i="1"/>
  <c r="EF205" i="1"/>
  <c r="EF179" i="1"/>
  <c r="EF180" i="1" s="1"/>
  <c r="EF181" i="1" s="1"/>
  <c r="R157" i="1"/>
  <c r="DL158" i="1"/>
  <c r="DL166" i="1"/>
  <c r="DL179" i="1"/>
  <c r="DL180" i="1" s="1"/>
  <c r="DL205" i="1"/>
  <c r="EE157" i="1"/>
  <c r="EE158" i="1" s="1"/>
  <c r="EO157" i="1"/>
  <c r="AW158" i="1"/>
  <c r="AW179" i="1"/>
  <c r="AW180" i="1" s="1"/>
  <c r="AW205" i="1"/>
  <c r="AW166" i="1"/>
  <c r="CP158" i="1"/>
  <c r="CP179" i="1"/>
  <c r="CP180" i="1" s="1"/>
  <c r="CP181" i="1" s="1"/>
  <c r="CP205" i="1"/>
  <c r="CP166" i="1"/>
  <c r="BU158" i="1"/>
  <c r="BU166" i="1"/>
  <c r="BU179" i="1"/>
  <c r="BU180" i="1" s="1"/>
  <c r="BU181" i="1" s="1"/>
  <c r="BU205" i="1"/>
  <c r="ER157" i="1"/>
  <c r="AE158" i="1"/>
  <c r="AE166" i="1"/>
  <c r="AE205" i="1"/>
  <c r="AE179" i="1"/>
  <c r="AE180" i="1" s="1"/>
  <c r="AR151" i="1"/>
  <c r="AR165" i="1" s="1"/>
  <c r="BX151" i="1"/>
  <c r="BX165" i="1" s="1"/>
  <c r="CG151" i="1"/>
  <c r="CG165" i="1" s="1"/>
  <c r="CH151" i="1"/>
  <c r="CH165" i="1" s="1"/>
  <c r="W157" i="1"/>
  <c r="R151" i="1"/>
  <c r="R165" i="1" s="1"/>
  <c r="BJ157" i="1"/>
  <c r="DY151" i="1"/>
  <c r="DY165" i="1" s="1"/>
  <c r="EE151" i="1"/>
  <c r="EE165" i="1" s="1"/>
  <c r="EO151" i="1"/>
  <c r="EO165" i="1" s="1"/>
  <c r="AW151" i="1"/>
  <c r="AW165" i="1" s="1"/>
  <c r="CS151" i="1"/>
  <c r="CS165" i="1" s="1"/>
  <c r="CP151" i="1"/>
  <c r="CP165" i="1" s="1"/>
  <c r="BQ157" i="1"/>
  <c r="ER151" i="1"/>
  <c r="ER165" i="1" s="1"/>
  <c r="I151" i="1"/>
  <c r="I165" i="1" s="1"/>
  <c r="CO157" i="1"/>
  <c r="CO158" i="1" s="1"/>
  <c r="FR158" i="1"/>
  <c r="FR179" i="1"/>
  <c r="FR180" i="1" s="1"/>
  <c r="FR166" i="1"/>
  <c r="FR205" i="1"/>
  <c r="AP158" i="1"/>
  <c r="AP205" i="1"/>
  <c r="AP179" i="1"/>
  <c r="AP180" i="1" s="1"/>
  <c r="AP166" i="1"/>
  <c r="CU158" i="1"/>
  <c r="CU179" i="1"/>
  <c r="CU180" i="1" s="1"/>
  <c r="CU205" i="1"/>
  <c r="CU166" i="1"/>
  <c r="AC158" i="1"/>
  <c r="AC205" i="1"/>
  <c r="AC179" i="1"/>
  <c r="AC180" i="1" s="1"/>
  <c r="AC166" i="1"/>
  <c r="AQ157" i="1"/>
  <c r="AQ158" i="1" s="1"/>
  <c r="AL158" i="1"/>
  <c r="AL205" i="1"/>
  <c r="AL166" i="1"/>
  <c r="AL179" i="1"/>
  <c r="AL180" i="1" s="1"/>
  <c r="AL181" i="1" s="1"/>
  <c r="Q158" i="1"/>
  <c r="Q179" i="1"/>
  <c r="Q180" i="1" s="1"/>
  <c r="Q166" i="1"/>
  <c r="Q205" i="1"/>
  <c r="DH158" i="1"/>
  <c r="DH205" i="1"/>
  <c r="DH179" i="1"/>
  <c r="DH180" i="1" s="1"/>
  <c r="DH181" i="1" s="1"/>
  <c r="DH166" i="1"/>
  <c r="E158" i="1"/>
  <c r="E179" i="1"/>
  <c r="E180" i="1" s="1"/>
  <c r="E166" i="1"/>
  <c r="E205" i="1"/>
  <c r="BS158" i="1"/>
  <c r="BS205" i="1"/>
  <c r="BS166" i="1"/>
  <c r="BS179" i="1"/>
  <c r="BS180" i="1" s="1"/>
  <c r="F157" i="1"/>
  <c r="EV158" i="1"/>
  <c r="EV179" i="1"/>
  <c r="EV180" i="1" s="1"/>
  <c r="EV181" i="1" s="1"/>
  <c r="EV205" i="1"/>
  <c r="EV166" i="1"/>
  <c r="EA158" i="1"/>
  <c r="EA179" i="1"/>
  <c r="EA180" i="1" s="1"/>
  <c r="EA181" i="1" s="1"/>
  <c r="EA205" i="1"/>
  <c r="EA166" i="1"/>
  <c r="EZ158" i="1"/>
  <c r="EZ166" i="1"/>
  <c r="EZ179" i="1"/>
  <c r="EZ180" i="1" s="1"/>
  <c r="EZ181" i="1" s="1"/>
  <c r="EZ205" i="1"/>
  <c r="DW151" i="1"/>
  <c r="DW165" i="1" s="1"/>
  <c r="BO158" i="1"/>
  <c r="BO179" i="1"/>
  <c r="BO180" i="1" s="1"/>
  <c r="BO166" i="1"/>
  <c r="BO205" i="1"/>
  <c r="BT151" i="1"/>
  <c r="BT165" i="1" s="1"/>
  <c r="AG158" i="1"/>
  <c r="AG179" i="1"/>
  <c r="AG180" i="1" s="1"/>
  <c r="AG181" i="1" s="1"/>
  <c r="AG166" i="1"/>
  <c r="AG205" i="1"/>
  <c r="FM158" i="1"/>
  <c r="FM166" i="1"/>
  <c r="FM179" i="1"/>
  <c r="FM180" i="1" s="1"/>
  <c r="FM205" i="1"/>
  <c r="EG158" i="1"/>
  <c r="EG205" i="1"/>
  <c r="EG166" i="1"/>
  <c r="EG179" i="1"/>
  <c r="EG180" i="1" s="1"/>
  <c r="EG181" i="1" s="1"/>
  <c r="BW151" i="1"/>
  <c r="BW165" i="1" s="1"/>
  <c r="AZ151" i="1"/>
  <c r="AZ165" i="1" s="1"/>
  <c r="BI158" i="1"/>
  <c r="BI205" i="1"/>
  <c r="BI166" i="1"/>
  <c r="BI179" i="1"/>
  <c r="BI180" i="1" s="1"/>
  <c r="CV151" i="1"/>
  <c r="CV165" i="1" s="1"/>
  <c r="DN158" i="1"/>
  <c r="DN166" i="1"/>
  <c r="DN179" i="1"/>
  <c r="DN180" i="1" s="1"/>
  <c r="DN181" i="1" s="1"/>
  <c r="DN205" i="1"/>
  <c r="CT151" i="1"/>
  <c r="CT165" i="1" s="1"/>
  <c r="DC158" i="1"/>
  <c r="DC166" i="1"/>
  <c r="DC205" i="1"/>
  <c r="DC179" i="1"/>
  <c r="DC180" i="1" s="1"/>
  <c r="AD151" i="1"/>
  <c r="AD165" i="1" s="1"/>
  <c r="CR157" i="1"/>
  <c r="CR158" i="1" s="1"/>
  <c r="BG157" i="1"/>
  <c r="DS158" i="1"/>
  <c r="DS166" i="1"/>
  <c r="DS205" i="1"/>
  <c r="DS179" i="1"/>
  <c r="DS180" i="1" s="1"/>
  <c r="DS181" i="1" s="1"/>
  <c r="ED158" i="1"/>
  <c r="ED166" i="1"/>
  <c r="ED179" i="1"/>
  <c r="ED180" i="1" s="1"/>
  <c r="ED205" i="1"/>
  <c r="BR151" i="1"/>
  <c r="BR165" i="1" s="1"/>
  <c r="DU158" i="1"/>
  <c r="DU166" i="1"/>
  <c r="DU205" i="1"/>
  <c r="DU179" i="1"/>
  <c r="DU180" i="1" s="1"/>
  <c r="DU181" i="1" s="1"/>
  <c r="BL151" i="1"/>
  <c r="BL165" i="1" s="1"/>
  <c r="CO151" i="1"/>
  <c r="CO165" i="1" s="1"/>
  <c r="DI151" i="1"/>
  <c r="DI165" i="1" s="1"/>
  <c r="FR151" i="1"/>
  <c r="FR165" i="1" s="1"/>
  <c r="H151" i="1"/>
  <c r="H165" i="1" s="1"/>
  <c r="AP151" i="1"/>
  <c r="AP165" i="1" s="1"/>
  <c r="DB157" i="1"/>
  <c r="CU151" i="1"/>
  <c r="CU165" i="1" s="1"/>
  <c r="ET158" i="1"/>
  <c r="ET179" i="1"/>
  <c r="ET180" i="1" s="1"/>
  <c r="ET181" i="1" s="1"/>
  <c r="ET166" i="1"/>
  <c r="ET205" i="1"/>
  <c r="EH158" i="1"/>
  <c r="EH205" i="1"/>
  <c r="EH166" i="1"/>
  <c r="EH179" i="1"/>
  <c r="EH180" i="1" s="1"/>
  <c r="EH181" i="1" s="1"/>
  <c r="AJ157" i="1"/>
  <c r="AJ158" i="1" s="1"/>
  <c r="EM157" i="1"/>
  <c r="EM158" i="1" s="1"/>
  <c r="AR158" i="1"/>
  <c r="AR179" i="1"/>
  <c r="AR180" i="1" s="1"/>
  <c r="AR166" i="1"/>
  <c r="AR205" i="1"/>
  <c r="CG157" i="1"/>
  <c r="DQ157" i="1"/>
  <c r="DQ158" i="1" s="1"/>
  <c r="DV158" i="1"/>
  <c r="DV205" i="1"/>
  <c r="DV179" i="1"/>
  <c r="DV180" i="1" s="1"/>
  <c r="DV181" i="1" s="1"/>
  <c r="DV166" i="1"/>
  <c r="AH157" i="1"/>
  <c r="FO158" i="1"/>
  <c r="FO205" i="1"/>
  <c r="FO179" i="1"/>
  <c r="FO180" i="1" s="1"/>
  <c r="FO181" i="1" s="1"/>
  <c r="FO166" i="1"/>
  <c r="CB158" i="1"/>
  <c r="CB205" i="1"/>
  <c r="CB179" i="1"/>
  <c r="CB180" i="1" s="1"/>
  <c r="CB181" i="1" s="1"/>
  <c r="CB166" i="1"/>
  <c r="AV158" i="1"/>
  <c r="AV166" i="1"/>
  <c r="AV205" i="1"/>
  <c r="AV179" i="1"/>
  <c r="AV180" i="1" s="1"/>
  <c r="AV181" i="1" s="1"/>
  <c r="DO158" i="1"/>
  <c r="DO166" i="1"/>
  <c r="DO179" i="1"/>
  <c r="DO180" i="1" s="1"/>
  <c r="DO181" i="1" s="1"/>
  <c r="DO205" i="1"/>
  <c r="BV157" i="1"/>
  <c r="BV158" i="1" s="1"/>
  <c r="FE158" i="1"/>
  <c r="FE166" i="1"/>
  <c r="FE179" i="1"/>
  <c r="FE180" i="1" s="1"/>
  <c r="FE205" i="1"/>
  <c r="FS151" i="1"/>
  <c r="FS165" i="1" s="1"/>
  <c r="P151" i="1"/>
  <c r="P165" i="1" s="1"/>
  <c r="AS157" i="1"/>
  <c r="AS158" i="1" s="1"/>
  <c r="DQ151" i="1"/>
  <c r="DQ165" i="1" s="1"/>
  <c r="DT151" i="1"/>
  <c r="DT165" i="1" s="1"/>
  <c r="ES158" i="1"/>
  <c r="ES205" i="1"/>
  <c r="ES166" i="1"/>
  <c r="ES179" i="1"/>
  <c r="ES180" i="1" s="1"/>
  <c r="ES181" i="1" s="1"/>
  <c r="FO151" i="1"/>
  <c r="FO165" i="1" s="1"/>
  <c r="AM157" i="1"/>
  <c r="FN151" i="1"/>
  <c r="FN165" i="1" s="1"/>
  <c r="FF151" i="1"/>
  <c r="FF165" i="1" s="1"/>
  <c r="DO151" i="1"/>
  <c r="DO165" i="1" s="1"/>
  <c r="FU151" i="1"/>
  <c r="FU165" i="1" s="1"/>
  <c r="BV151" i="1"/>
  <c r="BV165" i="1" s="1"/>
  <c r="FE151" i="1"/>
  <c r="FE165" i="1" s="1"/>
  <c r="BL157" i="1"/>
  <c r="DI158" i="1"/>
  <c r="DI166" i="1"/>
  <c r="DI179" i="1"/>
  <c r="DI180" i="1" s="1"/>
  <c r="DI181" i="1" s="1"/>
  <c r="DI205" i="1"/>
  <c r="H158" i="1"/>
  <c r="H205" i="1"/>
  <c r="H179" i="1"/>
  <c r="H180" i="1" s="1"/>
  <c r="H181" i="1" s="1"/>
  <c r="H166" i="1"/>
  <c r="CX158" i="1"/>
  <c r="CX179" i="1"/>
  <c r="CX180" i="1" s="1"/>
  <c r="CX181" i="1" s="1"/>
  <c r="CX205" i="1"/>
  <c r="CX166" i="1"/>
  <c r="EP158" i="1"/>
  <c r="EP166" i="1"/>
  <c r="EP205" i="1"/>
  <c r="EP179" i="1"/>
  <c r="EP180" i="1" s="1"/>
  <c r="AC151" i="1"/>
  <c r="AC165" i="1" s="1"/>
  <c r="CX151" i="1"/>
  <c r="CX165" i="1" s="1"/>
  <c r="AQ151" i="1"/>
  <c r="AQ165" i="1" s="1"/>
  <c r="FL157" i="1"/>
  <c r="AL151" i="1"/>
  <c r="AL165" i="1" s="1"/>
  <c r="EP151" i="1"/>
  <c r="EP165" i="1" s="1"/>
  <c r="FH158" i="1"/>
  <c r="FH179" i="1"/>
  <c r="FH180" i="1" s="1"/>
  <c r="FH181" i="1" s="1"/>
  <c r="FH205" i="1"/>
  <c r="FH166" i="1"/>
  <c r="Q151" i="1"/>
  <c r="Q165" i="1" s="1"/>
  <c r="DH151" i="1"/>
  <c r="DH165" i="1" s="1"/>
  <c r="FY145" i="1"/>
  <c r="C149" i="1"/>
  <c r="AZ158" i="1"/>
  <c r="AZ166" i="1"/>
  <c r="AZ205" i="1"/>
  <c r="AZ179" i="1"/>
  <c r="AZ180" i="1" s="1"/>
  <c r="AD158" i="1"/>
  <c r="AD179" i="1"/>
  <c r="AD180" i="1" s="1"/>
  <c r="AD205" i="1"/>
  <c r="AD166" i="1"/>
  <c r="BR158" i="1"/>
  <c r="BR205" i="1"/>
  <c r="BR166" i="1"/>
  <c r="BR179" i="1"/>
  <c r="BR180" i="1" s="1"/>
  <c r="AX158" i="1"/>
  <c r="AX166" i="1"/>
  <c r="AX205" i="1"/>
  <c r="AX179" i="1"/>
  <c r="AX180" i="1" s="1"/>
  <c r="J157" i="1"/>
  <c r="J158" i="1" s="1"/>
  <c r="O157" i="1"/>
  <c r="O158" i="1" s="1"/>
  <c r="CF158" i="1"/>
  <c r="CF179" i="1"/>
  <c r="CF180" i="1" s="1"/>
  <c r="CF181" i="1" s="1"/>
  <c r="CF205" i="1"/>
  <c r="CF166" i="1"/>
  <c r="FA158" i="1"/>
  <c r="FA205" i="1"/>
  <c r="FA179" i="1"/>
  <c r="FA180" i="1" s="1"/>
  <c r="FA166" i="1"/>
  <c r="K158" i="1"/>
  <c r="K205" i="1"/>
  <c r="K179" i="1"/>
  <c r="K180" i="1" s="1"/>
  <c r="K181" i="1" s="1"/>
  <c r="K166" i="1"/>
  <c r="DW157" i="1"/>
  <c r="DW158" i="1" s="1"/>
  <c r="BT158" i="1"/>
  <c r="BT179" i="1"/>
  <c r="BT180" i="1" s="1"/>
  <c r="BT166" i="1"/>
  <c r="BT205" i="1"/>
  <c r="BW158" i="1"/>
  <c r="BW205" i="1"/>
  <c r="BW179" i="1"/>
  <c r="BW180" i="1" s="1"/>
  <c r="BW166" i="1"/>
  <c r="CV158" i="1"/>
  <c r="CV205" i="1"/>
  <c r="CV166" i="1"/>
  <c r="CV179" i="1"/>
  <c r="CV180" i="1" s="1"/>
  <c r="CT158" i="1"/>
  <c r="CT205" i="1"/>
  <c r="CT179" i="1"/>
  <c r="CT180" i="1" s="1"/>
  <c r="CT166" i="1"/>
  <c r="EN158" i="1"/>
  <c r="EN166" i="1"/>
  <c r="EN205" i="1"/>
  <c r="EN179" i="1"/>
  <c r="EN180" i="1" s="1"/>
  <c r="EN181" i="1" s="1"/>
  <c r="CM158" i="1"/>
  <c r="CM179" i="1"/>
  <c r="CM180" i="1" s="1"/>
  <c r="CM166" i="1"/>
  <c r="CM205" i="1"/>
  <c r="EI151" i="1"/>
  <c r="EI165" i="1" s="1"/>
  <c r="FC151" i="1"/>
  <c r="FC165" i="1" s="1"/>
  <c r="L157" i="1"/>
  <c r="L158" i="1" s="1"/>
  <c r="BZ151" i="1"/>
  <c r="BZ165" i="1" s="1"/>
  <c r="DM158" i="1"/>
  <c r="DM166" i="1"/>
  <c r="DM205" i="1"/>
  <c r="DM179" i="1"/>
  <c r="DM180" i="1" s="1"/>
  <c r="DM181" i="1" s="1"/>
  <c r="EB157" i="1"/>
  <c r="CK158" i="1"/>
  <c r="CK166" i="1"/>
  <c r="CK179" i="1"/>
  <c r="CK180" i="1" s="1"/>
  <c r="CK205" i="1"/>
  <c r="U158" i="1"/>
  <c r="U179" i="1"/>
  <c r="U180" i="1" s="1"/>
  <c r="U181" i="1" s="1"/>
  <c r="U205" i="1"/>
  <c r="U166" i="1"/>
  <c r="FV158" i="1"/>
  <c r="FV205" i="1"/>
  <c r="FV166" i="1"/>
  <c r="FV179" i="1"/>
  <c r="FV180" i="1" s="1"/>
  <c r="FG151" i="1"/>
  <c r="FG165" i="1" s="1"/>
  <c r="FD157" i="1"/>
  <c r="FD158" i="1" s="1"/>
  <c r="DZ151" i="1"/>
  <c r="DZ165" i="1" s="1"/>
  <c r="EY158" i="1"/>
  <c r="EY205" i="1"/>
  <c r="EY166" i="1"/>
  <c r="EY179" i="1"/>
  <c r="EY180" i="1" s="1"/>
  <c r="EY181" i="1" s="1"/>
  <c r="EU158" i="1"/>
  <c r="EU205" i="1"/>
  <c r="EU166" i="1"/>
  <c r="EU179" i="1"/>
  <c r="EU180" i="1" s="1"/>
  <c r="EU181" i="1" s="1"/>
  <c r="CQ157" i="1"/>
  <c r="CE157" i="1"/>
  <c r="AK157" i="1"/>
  <c r="BE151" i="1"/>
  <c r="BE165" i="1" s="1"/>
  <c r="FJ157" i="1"/>
  <c r="FJ158" i="1" s="1"/>
  <c r="G157" i="1"/>
  <c r="CI151" i="1"/>
  <c r="CI165" i="1" s="1"/>
  <c r="DF151" i="1"/>
  <c r="DF165" i="1" s="1"/>
  <c r="BF157" i="1"/>
  <c r="BF158" i="1" s="1"/>
  <c r="EK157" i="1"/>
  <c r="EK158" i="1" s="1"/>
  <c r="FQ157" i="1"/>
  <c r="FK157" i="1"/>
  <c r="FK158" i="1" s="1"/>
  <c r="CN158" i="1"/>
  <c r="CN166" i="1"/>
  <c r="CN179" i="1"/>
  <c r="CN180" i="1" s="1"/>
  <c r="CN181" i="1" s="1"/>
  <c r="CN205" i="1"/>
  <c r="BC157" i="1"/>
  <c r="EX158" i="1"/>
  <c r="EX205" i="1"/>
  <c r="EX179" i="1"/>
  <c r="EX180" i="1" s="1"/>
  <c r="EX166" i="1"/>
  <c r="S158" i="1"/>
  <c r="S179" i="1"/>
  <c r="S180" i="1" s="1"/>
  <c r="S181" i="1" s="1"/>
  <c r="S205" i="1"/>
  <c r="S166" i="1"/>
  <c r="EW157" i="1"/>
  <c r="CZ158" i="1"/>
  <c r="CZ179" i="1"/>
  <c r="CZ180" i="1" s="1"/>
  <c r="CZ181" i="1" s="1"/>
  <c r="CZ205" i="1"/>
  <c r="CZ166" i="1"/>
  <c r="FP158" i="1"/>
  <c r="FP179" i="1"/>
  <c r="FP180" i="1" s="1"/>
  <c r="FP181" i="1" s="1"/>
  <c r="FP205" i="1"/>
  <c r="FP166" i="1"/>
  <c r="EJ157" i="1"/>
  <c r="EJ158" i="1" s="1"/>
  <c r="AX151" i="1"/>
  <c r="AX165" i="1" s="1"/>
  <c r="J151" i="1"/>
  <c r="J165" i="1" s="1"/>
  <c r="DD157" i="1"/>
  <c r="DD158" i="1" s="1"/>
  <c r="O151" i="1"/>
  <c r="O165" i="1" s="1"/>
  <c r="CF151" i="1"/>
  <c r="CF165" i="1" s="1"/>
  <c r="CW158" i="1"/>
  <c r="CW205" i="1"/>
  <c r="CW166" i="1"/>
  <c r="CW179" i="1"/>
  <c r="CW180" i="1" s="1"/>
  <c r="CW181" i="1" s="1"/>
  <c r="V158" i="1"/>
  <c r="V166" i="1"/>
  <c r="V179" i="1"/>
  <c r="V180" i="1" s="1"/>
  <c r="V181" i="1" s="1"/>
  <c r="V205" i="1"/>
  <c r="FA151" i="1"/>
  <c r="FA165" i="1" s="1"/>
  <c r="K151" i="1"/>
  <c r="K165" i="1" s="1"/>
  <c r="K204" i="1" l="1"/>
  <c r="FC204" i="1"/>
  <c r="FS204" i="1"/>
  <c r="DI204" i="1"/>
  <c r="DY204" i="1"/>
  <c r="AK204" i="1"/>
  <c r="FK204" i="1"/>
  <c r="EZ204" i="1"/>
  <c r="BI204" i="1"/>
  <c r="BV204" i="1"/>
  <c r="CO204" i="1"/>
  <c r="AZ204" i="1"/>
  <c r="Z204" i="1"/>
  <c r="DE204" i="1"/>
  <c r="DL204" i="1"/>
  <c r="FI204" i="1"/>
  <c r="DR204" i="1"/>
  <c r="BS204" i="1"/>
  <c r="AU204" i="1"/>
  <c r="BD204" i="1"/>
  <c r="EV204" i="1"/>
  <c r="AA204" i="1"/>
  <c r="EK204" i="1"/>
  <c r="FV204" i="1"/>
  <c r="CE204" i="1"/>
  <c r="DK204" i="1"/>
  <c r="AE204" i="1"/>
  <c r="CF204" i="1"/>
  <c r="DZ204" i="1"/>
  <c r="AL204" i="1"/>
  <c r="FU204" i="1"/>
  <c r="BL204" i="1"/>
  <c r="AD204" i="1"/>
  <c r="BW204" i="1"/>
  <c r="R204" i="1"/>
  <c r="BP204" i="1"/>
  <c r="AJ204" i="1"/>
  <c r="AH204" i="1"/>
  <c r="FJ204" i="1"/>
  <c r="AT204" i="1"/>
  <c r="U204" i="1"/>
  <c r="S204" i="1"/>
  <c r="BA204" i="1"/>
  <c r="ES204" i="1"/>
  <c r="DJ204" i="1"/>
  <c r="FH204" i="1"/>
  <c r="CA204" i="1"/>
  <c r="ET204" i="1"/>
  <c r="CD204" i="1"/>
  <c r="O204" i="1"/>
  <c r="CI204" i="1"/>
  <c r="DH204" i="1"/>
  <c r="DO204" i="1"/>
  <c r="CU204" i="1"/>
  <c r="CP204" i="1"/>
  <c r="DG204" i="1"/>
  <c r="D204" i="1"/>
  <c r="BY204" i="1"/>
  <c r="M204" i="1"/>
  <c r="FT204" i="1"/>
  <c r="EJ204" i="1"/>
  <c r="BB204" i="1"/>
  <c r="EX204" i="1"/>
  <c r="DN204" i="1"/>
  <c r="DS204" i="1"/>
  <c r="E204" i="1"/>
  <c r="EY204" i="1"/>
  <c r="DC204" i="1"/>
  <c r="W204" i="1"/>
  <c r="BJ204" i="1"/>
  <c r="DB204" i="1"/>
  <c r="FE204" i="1"/>
  <c r="FB204" i="1"/>
  <c r="CY204" i="1"/>
  <c r="AG204" i="1"/>
  <c r="CZ204" i="1"/>
  <c r="V204" i="1"/>
  <c r="EI204" i="1"/>
  <c r="FG204" i="1"/>
  <c r="FF204" i="1"/>
  <c r="CV204" i="1"/>
  <c r="DW204" i="1"/>
  <c r="CH204" i="1"/>
  <c r="DP204" i="1"/>
  <c r="FW204" i="1"/>
  <c r="EF204" i="1"/>
  <c r="AN204" i="1"/>
  <c r="CK204" i="1"/>
  <c r="DM204" i="1"/>
  <c r="CX204" i="1"/>
  <c r="AW204" i="1"/>
  <c r="DV204" i="1"/>
  <c r="BC204" i="1"/>
  <c r="BO204" i="1"/>
  <c r="BM204" i="1"/>
  <c r="FD204" i="1"/>
  <c r="CQ204" i="1"/>
  <c r="AS204" i="1"/>
  <c r="BQ204" i="1"/>
  <c r="BE204" i="1"/>
  <c r="BZ204" i="1"/>
  <c r="AC204" i="1"/>
  <c r="H204" i="1"/>
  <c r="BX204" i="1"/>
  <c r="CC204" i="1"/>
  <c r="EM204" i="1"/>
  <c r="CB204" i="1"/>
  <c r="T204" i="1"/>
  <c r="FQ204" i="1"/>
  <c r="AI204" i="1"/>
  <c r="F204" i="1"/>
  <c r="EW204" i="1"/>
  <c r="FM204" i="1"/>
  <c r="CL204" i="1"/>
  <c r="BG204" i="1"/>
  <c r="BF204" i="1"/>
  <c r="FL204" i="1"/>
  <c r="DD204" i="1"/>
  <c r="DD202" i="1"/>
  <c r="DA204" i="1"/>
  <c r="CJ204" i="1"/>
  <c r="EB204" i="1"/>
  <c r="EU204" i="1"/>
  <c r="X204" i="1"/>
  <c r="FA204" i="1"/>
  <c r="EP204" i="1"/>
  <c r="Q204" i="1"/>
  <c r="AQ204" i="1"/>
  <c r="DT204" i="1"/>
  <c r="CS204" i="1"/>
  <c r="BN204" i="1"/>
  <c r="BK204" i="1"/>
  <c r="BU204" i="1"/>
  <c r="DX204" i="1"/>
  <c r="EQ204" i="1"/>
  <c r="CN204" i="1"/>
  <c r="AB204" i="1"/>
  <c r="BH204" i="1"/>
  <c r="EN204" i="1"/>
  <c r="FP204" i="1"/>
  <c r="J204" i="1"/>
  <c r="FN204" i="1"/>
  <c r="CG204" i="1"/>
  <c r="AY204" i="1"/>
  <c r="AV204" i="1"/>
  <c r="DU204" i="1"/>
  <c r="CM204" i="1"/>
  <c r="EA204" i="1"/>
  <c r="AX204" i="1"/>
  <c r="FO204" i="1"/>
  <c r="P204" i="1"/>
  <c r="FR204" i="1"/>
  <c r="BR204" i="1"/>
  <c r="CT204" i="1"/>
  <c r="BT204" i="1"/>
  <c r="EE204" i="1"/>
  <c r="AR204" i="1"/>
  <c r="EL204" i="1"/>
  <c r="N204" i="1"/>
  <c r="EH204" i="1"/>
  <c r="FX204" i="1"/>
  <c r="EC204" i="1"/>
  <c r="AM204" i="1"/>
  <c r="L204" i="1"/>
  <c r="Y204" i="1"/>
  <c r="CR204" i="1"/>
  <c r="AO204" i="1"/>
  <c r="ED204" i="1"/>
  <c r="AF204" i="1"/>
  <c r="EG204" i="1"/>
  <c r="G204" i="1"/>
  <c r="CW204" i="1"/>
  <c r="H232" i="1"/>
  <c r="ES232" i="1"/>
  <c r="EF232" i="1"/>
  <c r="ET232" i="1"/>
  <c r="DN232" i="1"/>
  <c r="BY232" i="1"/>
  <c r="DG232" i="1"/>
  <c r="CJ232" i="1"/>
  <c r="S232" i="1"/>
  <c r="U232" i="1"/>
  <c r="DU232" i="1"/>
  <c r="EA232" i="1"/>
  <c r="CP232" i="1"/>
  <c r="CW232" i="1"/>
  <c r="CZ232" i="1"/>
  <c r="FH232" i="1"/>
  <c r="DO232" i="1"/>
  <c r="CB232" i="1"/>
  <c r="EV232" i="1"/>
  <c r="DE232" i="1"/>
  <c r="AY232" i="1"/>
  <c r="DA232" i="1"/>
  <c r="CA232" i="1"/>
  <c r="CC232" i="1"/>
  <c r="CY232" i="1"/>
  <c r="P232" i="1"/>
  <c r="FP232" i="1"/>
  <c r="EU232" i="1"/>
  <c r="AV232" i="1"/>
  <c r="AL232" i="1"/>
  <c r="Y232" i="1"/>
  <c r="FF232" i="1"/>
  <c r="V232" i="1"/>
  <c r="EH232" i="1"/>
  <c r="EG232" i="1"/>
  <c r="DI232" i="1"/>
  <c r="CF232" i="1"/>
  <c r="CX232" i="1"/>
  <c r="AG232" i="1"/>
  <c r="DV232" i="1"/>
  <c r="BD232" i="1"/>
  <c r="AN232" i="1"/>
  <c r="DM232" i="1"/>
  <c r="FB232" i="1"/>
  <c r="CN232" i="1"/>
  <c r="FO232" i="1"/>
  <c r="DH232" i="1"/>
  <c r="K232" i="1"/>
  <c r="DS232" i="1"/>
  <c r="BB232" i="1"/>
  <c r="EY232" i="1"/>
  <c r="EN232" i="1"/>
  <c r="EZ232" i="1"/>
  <c r="BU232" i="1"/>
  <c r="T232" i="1"/>
  <c r="AA232" i="1"/>
  <c r="BP232" i="1"/>
  <c r="BZ232" i="1"/>
  <c r="FN232" i="1"/>
  <c r="BK232" i="1"/>
  <c r="Q181" i="1"/>
  <c r="AZ181" i="1"/>
  <c r="AE167" i="1"/>
  <c r="FV181" i="1"/>
  <c r="CW167" i="1"/>
  <c r="V167" i="1"/>
  <c r="FP167" i="1"/>
  <c r="U167" i="1"/>
  <c r="BW167" i="1"/>
  <c r="ET167" i="1"/>
  <c r="DK167" i="1"/>
  <c r="EH167" i="1"/>
  <c r="AG167" i="1"/>
  <c r="FH167" i="1"/>
  <c r="CA167" i="1"/>
  <c r="ES167" i="1"/>
  <c r="FM167" i="1"/>
  <c r="EN167" i="1"/>
  <c r="FV167" i="1"/>
  <c r="AV167" i="1"/>
  <c r="BU167" i="1"/>
  <c r="DC167" i="1"/>
  <c r="EV167" i="1"/>
  <c r="BO167" i="1"/>
  <c r="EA167" i="1"/>
  <c r="E167" i="1"/>
  <c r="EX167" i="1"/>
  <c r="BS167" i="1"/>
  <c r="EU167" i="1"/>
  <c r="AU167" i="1"/>
  <c r="CZ167" i="1"/>
  <c r="ED167" i="1"/>
  <c r="CP167" i="1"/>
  <c r="BD167" i="1"/>
  <c r="AA167" i="1"/>
  <c r="EG167" i="1"/>
  <c r="BI167" i="1"/>
  <c r="EZ167" i="1"/>
  <c r="DN167" i="1"/>
  <c r="DH167" i="1"/>
  <c r="Y167" i="1"/>
  <c r="M167" i="1"/>
  <c r="EY167" i="1"/>
  <c r="CT167" i="1"/>
  <c r="CB167" i="1"/>
  <c r="BB167" i="1"/>
  <c r="DS167" i="1"/>
  <c r="DI167" i="1"/>
  <c r="AL167" i="1"/>
  <c r="CM167" i="1"/>
  <c r="DM167" i="1"/>
  <c r="T167" i="1"/>
  <c r="CN167" i="1"/>
  <c r="Q167" i="1"/>
  <c r="AW167" i="1"/>
  <c r="EQ167" i="1"/>
  <c r="AN167" i="1"/>
  <c r="AD167" i="1"/>
  <c r="AR167" i="1"/>
  <c r="DU167" i="1"/>
  <c r="EF167" i="1"/>
  <c r="CJ167" i="1"/>
  <c r="S167" i="1"/>
  <c r="CK167" i="1"/>
  <c r="FN167" i="1"/>
  <c r="K167" i="1"/>
  <c r="DX167" i="1"/>
  <c r="DY167" i="1"/>
  <c r="AS160" i="1"/>
  <c r="AS162" i="1" s="1"/>
  <c r="AS190" i="1"/>
  <c r="AS192" i="1" s="1"/>
  <c r="DR160" i="1"/>
  <c r="DR162" i="1" s="1"/>
  <c r="DR190" i="1"/>
  <c r="DR192" i="1" s="1"/>
  <c r="CI160" i="1"/>
  <c r="CI162" i="1" s="1"/>
  <c r="CI190" i="1"/>
  <c r="CI192" i="1" s="1"/>
  <c r="EE160" i="1"/>
  <c r="EE162" i="1" s="1"/>
  <c r="EE190" i="1"/>
  <c r="EE192" i="1" s="1"/>
  <c r="DP160" i="1"/>
  <c r="DP162" i="1" s="1"/>
  <c r="DP190" i="1"/>
  <c r="DP192" i="1" s="1"/>
  <c r="CD160" i="1"/>
  <c r="CD162" i="1" s="1"/>
  <c r="CD190" i="1"/>
  <c r="CD192" i="1" s="1"/>
  <c r="FI190" i="1"/>
  <c r="FI192" i="1" s="1"/>
  <c r="FI160" i="1"/>
  <c r="FI162" i="1" s="1"/>
  <c r="FK160" i="1"/>
  <c r="FK162" i="1" s="1"/>
  <c r="FK190" i="1"/>
  <c r="FK192" i="1" s="1"/>
  <c r="FD190" i="1"/>
  <c r="FD192" i="1" s="1"/>
  <c r="FD160" i="1"/>
  <c r="FD162" i="1" s="1"/>
  <c r="DW190" i="1"/>
  <c r="DW192" i="1" s="1"/>
  <c r="DW160" i="1"/>
  <c r="DW162" i="1" s="1"/>
  <c r="AJ160" i="1"/>
  <c r="AJ162" i="1" s="1"/>
  <c r="AJ190" i="1"/>
  <c r="AJ192" i="1" s="1"/>
  <c r="EI160" i="1"/>
  <c r="EI162" i="1" s="1"/>
  <c r="EI190" i="1"/>
  <c r="EI192" i="1" s="1"/>
  <c r="CZ190" i="1"/>
  <c r="CZ192" i="1" s="1"/>
  <c r="CZ160" i="1"/>
  <c r="CZ162" i="1" s="1"/>
  <c r="AK205" i="1"/>
  <c r="AK179" i="1"/>
  <c r="AK180" i="1" s="1"/>
  <c r="AK181" i="1" s="1"/>
  <c r="AK166" i="1"/>
  <c r="AK167" i="1" s="1"/>
  <c r="DM206" i="1"/>
  <c r="CV160" i="1"/>
  <c r="CV162" i="1" s="1"/>
  <c r="CV190" i="1"/>
  <c r="CV192" i="1" s="1"/>
  <c r="BV160" i="1"/>
  <c r="BV162" i="1" s="1"/>
  <c r="BV190" i="1"/>
  <c r="BV192" i="1" s="1"/>
  <c r="DQ190" i="1"/>
  <c r="DQ192" i="1" s="1"/>
  <c r="DQ160" i="1"/>
  <c r="DQ162" i="1" s="1"/>
  <c r="AP204" i="1"/>
  <c r="AP167" i="1"/>
  <c r="EA206" i="1"/>
  <c r="EO204" i="1"/>
  <c r="ER205" i="1"/>
  <c r="ER179" i="1"/>
  <c r="ER180" i="1" s="1"/>
  <c r="ER181" i="1" s="1"/>
  <c r="ER166" i="1"/>
  <c r="ER167" i="1" s="1"/>
  <c r="DE160" i="1"/>
  <c r="DE162" i="1" s="1"/>
  <c r="DE190" i="1"/>
  <c r="DE192" i="1" s="1"/>
  <c r="DX160" i="1"/>
  <c r="DX162" i="1" s="1"/>
  <c r="DX190" i="1"/>
  <c r="DX192" i="1" s="1"/>
  <c r="AO190" i="1"/>
  <c r="AO192" i="1" s="1"/>
  <c r="AO160" i="1"/>
  <c r="AO162" i="1" s="1"/>
  <c r="AU160" i="1"/>
  <c r="AU162" i="1" s="1"/>
  <c r="AU190" i="1"/>
  <c r="AU192" i="1" s="1"/>
  <c r="BB190" i="1"/>
  <c r="BB192" i="1" s="1"/>
  <c r="BB160" i="1"/>
  <c r="BB162" i="1" s="1"/>
  <c r="DG160" i="1"/>
  <c r="DG162" i="1" s="1"/>
  <c r="DG190" i="1"/>
  <c r="DG192" i="1" s="1"/>
  <c r="DF190" i="1"/>
  <c r="DF192" i="1" s="1"/>
  <c r="DF160" i="1"/>
  <c r="DF162" i="1" s="1"/>
  <c r="BH190" i="1"/>
  <c r="BH192" i="1" s="1"/>
  <c r="BH160" i="1"/>
  <c r="BH162" i="1" s="1"/>
  <c r="FU160" i="1"/>
  <c r="FU162" i="1" s="1"/>
  <c r="FU190" i="1"/>
  <c r="FU192" i="1" s="1"/>
  <c r="FT190" i="1"/>
  <c r="FT192" i="1" s="1"/>
  <c r="FT160" i="1"/>
  <c r="FT162" i="1" s="1"/>
  <c r="DF204" i="1"/>
  <c r="U190" i="1"/>
  <c r="U192" i="1" s="1"/>
  <c r="U160" i="1"/>
  <c r="U162" i="1" s="1"/>
  <c r="CF206" i="1"/>
  <c r="CX206" i="1"/>
  <c r="AH179" i="1"/>
  <c r="AH180" i="1" s="1"/>
  <c r="AH181" i="1" s="1"/>
  <c r="AH205" i="1"/>
  <c r="AH166" i="1"/>
  <c r="AH167" i="1" s="1"/>
  <c r="DU190" i="1"/>
  <c r="DU192" i="1" s="1"/>
  <c r="DU160" i="1"/>
  <c r="DU162" i="1" s="1"/>
  <c r="AL206" i="1"/>
  <c r="I167" i="1"/>
  <c r="I204" i="1"/>
  <c r="ER158" i="1"/>
  <c r="FS160" i="1"/>
  <c r="FS162" i="1" s="1"/>
  <c r="FS190" i="1"/>
  <c r="FS192" i="1" s="1"/>
  <c r="X166" i="1"/>
  <c r="X167" i="1" s="1"/>
  <c r="X205" i="1"/>
  <c r="X179" i="1"/>
  <c r="X180" i="1" s="1"/>
  <c r="DY190" i="1"/>
  <c r="DY192" i="1" s="1"/>
  <c r="DY160" i="1"/>
  <c r="DY162" i="1" s="1"/>
  <c r="DT179" i="1"/>
  <c r="DT180" i="1" s="1"/>
  <c r="DT181" i="1" s="1"/>
  <c r="DT166" i="1"/>
  <c r="DT167" i="1" s="1"/>
  <c r="DT205" i="1"/>
  <c r="V206" i="1"/>
  <c r="EX160" i="1"/>
  <c r="EX162" i="1" s="1"/>
  <c r="EX190" i="1"/>
  <c r="EX192" i="1" s="1"/>
  <c r="S160" i="1"/>
  <c r="S162" i="1" s="1"/>
  <c r="S190" i="1"/>
  <c r="S192" i="1" s="1"/>
  <c r="CN206" i="1"/>
  <c r="EK160" i="1"/>
  <c r="EK162" i="1" s="1"/>
  <c r="EK190" i="1"/>
  <c r="EK192" i="1" s="1"/>
  <c r="FJ160" i="1"/>
  <c r="FJ162" i="1" s="1"/>
  <c r="FJ190" i="1"/>
  <c r="FJ192" i="1" s="1"/>
  <c r="EU206" i="1"/>
  <c r="EB179" i="1"/>
  <c r="EB180" i="1" s="1"/>
  <c r="EB181" i="1" s="1"/>
  <c r="EB166" i="1"/>
  <c r="EB167" i="1" s="1"/>
  <c r="EB205" i="1"/>
  <c r="L160" i="1"/>
  <c r="L162" i="1" s="1"/>
  <c r="L190" i="1"/>
  <c r="L192" i="1" s="1"/>
  <c r="CV167" i="1"/>
  <c r="AZ190" i="1"/>
  <c r="AZ192" i="1" s="1"/>
  <c r="AZ160" i="1"/>
  <c r="AZ162" i="1" s="1"/>
  <c r="FL179" i="1"/>
  <c r="FL180" i="1" s="1"/>
  <c r="FL181" i="1" s="1"/>
  <c r="FL205" i="1"/>
  <c r="FL166" i="1"/>
  <c r="FL167" i="1" s="1"/>
  <c r="EP190" i="1"/>
  <c r="EP192" i="1" s="1"/>
  <c r="EP160" i="1"/>
  <c r="EP162" i="1" s="1"/>
  <c r="H167" i="1"/>
  <c r="BL166" i="1"/>
  <c r="BL167" i="1" s="1"/>
  <c r="BL205" i="1"/>
  <c r="BL179" i="1"/>
  <c r="BL180" i="1" s="1"/>
  <c r="BL181" i="1" s="1"/>
  <c r="AM179" i="1"/>
  <c r="AM180" i="1" s="1"/>
  <c r="AM181" i="1" s="1"/>
  <c r="AM166" i="1"/>
  <c r="AM167" i="1" s="1"/>
  <c r="AM205" i="1"/>
  <c r="DQ204" i="1"/>
  <c r="FE160" i="1"/>
  <c r="FE162" i="1" s="1"/>
  <c r="FE190" i="1"/>
  <c r="FE192" i="1" s="1"/>
  <c r="FO206" i="1"/>
  <c r="DV160" i="1"/>
  <c r="DV162" i="1" s="1"/>
  <c r="DV190" i="1"/>
  <c r="DV192" i="1" s="1"/>
  <c r="AR160" i="1"/>
  <c r="AR162" i="1" s="1"/>
  <c r="AR190" i="1"/>
  <c r="AR192" i="1" s="1"/>
  <c r="DB179" i="1"/>
  <c r="DB180" i="1" s="1"/>
  <c r="DB181" i="1" s="1"/>
  <c r="DB205" i="1"/>
  <c r="DB166" i="1"/>
  <c r="DB167" i="1" s="1"/>
  <c r="DU206" i="1"/>
  <c r="ED160" i="1"/>
  <c r="ED162" i="1" s="1"/>
  <c r="ED190" i="1"/>
  <c r="ED192" i="1" s="1"/>
  <c r="CR160" i="1"/>
  <c r="CR162" i="1" s="1"/>
  <c r="CR190" i="1"/>
  <c r="CR192" i="1" s="1"/>
  <c r="DN206" i="1"/>
  <c r="F179" i="1"/>
  <c r="F180" i="1" s="1"/>
  <c r="F181" i="1" s="1"/>
  <c r="F166" i="1"/>
  <c r="F167" i="1" s="1"/>
  <c r="F205" i="1"/>
  <c r="AQ160" i="1"/>
  <c r="AQ162" i="1" s="1"/>
  <c r="AQ190" i="1"/>
  <c r="AQ192" i="1" s="1"/>
  <c r="CU160" i="1"/>
  <c r="CU162" i="1" s="1"/>
  <c r="CU190" i="1"/>
  <c r="CU192" i="1" s="1"/>
  <c r="FR160" i="1"/>
  <c r="FR162" i="1" s="1"/>
  <c r="FR190" i="1"/>
  <c r="FR192" i="1" s="1"/>
  <c r="W205" i="1"/>
  <c r="W166" i="1"/>
  <c r="W167" i="1" s="1"/>
  <c r="W179" i="1"/>
  <c r="W180" i="1" s="1"/>
  <c r="W181" i="1" s="1"/>
  <c r="EO166" i="1"/>
  <c r="EO167" i="1" s="1"/>
  <c r="EO179" i="1"/>
  <c r="EO180" i="1" s="1"/>
  <c r="EO181" i="1" s="1"/>
  <c r="EO205" i="1"/>
  <c r="R205" i="1"/>
  <c r="R179" i="1"/>
  <c r="R180" i="1" s="1"/>
  <c r="R181" i="1" s="1"/>
  <c r="R166" i="1"/>
  <c r="R167" i="1" s="1"/>
  <c r="T206" i="1"/>
  <c r="DE206" i="1"/>
  <c r="DK190" i="1"/>
  <c r="DK192" i="1" s="1"/>
  <c r="DK160" i="1"/>
  <c r="DK162" i="1" s="1"/>
  <c r="AI205" i="1"/>
  <c r="AI179" i="1"/>
  <c r="AI180" i="1" s="1"/>
  <c r="AI181" i="1" s="1"/>
  <c r="AI166" i="1"/>
  <c r="AI167" i="1" s="1"/>
  <c r="DJ190" i="1"/>
  <c r="DJ192" i="1" s="1"/>
  <c r="DJ160" i="1"/>
  <c r="DJ162" i="1" s="1"/>
  <c r="AA206" i="1"/>
  <c r="AT205" i="1"/>
  <c r="AT166" i="1"/>
  <c r="AT167" i="1" s="1"/>
  <c r="AT179" i="1"/>
  <c r="AT180" i="1" s="1"/>
  <c r="AT181" i="1" s="1"/>
  <c r="DG206" i="1"/>
  <c r="AY190" i="1"/>
  <c r="AY192" i="1" s="1"/>
  <c r="AY160" i="1"/>
  <c r="AY162" i="1" s="1"/>
  <c r="DA167" i="1"/>
  <c r="FG190" i="1"/>
  <c r="FG192" i="1" s="1"/>
  <c r="FG160" i="1"/>
  <c r="FG162" i="1" s="1"/>
  <c r="BZ190" i="1"/>
  <c r="BZ192" i="1" s="1"/>
  <c r="BZ160" i="1"/>
  <c r="BZ162" i="1" s="1"/>
  <c r="FF206" i="1"/>
  <c r="EC166" i="1"/>
  <c r="EC167" i="1" s="1"/>
  <c r="EC205" i="1"/>
  <c r="EC179" i="1"/>
  <c r="EC180" i="1" s="1"/>
  <c r="EC181" i="1" s="1"/>
  <c r="FB206" i="1"/>
  <c r="EJ205" i="1"/>
  <c r="EJ179" i="1"/>
  <c r="EJ180" i="1" s="1"/>
  <c r="EJ181" i="1" s="1"/>
  <c r="EJ166" i="1"/>
  <c r="EJ167" i="1" s="1"/>
  <c r="CZ206" i="1"/>
  <c r="BF205" i="1"/>
  <c r="BF166" i="1"/>
  <c r="BF167" i="1" s="1"/>
  <c r="BF179" i="1"/>
  <c r="BF180" i="1" s="1"/>
  <c r="BF181" i="1" s="1"/>
  <c r="EB158" i="1"/>
  <c r="BT167" i="1"/>
  <c r="K206" i="1"/>
  <c r="CF167" i="1"/>
  <c r="J205" i="1"/>
  <c r="J179" i="1"/>
  <c r="J180" i="1" s="1"/>
  <c r="J181" i="1" s="1"/>
  <c r="J166" i="1"/>
  <c r="J167" i="1" s="1"/>
  <c r="BR167" i="1"/>
  <c r="FL158" i="1"/>
  <c r="CX167" i="1"/>
  <c r="H206" i="1"/>
  <c r="BL158" i="1"/>
  <c r="AM158" i="1"/>
  <c r="BV205" i="1"/>
  <c r="BV179" i="1"/>
  <c r="BV180" i="1" s="1"/>
  <c r="BV181" i="1" s="1"/>
  <c r="BV166" i="1"/>
  <c r="BV167" i="1" s="1"/>
  <c r="DQ205" i="1"/>
  <c r="DQ166" i="1"/>
  <c r="DQ167" i="1" s="1"/>
  <c r="DQ179" i="1"/>
  <c r="DQ180" i="1" s="1"/>
  <c r="DQ181" i="1" s="1"/>
  <c r="EM179" i="1"/>
  <c r="EM180" i="1" s="1"/>
  <c r="EM181" i="1" s="1"/>
  <c r="EM205" i="1"/>
  <c r="EM166" i="1"/>
  <c r="EM167" i="1" s="1"/>
  <c r="EH160" i="1"/>
  <c r="EH162" i="1" s="1"/>
  <c r="EH190" i="1"/>
  <c r="EH192" i="1" s="1"/>
  <c r="DB158" i="1"/>
  <c r="DS206" i="1"/>
  <c r="FM190" i="1"/>
  <c r="FM192" i="1" s="1"/>
  <c r="FM160" i="1"/>
  <c r="FM162" i="1" s="1"/>
  <c r="F158" i="1"/>
  <c r="E160" i="1"/>
  <c r="E162" i="1" s="1"/>
  <c r="E190" i="1"/>
  <c r="E192" i="1" s="1"/>
  <c r="Q160" i="1"/>
  <c r="Q162" i="1" s="1"/>
  <c r="Q190" i="1"/>
  <c r="Q192" i="1" s="1"/>
  <c r="AC167" i="1"/>
  <c r="CO179" i="1"/>
  <c r="CO180" i="1" s="1"/>
  <c r="CO166" i="1"/>
  <c r="CO167" i="1" s="1"/>
  <c r="CO205" i="1"/>
  <c r="W158" i="1"/>
  <c r="AE160" i="1"/>
  <c r="AE162" i="1" s="1"/>
  <c r="AE190" i="1"/>
  <c r="AE192" i="1" s="1"/>
  <c r="EO158" i="1"/>
  <c r="R158" i="1"/>
  <c r="T190" i="1"/>
  <c r="T192" i="1" s="1"/>
  <c r="T160" i="1"/>
  <c r="T162" i="1" s="1"/>
  <c r="FS167" i="1"/>
  <c r="BY160" i="1"/>
  <c r="BY162" i="1" s="1"/>
  <c r="BY190" i="1"/>
  <c r="BY192" i="1" s="1"/>
  <c r="AI158" i="1"/>
  <c r="AO205" i="1"/>
  <c r="AO179" i="1"/>
  <c r="AO180" i="1" s="1"/>
  <c r="AO181" i="1" s="1"/>
  <c r="AO166" i="1"/>
  <c r="AO167" i="1" s="1"/>
  <c r="AT158" i="1"/>
  <c r="BB206" i="1"/>
  <c r="AN160" i="1"/>
  <c r="AN162" i="1" s="1"/>
  <c r="AN190" i="1"/>
  <c r="AN192" i="1" s="1"/>
  <c r="CC167" i="1"/>
  <c r="FC205" i="1"/>
  <c r="FC166" i="1"/>
  <c r="FC167" i="1" s="1"/>
  <c r="FC179" i="1"/>
  <c r="FC180" i="1" s="1"/>
  <c r="FC181" i="1" s="1"/>
  <c r="BH205" i="1"/>
  <c r="BH166" i="1"/>
  <c r="BH167" i="1" s="1"/>
  <c r="BH179" i="1"/>
  <c r="BH180" i="1" s="1"/>
  <c r="BH181" i="1" s="1"/>
  <c r="I190" i="1"/>
  <c r="I192" i="1" s="1"/>
  <c r="I160" i="1"/>
  <c r="I162" i="1" s="1"/>
  <c r="FF160" i="1"/>
  <c r="FF162" i="1" s="1"/>
  <c r="FF190" i="1"/>
  <c r="FF192" i="1" s="1"/>
  <c r="FT166" i="1"/>
  <c r="FT167" i="1" s="1"/>
  <c r="FT205" i="1"/>
  <c r="FT179" i="1"/>
  <c r="FT180" i="1" s="1"/>
  <c r="FT181" i="1" s="1"/>
  <c r="BX205" i="1"/>
  <c r="BX166" i="1"/>
  <c r="BX167" i="1" s="1"/>
  <c r="BX179" i="1"/>
  <c r="BX180" i="1" s="1"/>
  <c r="BX181" i="1" s="1"/>
  <c r="FW166" i="1"/>
  <c r="FW167" i="1" s="1"/>
  <c r="FW205" i="1"/>
  <c r="FW179" i="1"/>
  <c r="FW180" i="1" s="1"/>
  <c r="FW181" i="1" s="1"/>
  <c r="FB160" i="1"/>
  <c r="FB162" i="1" s="1"/>
  <c r="FB190" i="1"/>
  <c r="FB192" i="1" s="1"/>
  <c r="CW160" i="1"/>
  <c r="CW162" i="1" s="1"/>
  <c r="CW190" i="1"/>
  <c r="CW192" i="1" s="1"/>
  <c r="BF160" i="1"/>
  <c r="BF162" i="1" s="1"/>
  <c r="BF190" i="1"/>
  <c r="BF192" i="1" s="1"/>
  <c r="U206" i="1"/>
  <c r="EN160" i="1"/>
  <c r="EN162" i="1" s="1"/>
  <c r="EN190" i="1"/>
  <c r="EN192" i="1" s="1"/>
  <c r="J160" i="1"/>
  <c r="J162" i="1" s="1"/>
  <c r="J190" i="1"/>
  <c r="J192" i="1" s="1"/>
  <c r="AS179" i="1"/>
  <c r="AS180" i="1" s="1"/>
  <c r="AS181" i="1" s="1"/>
  <c r="AS166" i="1"/>
  <c r="AS167" i="1" s="1"/>
  <c r="AS205" i="1"/>
  <c r="EM160" i="1"/>
  <c r="EM162" i="1" s="1"/>
  <c r="EM190" i="1"/>
  <c r="EM192" i="1" s="1"/>
  <c r="EG206" i="1"/>
  <c r="CO190" i="1"/>
  <c r="CO192" i="1" s="1"/>
  <c r="CO160" i="1"/>
  <c r="CO162" i="1" s="1"/>
  <c r="EF206" i="1"/>
  <c r="N190" i="1"/>
  <c r="N192" i="1" s="1"/>
  <c r="N160" i="1"/>
  <c r="N162" i="1" s="1"/>
  <c r="X160" i="1"/>
  <c r="X162" i="1" s="1"/>
  <c r="X190" i="1"/>
  <c r="X192" i="1" s="1"/>
  <c r="FX160" i="1"/>
  <c r="FX162" i="1" s="1"/>
  <c r="FX190" i="1"/>
  <c r="FX192" i="1" s="1"/>
  <c r="EW205" i="1"/>
  <c r="EW179" i="1"/>
  <c r="EW180" i="1" s="1"/>
  <c r="EW166" i="1"/>
  <c r="EW167" i="1" s="1"/>
  <c r="BT160" i="1"/>
  <c r="BT162" i="1" s="1"/>
  <c r="BT190" i="1"/>
  <c r="BT192" i="1" s="1"/>
  <c r="BR190" i="1"/>
  <c r="BR192" i="1" s="1"/>
  <c r="BR160" i="1"/>
  <c r="BR162" i="1" s="1"/>
  <c r="H160" i="1"/>
  <c r="H162" i="1" s="1"/>
  <c r="H190" i="1"/>
  <c r="H192" i="1" s="1"/>
  <c r="DH206" i="1"/>
  <c r="CP160" i="1"/>
  <c r="CP162" i="1" s="1"/>
  <c r="CP190" i="1"/>
  <c r="CP192" i="1" s="1"/>
  <c r="N179" i="1"/>
  <c r="N180" i="1" s="1"/>
  <c r="N181" i="1" s="1"/>
  <c r="N205" i="1"/>
  <c r="N166" i="1"/>
  <c r="N167" i="1" s="1"/>
  <c r="CL205" i="1"/>
  <c r="CL179" i="1"/>
  <c r="CL180" i="1" s="1"/>
  <c r="CL166" i="1"/>
  <c r="CL167" i="1" s="1"/>
  <c r="CC206" i="1"/>
  <c r="FU166" i="1"/>
  <c r="FU167" i="1" s="1"/>
  <c r="FU179" i="1"/>
  <c r="FU180" i="1" s="1"/>
  <c r="FU181" i="1" s="1"/>
  <c r="FU205" i="1"/>
  <c r="FX166" i="1"/>
  <c r="FX167" i="1" s="1"/>
  <c r="FX205" i="1"/>
  <c r="FX179" i="1"/>
  <c r="FX180" i="1" s="1"/>
  <c r="FX181" i="1" s="1"/>
  <c r="CE205" i="1"/>
  <c r="CE179" i="1"/>
  <c r="CE180" i="1" s="1"/>
  <c r="CE181" i="1" s="1"/>
  <c r="CE166" i="1"/>
  <c r="CE167" i="1" s="1"/>
  <c r="CF190" i="1"/>
  <c r="CF192" i="1" s="1"/>
  <c r="CF160" i="1"/>
  <c r="CF162" i="1" s="1"/>
  <c r="CB206" i="1"/>
  <c r="AG206" i="1"/>
  <c r="CS179" i="1"/>
  <c r="CS180" i="1" s="1"/>
  <c r="CS181" i="1" s="1"/>
  <c r="CS205" i="1"/>
  <c r="CS166" i="1"/>
  <c r="CS167" i="1" s="1"/>
  <c r="CY206" i="1"/>
  <c r="M160" i="1"/>
  <c r="M162" i="1" s="1"/>
  <c r="M190" i="1"/>
  <c r="M192" i="1" s="1"/>
  <c r="FP206" i="1"/>
  <c r="BC166" i="1"/>
  <c r="BC167" i="1" s="1"/>
  <c r="BC179" i="1"/>
  <c r="BC180" i="1" s="1"/>
  <c r="BC205" i="1"/>
  <c r="FQ205" i="1"/>
  <c r="FQ179" i="1"/>
  <c r="FQ180" i="1" s="1"/>
  <c r="FQ166" i="1"/>
  <c r="FQ167" i="1" s="1"/>
  <c r="G179" i="1"/>
  <c r="G180" i="1" s="1"/>
  <c r="G181" i="1" s="1"/>
  <c r="G205" i="1"/>
  <c r="G166" i="1"/>
  <c r="G167" i="1" s="1"/>
  <c r="CE158" i="1"/>
  <c r="DM160" i="1"/>
  <c r="DM162" i="1" s="1"/>
  <c r="DM190" i="1"/>
  <c r="DM192" i="1" s="1"/>
  <c r="O166" i="1"/>
  <c r="O167" i="1" s="1"/>
  <c r="O205" i="1"/>
  <c r="O179" i="1"/>
  <c r="O180" i="1" s="1"/>
  <c r="AX167" i="1"/>
  <c r="FH190" i="1"/>
  <c r="FH192" i="1" s="1"/>
  <c r="FH160" i="1"/>
  <c r="FH162" i="1" s="1"/>
  <c r="DI206" i="1"/>
  <c r="DO167" i="1"/>
  <c r="DV167" i="1"/>
  <c r="ET206" i="1"/>
  <c r="BG205" i="1"/>
  <c r="BG166" i="1"/>
  <c r="BG167" i="1" s="1"/>
  <c r="BG179" i="1"/>
  <c r="BG180" i="1" s="1"/>
  <c r="BG181" i="1" s="1"/>
  <c r="DC190" i="1"/>
  <c r="DC192" i="1" s="1"/>
  <c r="DC160" i="1"/>
  <c r="DC162" i="1" s="1"/>
  <c r="EG160" i="1"/>
  <c r="EG162" i="1" s="1"/>
  <c r="EG190" i="1"/>
  <c r="EG192" i="1" s="1"/>
  <c r="AG160" i="1"/>
  <c r="AG162" i="1" s="1"/>
  <c r="AG190" i="1"/>
  <c r="AG192" i="1" s="1"/>
  <c r="EZ206" i="1"/>
  <c r="BS160" i="1"/>
  <c r="BS162" i="1" s="1"/>
  <c r="BS190" i="1"/>
  <c r="BS192" i="1" s="1"/>
  <c r="DH160" i="1"/>
  <c r="DH162" i="1" s="1"/>
  <c r="DH190" i="1"/>
  <c r="DH192" i="1" s="1"/>
  <c r="CU167" i="1"/>
  <c r="BQ205" i="1"/>
  <c r="BQ166" i="1"/>
  <c r="BQ167" i="1" s="1"/>
  <c r="BQ179" i="1"/>
  <c r="BQ180" i="1" s="1"/>
  <c r="BJ179" i="1"/>
  <c r="BJ180" i="1" s="1"/>
  <c r="BJ205" i="1"/>
  <c r="BJ166" i="1"/>
  <c r="BJ167" i="1" s="1"/>
  <c r="BU206" i="1"/>
  <c r="EF190" i="1"/>
  <c r="EF192" i="1" s="1"/>
  <c r="EF160" i="1"/>
  <c r="EF162" i="1" s="1"/>
  <c r="P206" i="1"/>
  <c r="BN179" i="1"/>
  <c r="BN180" i="1" s="1"/>
  <c r="BN181" i="1" s="1"/>
  <c r="BN166" i="1"/>
  <c r="BN167" i="1" s="1"/>
  <c r="BN205" i="1"/>
  <c r="BD160" i="1"/>
  <c r="BD162" i="1" s="1"/>
  <c r="BD190" i="1"/>
  <c r="BD192" i="1" s="1"/>
  <c r="AF166" i="1"/>
  <c r="AF167" i="1" s="1"/>
  <c r="AF179" i="1"/>
  <c r="AF180" i="1" s="1"/>
  <c r="AF205" i="1"/>
  <c r="EQ160" i="1"/>
  <c r="EQ162" i="1" s="1"/>
  <c r="EQ190" i="1"/>
  <c r="EQ192" i="1" s="1"/>
  <c r="CA206" i="1"/>
  <c r="BA160" i="1"/>
  <c r="BA162" i="1" s="1"/>
  <c r="BA190" i="1"/>
  <c r="BA192" i="1" s="1"/>
  <c r="BP167" i="1"/>
  <c r="AY167" i="1"/>
  <c r="EL179" i="1"/>
  <c r="EL180" i="1" s="1"/>
  <c r="EL205" i="1"/>
  <c r="EL166" i="1"/>
  <c r="EL167" i="1" s="1"/>
  <c r="DZ167" i="1"/>
  <c r="BZ206" i="1"/>
  <c r="CS158" i="1"/>
  <c r="FN160" i="1"/>
  <c r="FN162" i="1" s="1"/>
  <c r="FN190" i="1"/>
  <c r="FN192" i="1" s="1"/>
  <c r="CY167" i="1"/>
  <c r="CH166" i="1"/>
  <c r="CH167" i="1" s="1"/>
  <c r="CH179" i="1"/>
  <c r="CH180" i="1" s="1"/>
  <c r="CH181" i="1" s="1"/>
  <c r="CH205" i="1"/>
  <c r="CJ206" i="1"/>
  <c r="BK206" i="1"/>
  <c r="EJ160" i="1"/>
  <c r="EJ162" i="1" s="1"/>
  <c r="EJ190" i="1"/>
  <c r="EJ192" i="1" s="1"/>
  <c r="CN160" i="1"/>
  <c r="CN162" i="1" s="1"/>
  <c r="CN190" i="1"/>
  <c r="CN192" i="1" s="1"/>
  <c r="FO160" i="1"/>
  <c r="FO162" i="1" s="1"/>
  <c r="FO190" i="1"/>
  <c r="FO192" i="1" s="1"/>
  <c r="BO190" i="1"/>
  <c r="BO192" i="1" s="1"/>
  <c r="BO160" i="1"/>
  <c r="BO162" i="1" s="1"/>
  <c r="EE205" i="1"/>
  <c r="EE179" i="1"/>
  <c r="EE180" i="1" s="1"/>
  <c r="EE181" i="1" s="1"/>
  <c r="EE166" i="1"/>
  <c r="EE167" i="1" s="1"/>
  <c r="FC160" i="1"/>
  <c r="FC162" i="1" s="1"/>
  <c r="FC190" i="1"/>
  <c r="FC192" i="1" s="1"/>
  <c r="FW190" i="1"/>
  <c r="FW192" i="1" s="1"/>
  <c r="FW160" i="1"/>
  <c r="FW162" i="1" s="1"/>
  <c r="AK158" i="1"/>
  <c r="ES206" i="1"/>
  <c r="CG166" i="1"/>
  <c r="CG167" i="1" s="1"/>
  <c r="CG205" i="1"/>
  <c r="CG179" i="1"/>
  <c r="CG180" i="1" s="1"/>
  <c r="CG181" i="1" s="1"/>
  <c r="BD206" i="1"/>
  <c r="Z166" i="1"/>
  <c r="Z167" i="1" s="1"/>
  <c r="Z205" i="1"/>
  <c r="Z179" i="1"/>
  <c r="Z180" i="1" s="1"/>
  <c r="Z181" i="1" s="1"/>
  <c r="EI166" i="1"/>
  <c r="EI167" i="1" s="1"/>
  <c r="EI205" i="1"/>
  <c r="EI179" i="1"/>
  <c r="EI180" i="1" s="1"/>
  <c r="EI181" i="1" s="1"/>
  <c r="EW158" i="1"/>
  <c r="FA167" i="1"/>
  <c r="DO206" i="1"/>
  <c r="CG158" i="1"/>
  <c r="AJ179" i="1"/>
  <c r="AJ180" i="1" s="1"/>
  <c r="AJ181" i="1" s="1"/>
  <c r="AJ205" i="1"/>
  <c r="AJ166" i="1"/>
  <c r="AJ167" i="1" s="1"/>
  <c r="DS160" i="1"/>
  <c r="DS162" i="1" s="1"/>
  <c r="DS190" i="1"/>
  <c r="DS192" i="1" s="1"/>
  <c r="ER204" i="1"/>
  <c r="BP206" i="1"/>
  <c r="Z158" i="1"/>
  <c r="FN206" i="1"/>
  <c r="DT158" i="1"/>
  <c r="BK167" i="1"/>
  <c r="DD160" i="1"/>
  <c r="DD162" i="1" s="1"/>
  <c r="DD190" i="1"/>
  <c r="DD192" i="1" s="1"/>
  <c r="V190" i="1"/>
  <c r="V192" i="1" s="1"/>
  <c r="V160" i="1"/>
  <c r="V162" i="1" s="1"/>
  <c r="DD179" i="1"/>
  <c r="DD180" i="1" s="1"/>
  <c r="DD181" i="1" s="1"/>
  <c r="DD166" i="1"/>
  <c r="DD167" i="1" s="1"/>
  <c r="DD205" i="1"/>
  <c r="FP190" i="1"/>
  <c r="FP192" i="1" s="1"/>
  <c r="FP160" i="1"/>
  <c r="FP162" i="1" s="1"/>
  <c r="BC158" i="1"/>
  <c r="FQ158" i="1"/>
  <c r="G158" i="1"/>
  <c r="CQ179" i="1"/>
  <c r="CQ180" i="1" s="1"/>
  <c r="CQ181" i="1" s="1"/>
  <c r="CQ166" i="1"/>
  <c r="CQ167" i="1" s="1"/>
  <c r="CQ205" i="1"/>
  <c r="CM190" i="1"/>
  <c r="CM192" i="1" s="1"/>
  <c r="CM160" i="1"/>
  <c r="CM162" i="1" s="1"/>
  <c r="CT190" i="1"/>
  <c r="CT192" i="1" s="1"/>
  <c r="CT160" i="1"/>
  <c r="CT162" i="1" s="1"/>
  <c r="BW190" i="1"/>
  <c r="BW192" i="1" s="1"/>
  <c r="BW160" i="1"/>
  <c r="BW162" i="1" s="1"/>
  <c r="O190" i="1"/>
  <c r="O192" i="1" s="1"/>
  <c r="O160" i="1"/>
  <c r="O162" i="1" s="1"/>
  <c r="AX160" i="1"/>
  <c r="AX162" i="1" s="1"/>
  <c r="AX190" i="1"/>
  <c r="AX192" i="1" s="1"/>
  <c r="C150" i="1"/>
  <c r="C156" i="1" s="1"/>
  <c r="ES160" i="1"/>
  <c r="ES162" i="1" s="1"/>
  <c r="ES190" i="1"/>
  <c r="ES192" i="1" s="1"/>
  <c r="DO160" i="1"/>
  <c r="DO162" i="1" s="1"/>
  <c r="DO190" i="1"/>
  <c r="DO192" i="1" s="1"/>
  <c r="CB160" i="1"/>
  <c r="CB162" i="1" s="1"/>
  <c r="CB190" i="1"/>
  <c r="CB192" i="1" s="1"/>
  <c r="DV206" i="1"/>
  <c r="EH206" i="1"/>
  <c r="ET160" i="1"/>
  <c r="ET162" i="1" s="1"/>
  <c r="ET190" i="1"/>
  <c r="ET192" i="1" s="1"/>
  <c r="BG158" i="1"/>
  <c r="EV206" i="1"/>
  <c r="AL190" i="1"/>
  <c r="AL192" i="1" s="1"/>
  <c r="AL160" i="1"/>
  <c r="AL162" i="1" s="1"/>
  <c r="FR167" i="1"/>
  <c r="BQ158" i="1"/>
  <c r="BJ158" i="1"/>
  <c r="DL167" i="1"/>
  <c r="BY167" i="1"/>
  <c r="BN158" i="1"/>
  <c r="AF158" i="1"/>
  <c r="BM179" i="1"/>
  <c r="BM180" i="1" s="1"/>
  <c r="BM181" i="1" s="1"/>
  <c r="BM205" i="1"/>
  <c r="BM166" i="1"/>
  <c r="BM167" i="1" s="1"/>
  <c r="CA160" i="1"/>
  <c r="CA162" i="1" s="1"/>
  <c r="CA190" i="1"/>
  <c r="CA192" i="1" s="1"/>
  <c r="BA166" i="1"/>
  <c r="BA167" i="1" s="1"/>
  <c r="BA179" i="1"/>
  <c r="BA180" i="1" s="1"/>
  <c r="BA181" i="1" s="1"/>
  <c r="BA205" i="1"/>
  <c r="BP160" i="1"/>
  <c r="BP162" i="1" s="1"/>
  <c r="BP190" i="1"/>
  <c r="BP192" i="1" s="1"/>
  <c r="AY206" i="1"/>
  <c r="EL158" i="1"/>
  <c r="BE166" i="1"/>
  <c r="BE167" i="1" s="1"/>
  <c r="BE179" i="1"/>
  <c r="BE180" i="1" s="1"/>
  <c r="BE181" i="1" s="1"/>
  <c r="BE205" i="1"/>
  <c r="DZ160" i="1"/>
  <c r="DZ162" i="1" s="1"/>
  <c r="DZ190" i="1"/>
  <c r="DZ192" i="1" s="1"/>
  <c r="BZ167" i="1"/>
  <c r="CH158" i="1"/>
  <c r="D179" i="1"/>
  <c r="D180" i="1" s="1"/>
  <c r="D181" i="1" s="1"/>
  <c r="D205" i="1"/>
  <c r="D166" i="1"/>
  <c r="D167" i="1" s="1"/>
  <c r="CJ160" i="1"/>
  <c r="CJ162" i="1" s="1"/>
  <c r="CJ190" i="1"/>
  <c r="CJ192" i="1" s="1"/>
  <c r="FB167" i="1"/>
  <c r="FD205" i="1"/>
  <c r="FD179" i="1"/>
  <c r="FD180" i="1" s="1"/>
  <c r="FD181" i="1" s="1"/>
  <c r="FD166" i="1"/>
  <c r="FD167" i="1" s="1"/>
  <c r="AD160" i="1"/>
  <c r="AD162" i="1" s="1"/>
  <c r="AD190" i="1"/>
  <c r="AD192" i="1" s="1"/>
  <c r="AV160" i="1"/>
  <c r="AV162" i="1" s="1"/>
  <c r="AV190" i="1"/>
  <c r="AV192" i="1" s="1"/>
  <c r="DN160" i="1"/>
  <c r="DN162" i="1" s="1"/>
  <c r="DN190" i="1"/>
  <c r="DN192" i="1" s="1"/>
  <c r="CP206" i="1"/>
  <c r="AA160" i="1"/>
  <c r="AA162" i="1" s="1"/>
  <c r="AA190" i="1"/>
  <c r="AA192" i="1" s="1"/>
  <c r="DA160" i="1"/>
  <c r="DA162" i="1" s="1"/>
  <c r="DA190" i="1"/>
  <c r="DA192" i="1" s="1"/>
  <c r="BX190" i="1"/>
  <c r="BX192" i="1" s="1"/>
  <c r="BX160" i="1"/>
  <c r="BX162" i="1" s="1"/>
  <c r="FK166" i="1"/>
  <c r="FK167" i="1" s="1"/>
  <c r="FK179" i="1"/>
  <c r="FK180" i="1" s="1"/>
  <c r="FK205" i="1"/>
  <c r="EU160" i="1"/>
  <c r="EU162" i="1" s="1"/>
  <c r="EU190" i="1"/>
  <c r="EU192" i="1" s="1"/>
  <c r="K190" i="1"/>
  <c r="K192" i="1" s="1"/>
  <c r="K160" i="1"/>
  <c r="K162" i="1" s="1"/>
  <c r="EA160" i="1"/>
  <c r="EA162" i="1" s="1"/>
  <c r="EA190" i="1"/>
  <c r="EA192" i="1" s="1"/>
  <c r="DR179" i="1"/>
  <c r="DR180" i="1" s="1"/>
  <c r="DR181" i="1" s="1"/>
  <c r="DR166" i="1"/>
  <c r="DR167" i="1" s="1"/>
  <c r="DR205" i="1"/>
  <c r="AB166" i="1"/>
  <c r="AB167" i="1" s="1"/>
  <c r="AB179" i="1"/>
  <c r="AB180" i="1" s="1"/>
  <c r="AB205" i="1"/>
  <c r="DP205" i="1"/>
  <c r="DP179" i="1"/>
  <c r="DP180" i="1" s="1"/>
  <c r="DP181" i="1" s="1"/>
  <c r="DP166" i="1"/>
  <c r="DP167" i="1" s="1"/>
  <c r="DF166" i="1"/>
  <c r="DF167" i="1" s="1"/>
  <c r="DF179" i="1"/>
  <c r="DF180" i="1" s="1"/>
  <c r="DF181" i="1" s="1"/>
  <c r="DF205" i="1"/>
  <c r="CD205" i="1"/>
  <c r="CD179" i="1"/>
  <c r="CD180" i="1" s="1"/>
  <c r="CD181" i="1" s="1"/>
  <c r="CD166" i="1"/>
  <c r="CD167" i="1" s="1"/>
  <c r="FI179" i="1"/>
  <c r="FI180" i="1" s="1"/>
  <c r="FI181" i="1" s="1"/>
  <c r="FI166" i="1"/>
  <c r="FI167" i="1" s="1"/>
  <c r="FI205" i="1"/>
  <c r="EY206" i="1"/>
  <c r="DW179" i="1"/>
  <c r="DW180" i="1" s="1"/>
  <c r="DW181" i="1" s="1"/>
  <c r="DW166" i="1"/>
  <c r="DW167" i="1" s="1"/>
  <c r="DW205" i="1"/>
  <c r="FH206" i="1"/>
  <c r="CX190" i="1"/>
  <c r="CX192" i="1" s="1"/>
  <c r="CX160" i="1"/>
  <c r="CX162" i="1" s="1"/>
  <c r="AH158" i="1"/>
  <c r="AC160" i="1"/>
  <c r="AC162" i="1" s="1"/>
  <c r="AC190" i="1"/>
  <c r="AC192" i="1" s="1"/>
  <c r="AP190" i="1"/>
  <c r="AP192" i="1" s="1"/>
  <c r="AP160" i="1"/>
  <c r="AP162" i="1" s="1"/>
  <c r="P167" i="1"/>
  <c r="CL158" i="1"/>
  <c r="Y206" i="1"/>
  <c r="AB158" i="1"/>
  <c r="CC160" i="1"/>
  <c r="CC162" i="1" s="1"/>
  <c r="CC190" i="1"/>
  <c r="CC192" i="1" s="1"/>
  <c r="CI205" i="1"/>
  <c r="CI179" i="1"/>
  <c r="CI180" i="1" s="1"/>
  <c r="CI181" i="1" s="1"/>
  <c r="CI166" i="1"/>
  <c r="CI167" i="1" s="1"/>
  <c r="CW206" i="1"/>
  <c r="S206" i="1"/>
  <c r="EK205" i="1"/>
  <c r="EK166" i="1"/>
  <c r="EK167" i="1" s="1"/>
  <c r="EK179" i="1"/>
  <c r="EK180" i="1" s="1"/>
  <c r="EK181" i="1" s="1"/>
  <c r="FJ179" i="1"/>
  <c r="FJ180" i="1" s="1"/>
  <c r="FJ181" i="1" s="1"/>
  <c r="FJ205" i="1"/>
  <c r="FJ166" i="1"/>
  <c r="FJ167" i="1" s="1"/>
  <c r="CQ158" i="1"/>
  <c r="EY190" i="1"/>
  <c r="EY192" i="1" s="1"/>
  <c r="EY160" i="1"/>
  <c r="EY162" i="1" s="1"/>
  <c r="FV160" i="1"/>
  <c r="FV162" i="1" s="1"/>
  <c r="FV190" i="1"/>
  <c r="FV192" i="1" s="1"/>
  <c r="CK190" i="1"/>
  <c r="CK192" i="1" s="1"/>
  <c r="CK160" i="1"/>
  <c r="CK162" i="1" s="1"/>
  <c r="L205" i="1"/>
  <c r="L179" i="1"/>
  <c r="L180" i="1" s="1"/>
  <c r="L181" i="1" s="1"/>
  <c r="L166" i="1"/>
  <c r="L167" i="1" s="1"/>
  <c r="EN206" i="1"/>
  <c r="FA160" i="1"/>
  <c r="FA162" i="1" s="1"/>
  <c r="FA190" i="1"/>
  <c r="FA192" i="1" s="1"/>
  <c r="AZ167" i="1"/>
  <c r="EP167" i="1"/>
  <c r="DI190" i="1"/>
  <c r="DI192" i="1" s="1"/>
  <c r="DI160" i="1"/>
  <c r="DI162" i="1" s="1"/>
  <c r="FE167" i="1"/>
  <c r="AV206" i="1"/>
  <c r="FO167" i="1"/>
  <c r="CR179" i="1"/>
  <c r="CR180" i="1" s="1"/>
  <c r="CR166" i="1"/>
  <c r="CR167" i="1" s="1"/>
  <c r="CR205" i="1"/>
  <c r="BI190" i="1"/>
  <c r="BI192" i="1" s="1"/>
  <c r="BI160" i="1"/>
  <c r="BI162" i="1" s="1"/>
  <c r="EZ160" i="1"/>
  <c r="EZ162" i="1" s="1"/>
  <c r="EZ190" i="1"/>
  <c r="EZ192" i="1" s="1"/>
  <c r="EV160" i="1"/>
  <c r="EV162" i="1" s="1"/>
  <c r="EV190" i="1"/>
  <c r="EV192" i="1" s="1"/>
  <c r="AQ166" i="1"/>
  <c r="AQ167" i="1" s="1"/>
  <c r="AQ179" i="1"/>
  <c r="AQ180" i="1" s="1"/>
  <c r="AQ181" i="1" s="1"/>
  <c r="AQ205" i="1"/>
  <c r="BU190" i="1"/>
  <c r="BU192" i="1" s="1"/>
  <c r="BU160" i="1"/>
  <c r="BU162" i="1" s="1"/>
  <c r="AW190" i="1"/>
  <c r="AW192" i="1" s="1"/>
  <c r="AW160" i="1"/>
  <c r="AW162" i="1" s="1"/>
  <c r="DL160" i="1"/>
  <c r="DL162" i="1" s="1"/>
  <c r="DL190" i="1"/>
  <c r="DL192" i="1" s="1"/>
  <c r="P190" i="1"/>
  <c r="P192" i="1" s="1"/>
  <c r="P160" i="1"/>
  <c r="P162" i="1" s="1"/>
  <c r="BY206" i="1"/>
  <c r="DE167" i="1"/>
  <c r="BM190" i="1"/>
  <c r="BM192" i="1" s="1"/>
  <c r="BM160" i="1"/>
  <c r="BM162" i="1" s="1"/>
  <c r="DJ179" i="1"/>
  <c r="DJ180" i="1" s="1"/>
  <c r="DJ181" i="1" s="1"/>
  <c r="DJ166" i="1"/>
  <c r="DJ167" i="1" s="1"/>
  <c r="DJ205" i="1"/>
  <c r="Y160" i="1"/>
  <c r="Y162" i="1" s="1"/>
  <c r="Y190" i="1"/>
  <c r="Y192" i="1" s="1"/>
  <c r="AN206" i="1"/>
  <c r="DG167" i="1"/>
  <c r="DA206" i="1"/>
  <c r="BE160" i="1"/>
  <c r="BE162" i="1" s="1"/>
  <c r="BE190" i="1"/>
  <c r="BE192" i="1" s="1"/>
  <c r="FG179" i="1"/>
  <c r="FG180" i="1" s="1"/>
  <c r="FG181" i="1" s="1"/>
  <c r="FG166" i="1"/>
  <c r="FG167" i="1" s="1"/>
  <c r="FG205" i="1"/>
  <c r="FF167" i="1"/>
  <c r="CY160" i="1"/>
  <c r="CY162" i="1" s="1"/>
  <c r="CY190" i="1"/>
  <c r="CY192" i="1" s="1"/>
  <c r="EC158" i="1"/>
  <c r="D158" i="1"/>
  <c r="BK160" i="1"/>
  <c r="BK162" i="1" s="1"/>
  <c r="BK190" i="1"/>
  <c r="BK192" i="1" s="1"/>
  <c r="DW232" i="1" l="1"/>
  <c r="BM232" i="1"/>
  <c r="Z232" i="1"/>
  <c r="CH169" i="1"/>
  <c r="CH230" i="1"/>
  <c r="BF232" i="1"/>
  <c r="R169" i="1"/>
  <c r="R230" i="1"/>
  <c r="AM232" i="1"/>
  <c r="EB169" i="1"/>
  <c r="EB230" i="1"/>
  <c r="ER232" i="1"/>
  <c r="AK232" i="1"/>
  <c r="CK169" i="1"/>
  <c r="CK230" i="1"/>
  <c r="DI169" i="1"/>
  <c r="DI230" i="1"/>
  <c r="BO169" i="1"/>
  <c r="BO230" i="1"/>
  <c r="AQ169" i="1"/>
  <c r="AQ230" i="1"/>
  <c r="FQ169" i="1"/>
  <c r="FQ230" i="1"/>
  <c r="FC232" i="1"/>
  <c r="CO169" i="1"/>
  <c r="CO230" i="1"/>
  <c r="R232" i="1"/>
  <c r="FL232" i="1"/>
  <c r="DT169" i="1"/>
  <c r="DT230" i="1"/>
  <c r="DS169" i="1"/>
  <c r="DS230" i="1"/>
  <c r="CA169" i="1"/>
  <c r="CA230" i="1"/>
  <c r="DG169" i="1"/>
  <c r="DG230" i="1"/>
  <c r="AZ169" i="1"/>
  <c r="AZ230" i="1"/>
  <c r="DF232" i="1"/>
  <c r="BE232" i="1"/>
  <c r="BN232" i="1"/>
  <c r="DO169" i="1"/>
  <c r="DO230" i="1"/>
  <c r="AO169" i="1"/>
  <c r="AO230" i="1"/>
  <c r="EM232" i="1"/>
  <c r="Q169" i="1"/>
  <c r="Q230" i="1"/>
  <c r="AU169" i="1"/>
  <c r="AU230" i="1"/>
  <c r="FH169" i="1"/>
  <c r="FH230" i="1"/>
  <c r="FJ232" i="1"/>
  <c r="DR169" i="1"/>
  <c r="DR230" i="1"/>
  <c r="FA169" i="1"/>
  <c r="FA230" i="1"/>
  <c r="AY169" i="1"/>
  <c r="AY230" i="1"/>
  <c r="FX169" i="1"/>
  <c r="FX230" i="1"/>
  <c r="CF169" i="1"/>
  <c r="CF230" i="1"/>
  <c r="EF169" i="1"/>
  <c r="EF230" i="1"/>
  <c r="CN169" i="1"/>
  <c r="CN230" i="1"/>
  <c r="CB169" i="1"/>
  <c r="CB230" i="1"/>
  <c r="BI169" i="1"/>
  <c r="BI230" i="1"/>
  <c r="EU169" i="1"/>
  <c r="EU230" i="1"/>
  <c r="BU169" i="1"/>
  <c r="BU230" i="1"/>
  <c r="AG169" i="1"/>
  <c r="AG230" i="1"/>
  <c r="CW169" i="1"/>
  <c r="CW230" i="1"/>
  <c r="FG169" i="1"/>
  <c r="FG230" i="1"/>
  <c r="DE169" i="1"/>
  <c r="DE230" i="1"/>
  <c r="EK232" i="1"/>
  <c r="CI232" i="1"/>
  <c r="P169" i="1"/>
  <c r="P230" i="1"/>
  <c r="FI169" i="1"/>
  <c r="FI230" i="1"/>
  <c r="DP169" i="1"/>
  <c r="DP230" i="1"/>
  <c r="DR232" i="1"/>
  <c r="FD169" i="1"/>
  <c r="FD230" i="1"/>
  <c r="D232" i="1"/>
  <c r="DL169" i="1"/>
  <c r="DL230" i="1"/>
  <c r="BP169" i="1"/>
  <c r="BP230" i="1"/>
  <c r="BG232" i="1"/>
  <c r="N169" i="1"/>
  <c r="N230" i="1"/>
  <c r="AS232" i="1"/>
  <c r="BX232" i="1"/>
  <c r="CC169" i="1"/>
  <c r="CC230" i="1"/>
  <c r="DQ169" i="1"/>
  <c r="DQ230" i="1"/>
  <c r="EC169" i="1"/>
  <c r="EC230" i="1"/>
  <c r="EO232" i="1"/>
  <c r="DB232" i="1"/>
  <c r="H169" i="1"/>
  <c r="H230" i="1"/>
  <c r="CV169" i="1"/>
  <c r="CV230" i="1"/>
  <c r="I169" i="1"/>
  <c r="I230" i="1"/>
  <c r="DY169" i="1"/>
  <c r="DY230" i="1"/>
  <c r="DU169" i="1"/>
  <c r="DU230" i="1"/>
  <c r="T169" i="1"/>
  <c r="T230" i="1"/>
  <c r="CT169" i="1"/>
  <c r="CT230" i="1"/>
  <c r="EG169" i="1"/>
  <c r="EG230" i="1"/>
  <c r="BS169" i="1"/>
  <c r="BS230" i="1"/>
  <c r="AV169" i="1"/>
  <c r="AV230" i="1"/>
  <c r="EH169" i="1"/>
  <c r="EH230" i="1"/>
  <c r="FV206" i="1"/>
  <c r="FV232" i="1"/>
  <c r="AQ232" i="1"/>
  <c r="AT232" i="1"/>
  <c r="F169" i="1"/>
  <c r="F230" i="1"/>
  <c r="EQ169" i="1"/>
  <c r="EQ230" i="1"/>
  <c r="ES169" i="1"/>
  <c r="ES230" i="1"/>
  <c r="FJ169" i="1"/>
  <c r="FJ230" i="1"/>
  <c r="CY169" i="1"/>
  <c r="CY230" i="1"/>
  <c r="FX232" i="1"/>
  <c r="EW169" i="1"/>
  <c r="EW230" i="1"/>
  <c r="FT169" i="1"/>
  <c r="FT230" i="1"/>
  <c r="BF169" i="1"/>
  <c r="BF230" i="1"/>
  <c r="F232" i="1"/>
  <c r="EB232" i="1"/>
  <c r="DN169" i="1"/>
  <c r="DN230" i="1"/>
  <c r="FP169" i="1"/>
  <c r="FP230" i="1"/>
  <c r="D169" i="1"/>
  <c r="D230" i="1"/>
  <c r="O169" i="1"/>
  <c r="O230" i="1"/>
  <c r="DB169" i="1"/>
  <c r="DB230" i="1"/>
  <c r="DT232" i="1"/>
  <c r="BB169" i="1"/>
  <c r="BB230" i="1"/>
  <c r="DC169" i="1"/>
  <c r="DC230" i="1"/>
  <c r="FO169" i="1"/>
  <c r="FO230" i="1"/>
  <c r="AO232" i="1"/>
  <c r="AC169" i="1"/>
  <c r="AC230" i="1"/>
  <c r="BL169" i="1"/>
  <c r="BL230" i="1"/>
  <c r="AH232" i="1"/>
  <c r="FG232" i="1"/>
  <c r="EK169" i="1"/>
  <c r="EK230" i="1"/>
  <c r="FI232" i="1"/>
  <c r="DP232" i="1"/>
  <c r="FK169" i="1"/>
  <c r="FK230" i="1"/>
  <c r="FD232" i="1"/>
  <c r="CQ169" i="1"/>
  <c r="CQ230" i="1"/>
  <c r="DD169" i="1"/>
  <c r="DD230" i="1"/>
  <c r="AJ169" i="1"/>
  <c r="AJ230" i="1"/>
  <c r="EI232" i="1"/>
  <c r="CG232" i="1"/>
  <c r="AF169" i="1"/>
  <c r="AF230" i="1"/>
  <c r="BQ169" i="1"/>
  <c r="BQ230" i="1"/>
  <c r="BG169" i="1"/>
  <c r="BG230" i="1"/>
  <c r="CS169" i="1"/>
  <c r="CS230" i="1"/>
  <c r="FU232" i="1"/>
  <c r="BX169" i="1"/>
  <c r="BX230" i="1"/>
  <c r="CX169" i="1"/>
  <c r="CX230" i="1"/>
  <c r="EJ169" i="1"/>
  <c r="EJ230" i="1"/>
  <c r="EO169" i="1"/>
  <c r="EO230" i="1"/>
  <c r="AP169" i="1"/>
  <c r="AP230" i="1"/>
  <c r="DX169" i="1"/>
  <c r="DX230" i="1"/>
  <c r="AR169" i="1"/>
  <c r="AR230" i="1"/>
  <c r="DM169" i="1"/>
  <c r="DM230" i="1"/>
  <c r="EY169" i="1"/>
  <c r="EY230" i="1"/>
  <c r="AA169" i="1"/>
  <c r="AA230" i="1"/>
  <c r="EX169" i="1"/>
  <c r="EX230" i="1"/>
  <c r="FV169" i="1"/>
  <c r="FV230" i="1"/>
  <c r="DK169" i="1"/>
  <c r="DK230" i="1"/>
  <c r="AE169" i="1"/>
  <c r="AE230" i="1"/>
  <c r="FS169" i="1"/>
  <c r="FS230" i="1"/>
  <c r="J169" i="1"/>
  <c r="J230" i="1"/>
  <c r="AI232" i="1"/>
  <c r="ED169" i="1"/>
  <c r="ED230" i="1"/>
  <c r="CR169" i="1"/>
  <c r="CR230" i="1"/>
  <c r="BJ169" i="1"/>
  <c r="BJ230" i="1"/>
  <c r="DV169" i="1"/>
  <c r="DV230" i="1"/>
  <c r="J232" i="1"/>
  <c r="BL232" i="1"/>
  <c r="AH169" i="1"/>
  <c r="AH230" i="1"/>
  <c r="AW169" i="1"/>
  <c r="AW230" i="1"/>
  <c r="EV169" i="1"/>
  <c r="EV230" i="1"/>
  <c r="FF169" i="1"/>
  <c r="FF230" i="1"/>
  <c r="FC169" i="1"/>
  <c r="FC230" i="1"/>
  <c r="CI169" i="1"/>
  <c r="CI230" i="1"/>
  <c r="BA169" i="1"/>
  <c r="BA230" i="1"/>
  <c r="CD169" i="1"/>
  <c r="CD230" i="1"/>
  <c r="BM169" i="1"/>
  <c r="BM230" i="1"/>
  <c r="DD232" i="1"/>
  <c r="G169" i="1"/>
  <c r="G230" i="1"/>
  <c r="BC169" i="1"/>
  <c r="BC230" i="1"/>
  <c r="CE169" i="1"/>
  <c r="CE230" i="1"/>
  <c r="FU169" i="1"/>
  <c r="FU230" i="1"/>
  <c r="N232" i="1"/>
  <c r="BH232" i="1"/>
  <c r="BV169" i="1"/>
  <c r="BV230" i="1"/>
  <c r="BT169" i="1"/>
  <c r="BT230" i="1"/>
  <c r="EJ232" i="1"/>
  <c r="W232" i="1"/>
  <c r="K169" i="1"/>
  <c r="K230" i="1"/>
  <c r="AD169" i="1"/>
  <c r="AD230" i="1"/>
  <c r="CM169" i="1"/>
  <c r="CM230" i="1"/>
  <c r="M169" i="1"/>
  <c r="M230" i="1"/>
  <c r="BD169" i="1"/>
  <c r="BD230" i="1"/>
  <c r="E169" i="1"/>
  <c r="E230" i="1"/>
  <c r="EN169" i="1"/>
  <c r="EN230" i="1"/>
  <c r="ET169" i="1"/>
  <c r="ET230" i="1"/>
  <c r="AZ206" i="1"/>
  <c r="AZ232" i="1"/>
  <c r="DJ169" i="1"/>
  <c r="DJ230" i="1"/>
  <c r="L232" i="1"/>
  <c r="EE232" i="1"/>
  <c r="EL169" i="1"/>
  <c r="EL230" i="1"/>
  <c r="G232" i="1"/>
  <c r="EM169" i="1"/>
  <c r="EM230" i="1"/>
  <c r="DH169" i="1"/>
  <c r="DH230" i="1"/>
  <c r="U169" i="1"/>
  <c r="U230" i="1"/>
  <c r="DJ232" i="1"/>
  <c r="EP169" i="1"/>
  <c r="EP230" i="1"/>
  <c r="AB169" i="1"/>
  <c r="AB230" i="1"/>
  <c r="BN169" i="1"/>
  <c r="BN230" i="1"/>
  <c r="CL169" i="1"/>
  <c r="CL230" i="1"/>
  <c r="FW232" i="1"/>
  <c r="AT169" i="1"/>
  <c r="AT230" i="1"/>
  <c r="S169" i="1"/>
  <c r="S230" i="1"/>
  <c r="CZ169" i="1"/>
  <c r="CZ230" i="1"/>
  <c r="BA232" i="1"/>
  <c r="Z169" i="1"/>
  <c r="Z230" i="1"/>
  <c r="EC232" i="1"/>
  <c r="CJ169" i="1"/>
  <c r="CJ230" i="1"/>
  <c r="EZ169" i="1"/>
  <c r="EZ230" i="1"/>
  <c r="V169" i="1"/>
  <c r="V230" i="1"/>
  <c r="DF169" i="1"/>
  <c r="DF230" i="1"/>
  <c r="BE169" i="1"/>
  <c r="BE230" i="1"/>
  <c r="BY169" i="1"/>
  <c r="BY230" i="1"/>
  <c r="BK169" i="1"/>
  <c r="BK230" i="1"/>
  <c r="AS169" i="1"/>
  <c r="AS230" i="1"/>
  <c r="FW169" i="1"/>
  <c r="FW230" i="1"/>
  <c r="DQ232" i="1"/>
  <c r="DA169" i="1"/>
  <c r="DA230" i="1"/>
  <c r="FE169" i="1"/>
  <c r="FE230" i="1"/>
  <c r="BZ169" i="1"/>
  <c r="BZ230" i="1"/>
  <c r="CQ232" i="1"/>
  <c r="L169" i="1"/>
  <c r="L230" i="1"/>
  <c r="DW169" i="1"/>
  <c r="DW230" i="1"/>
  <c r="CD232" i="1"/>
  <c r="FB169" i="1"/>
  <c r="FB230" i="1"/>
  <c r="FR169" i="1"/>
  <c r="FR230" i="1"/>
  <c r="AJ232" i="1"/>
  <c r="EI169" i="1"/>
  <c r="EI230" i="1"/>
  <c r="CG169" i="1"/>
  <c r="CG230" i="1"/>
  <c r="EE169" i="1"/>
  <c r="EE230" i="1"/>
  <c r="CH232" i="1"/>
  <c r="DZ169" i="1"/>
  <c r="DZ230" i="1"/>
  <c r="CU169" i="1"/>
  <c r="CU230" i="1"/>
  <c r="AX169" i="1"/>
  <c r="AX230" i="1"/>
  <c r="CS232" i="1"/>
  <c r="CE232" i="1"/>
  <c r="FT232" i="1"/>
  <c r="BH169" i="1"/>
  <c r="BH230" i="1"/>
  <c r="BV232" i="1"/>
  <c r="BR169" i="1"/>
  <c r="BR230" i="1"/>
  <c r="AI169" i="1"/>
  <c r="AI230" i="1"/>
  <c r="W169" i="1"/>
  <c r="W230" i="1"/>
  <c r="AM169" i="1"/>
  <c r="AM230" i="1"/>
  <c r="FL169" i="1"/>
  <c r="FL230" i="1"/>
  <c r="X169" i="1"/>
  <c r="X230" i="1"/>
  <c r="ER169" i="1"/>
  <c r="ER230" i="1"/>
  <c r="AK169" i="1"/>
  <c r="AK230" i="1"/>
  <c r="FN169" i="1"/>
  <c r="FN230" i="1"/>
  <c r="AN169" i="1"/>
  <c r="AN230" i="1"/>
  <c r="AL169" i="1"/>
  <c r="AL230" i="1"/>
  <c r="Y169" i="1"/>
  <c r="Y230" i="1"/>
  <c r="CP169" i="1"/>
  <c r="CP230" i="1"/>
  <c r="EA169" i="1"/>
  <c r="EA230" i="1"/>
  <c r="FM169" i="1"/>
  <c r="FM230" i="1"/>
  <c r="BW169" i="1"/>
  <c r="BW230" i="1"/>
  <c r="Q206" i="1"/>
  <c r="Q232" i="1"/>
  <c r="CO181" i="1"/>
  <c r="M181" i="1"/>
  <c r="AP181" i="1"/>
  <c r="FA181" i="1"/>
  <c r="I181" i="1"/>
  <c r="E181" i="1"/>
  <c r="FM181" i="1"/>
  <c r="BW181" i="1"/>
  <c r="AU181" i="1"/>
  <c r="AR181" i="1"/>
  <c r="O181" i="1"/>
  <c r="AD181" i="1"/>
  <c r="EP181" i="1"/>
  <c r="AC181" i="1"/>
  <c r="FK181" i="1"/>
  <c r="AW181" i="1"/>
  <c r="DK181" i="1"/>
  <c r="BO181" i="1"/>
  <c r="DL181" i="1"/>
  <c r="CR181" i="1"/>
  <c r="BI181" i="1"/>
  <c r="CK181" i="1"/>
  <c r="DY181" i="1"/>
  <c r="EX181" i="1"/>
  <c r="DC181" i="1"/>
  <c r="BS181" i="1"/>
  <c r="AX181" i="1"/>
  <c r="DZ181" i="1"/>
  <c r="CV181" i="1"/>
  <c r="FS181" i="1"/>
  <c r="FR181" i="1"/>
  <c r="DX181" i="1"/>
  <c r="CM181" i="1"/>
  <c r="EQ181" i="1"/>
  <c r="CU181" i="1"/>
  <c r="ED181" i="1"/>
  <c r="AE181" i="1"/>
  <c r="X181" i="1"/>
  <c r="FE181" i="1"/>
  <c r="BT181" i="1"/>
  <c r="BR181" i="1"/>
  <c r="CT181" i="1"/>
  <c r="FG206" i="1"/>
  <c r="Y207" i="1"/>
  <c r="Y208" i="1" s="1"/>
  <c r="Y212" i="1" s="1"/>
  <c r="Y193" i="1"/>
  <c r="Y198" i="1" s="1"/>
  <c r="Y199" i="1" s="1"/>
  <c r="EY193" i="1"/>
  <c r="EY198" i="1" s="1"/>
  <c r="EY199" i="1" s="1"/>
  <c r="EY207" i="1"/>
  <c r="EY208" i="1" s="1"/>
  <c r="EY212" i="1" s="1"/>
  <c r="AC207" i="1"/>
  <c r="AC193" i="1"/>
  <c r="AC198" i="1" s="1"/>
  <c r="AC199" i="1" s="1"/>
  <c r="FI206" i="1"/>
  <c r="DP206" i="1"/>
  <c r="FP207" i="1"/>
  <c r="FP208" i="1" s="1"/>
  <c r="FP212" i="1" s="1"/>
  <c r="FP193" i="1"/>
  <c r="FP198" i="1" s="1"/>
  <c r="FP199" i="1" s="1"/>
  <c r="CE190" i="1"/>
  <c r="CE192" i="1" s="1"/>
  <c r="CE160" i="1"/>
  <c r="CE162" i="1" s="1"/>
  <c r="BH206" i="1"/>
  <c r="ED193" i="1"/>
  <c r="ED198" i="1" s="1"/>
  <c r="ED199" i="1" s="1"/>
  <c r="ED207" i="1"/>
  <c r="S193" i="1"/>
  <c r="S198" i="1" s="1"/>
  <c r="S199" i="1" s="1"/>
  <c r="S207" i="1"/>
  <c r="S208" i="1" s="1"/>
  <c r="S212" i="1" s="1"/>
  <c r="DR207" i="1"/>
  <c r="DR193" i="1"/>
  <c r="DR198" i="1" s="1"/>
  <c r="DR199" i="1" s="1"/>
  <c r="L206" i="1"/>
  <c r="AA207" i="1"/>
  <c r="AA208" i="1" s="1"/>
  <c r="AA212" i="1" s="1"/>
  <c r="AA193" i="1"/>
  <c r="AA198" i="1" s="1"/>
  <c r="AA199" i="1" s="1"/>
  <c r="DT160" i="1"/>
  <c r="DT162" i="1" s="1"/>
  <c r="DT190" i="1"/>
  <c r="DT192" i="1" s="1"/>
  <c r="DH193" i="1"/>
  <c r="DH198" i="1" s="1"/>
  <c r="DH199" i="1" s="1"/>
  <c r="DH207" i="1"/>
  <c r="DH208" i="1" s="1"/>
  <c r="DH212" i="1" s="1"/>
  <c r="CP207" i="1"/>
  <c r="CP208" i="1" s="1"/>
  <c r="CP212" i="1" s="1"/>
  <c r="CP193" i="1"/>
  <c r="CP198" i="1" s="1"/>
  <c r="CP199" i="1" s="1"/>
  <c r="AS206" i="1"/>
  <c r="EH207" i="1"/>
  <c r="EH208" i="1" s="1"/>
  <c r="EH212" i="1" s="1"/>
  <c r="EH193" i="1"/>
  <c r="EH198" i="1" s="1"/>
  <c r="EH199" i="1" s="1"/>
  <c r="DJ193" i="1"/>
  <c r="DJ198" i="1" s="1"/>
  <c r="DJ199" i="1" s="1"/>
  <c r="DJ207" i="1"/>
  <c r="DV193" i="1"/>
  <c r="DV198" i="1" s="1"/>
  <c r="DV199" i="1" s="1"/>
  <c r="DV207" i="1"/>
  <c r="DV208" i="1" s="1"/>
  <c r="DV212" i="1" s="1"/>
  <c r="CD206" i="1"/>
  <c r="D160" i="1"/>
  <c r="D162" i="1" s="1"/>
  <c r="D190" i="1"/>
  <c r="D192" i="1" s="1"/>
  <c r="EC190" i="1"/>
  <c r="EC192" i="1" s="1"/>
  <c r="EC160" i="1"/>
  <c r="EC162" i="1" s="1"/>
  <c r="BM207" i="1"/>
  <c r="BM193" i="1"/>
  <c r="BM198" i="1" s="1"/>
  <c r="BM199" i="1" s="1"/>
  <c r="DL193" i="1"/>
  <c r="DL198" i="1" s="1"/>
  <c r="DL199" i="1" s="1"/>
  <c r="DL207" i="1"/>
  <c r="DI207" i="1"/>
  <c r="DI208" i="1" s="1"/>
  <c r="DI212" i="1" s="1"/>
  <c r="DI193" i="1"/>
  <c r="DI198" i="1" s="1"/>
  <c r="DI199" i="1" s="1"/>
  <c r="CX193" i="1"/>
  <c r="CX198" i="1" s="1"/>
  <c r="CX199" i="1" s="1"/>
  <c r="CX207" i="1"/>
  <c r="CX208" i="1" s="1"/>
  <c r="CX212" i="1" s="1"/>
  <c r="K207" i="1"/>
  <c r="K208" i="1" s="1"/>
  <c r="K212" i="1" s="1"/>
  <c r="K193" i="1"/>
  <c r="K198" i="1" s="1"/>
  <c r="K199" i="1" s="1"/>
  <c r="BX193" i="1"/>
  <c r="BX198" i="1" s="1"/>
  <c r="BX199" i="1" s="1"/>
  <c r="BX207" i="1"/>
  <c r="AD193" i="1"/>
  <c r="AD198" i="1" s="1"/>
  <c r="AD199" i="1" s="1"/>
  <c r="AD207" i="1"/>
  <c r="ET193" i="1"/>
  <c r="ET198" i="1" s="1"/>
  <c r="ET199" i="1" s="1"/>
  <c r="ET207" i="1"/>
  <c r="ET208" i="1" s="1"/>
  <c r="ET212" i="1" s="1"/>
  <c r="DO207" i="1"/>
  <c r="DO208" i="1" s="1"/>
  <c r="DO212" i="1" s="1"/>
  <c r="DO193" i="1"/>
  <c r="DO198" i="1" s="1"/>
  <c r="DO199" i="1" s="1"/>
  <c r="C151" i="1"/>
  <c r="C165" i="1" s="1"/>
  <c r="CT193" i="1"/>
  <c r="CT198" i="1" s="1"/>
  <c r="CT199" i="1" s="1"/>
  <c r="CT207" i="1"/>
  <c r="BC160" i="1"/>
  <c r="BC162" i="1" s="1"/>
  <c r="BC190" i="1"/>
  <c r="BC192" i="1" s="1"/>
  <c r="DD207" i="1"/>
  <c r="DD193" i="1"/>
  <c r="DD198" i="1" s="1"/>
  <c r="DD199" i="1" s="1"/>
  <c r="CG160" i="1"/>
  <c r="CG162" i="1" s="1"/>
  <c r="CG190" i="1"/>
  <c r="CG192" i="1" s="1"/>
  <c r="EW190" i="1"/>
  <c r="EW192" i="1" s="1"/>
  <c r="EW160" i="1"/>
  <c r="EW162" i="1" s="1"/>
  <c r="AK160" i="1"/>
  <c r="AK162" i="1" s="1"/>
  <c r="AK190" i="1"/>
  <c r="AK192" i="1" s="1"/>
  <c r="EQ207" i="1"/>
  <c r="EQ193" i="1"/>
  <c r="EQ198" i="1" s="1"/>
  <c r="EQ199" i="1" s="1"/>
  <c r="H207" i="1"/>
  <c r="H208" i="1" s="1"/>
  <c r="H212" i="1" s="1"/>
  <c r="H193" i="1"/>
  <c r="H198" i="1" s="1"/>
  <c r="H199" i="1" s="1"/>
  <c r="FT206" i="1"/>
  <c r="I193" i="1"/>
  <c r="I198" i="1" s="1"/>
  <c r="I199" i="1" s="1"/>
  <c r="I207" i="1"/>
  <c r="DQ206" i="1"/>
  <c r="BF206" i="1"/>
  <c r="AY193" i="1"/>
  <c r="AY198" i="1" s="1"/>
  <c r="AY199" i="1" s="1"/>
  <c r="AY207" i="1"/>
  <c r="AY208" i="1" s="1"/>
  <c r="AY212" i="1" s="1"/>
  <c r="R206" i="1"/>
  <c r="FR207" i="1"/>
  <c r="FR193" i="1"/>
  <c r="FR198" i="1" s="1"/>
  <c r="FR199" i="1" s="1"/>
  <c r="CR207" i="1"/>
  <c r="CR193" i="1"/>
  <c r="CR198" i="1" s="1"/>
  <c r="CR199" i="1" s="1"/>
  <c r="DB206" i="1"/>
  <c r="FU193" i="1"/>
  <c r="FU198" i="1" s="1"/>
  <c r="FU199" i="1" s="1"/>
  <c r="FU207" i="1"/>
  <c r="DE193" i="1"/>
  <c r="DE198" i="1" s="1"/>
  <c r="DE199" i="1" s="1"/>
  <c r="DE207" i="1"/>
  <c r="DE208" i="1" s="1"/>
  <c r="DE212" i="1" s="1"/>
  <c r="FI207" i="1"/>
  <c r="FI193" i="1"/>
  <c r="FI198" i="1" s="1"/>
  <c r="FI199" i="1" s="1"/>
  <c r="CI193" i="1"/>
  <c r="CI198" i="1" s="1"/>
  <c r="CI199" i="1" s="1"/>
  <c r="CI207" i="1"/>
  <c r="CY193" i="1"/>
  <c r="CY198" i="1" s="1"/>
  <c r="CY199" i="1" s="1"/>
  <c r="CY207" i="1"/>
  <c r="CY208" i="1" s="1"/>
  <c r="CY212" i="1" s="1"/>
  <c r="CC193" i="1"/>
  <c r="CC198" i="1" s="1"/>
  <c r="CC199" i="1" s="1"/>
  <c r="CC207" i="1"/>
  <c r="CC208" i="1" s="1"/>
  <c r="CC212" i="1" s="1"/>
  <c r="AP207" i="1"/>
  <c r="AP193" i="1"/>
  <c r="AP198" i="1" s="1"/>
  <c r="AP199" i="1" s="1"/>
  <c r="DR206" i="1"/>
  <c r="EU193" i="1"/>
  <c r="EU198" i="1" s="1"/>
  <c r="EU199" i="1" s="1"/>
  <c r="EU207" i="1"/>
  <c r="EU208" i="1" s="1"/>
  <c r="EU212" i="1" s="1"/>
  <c r="DA193" i="1"/>
  <c r="DA198" i="1" s="1"/>
  <c r="DA199" i="1" s="1"/>
  <c r="DA207" i="1"/>
  <c r="DA208" i="1" s="1"/>
  <c r="DA212" i="1" s="1"/>
  <c r="AL193" i="1"/>
  <c r="AL198" i="1" s="1"/>
  <c r="AL199" i="1" s="1"/>
  <c r="AL207" i="1"/>
  <c r="AL208" i="1" s="1"/>
  <c r="AL212" i="1" s="1"/>
  <c r="AX207" i="1"/>
  <c r="AX193" i="1"/>
  <c r="AX198" i="1" s="1"/>
  <c r="AX199" i="1" s="1"/>
  <c r="EI206" i="1"/>
  <c r="CG206" i="1"/>
  <c r="CS160" i="1"/>
  <c r="CS162" i="1" s="1"/>
  <c r="CS190" i="1"/>
  <c r="CS192" i="1" s="1"/>
  <c r="AG207" i="1"/>
  <c r="AG208" i="1" s="1"/>
  <c r="AG212" i="1" s="1"/>
  <c r="AG193" i="1"/>
  <c r="FU206" i="1"/>
  <c r="FX193" i="1"/>
  <c r="FX198" i="1" s="1"/>
  <c r="FX199" i="1" s="1"/>
  <c r="FX207" i="1"/>
  <c r="AN193" i="1"/>
  <c r="AN198" i="1" s="1"/>
  <c r="AN199" i="1" s="1"/>
  <c r="AN207" i="1"/>
  <c r="AN208" i="1" s="1"/>
  <c r="AN212" i="1" s="1"/>
  <c r="AI190" i="1"/>
  <c r="AI192" i="1" s="1"/>
  <c r="AI160" i="1"/>
  <c r="AI162" i="1" s="1"/>
  <c r="F160" i="1"/>
  <c r="F162" i="1" s="1"/>
  <c r="F190" i="1"/>
  <c r="F192" i="1" s="1"/>
  <c r="J206" i="1"/>
  <c r="DK207" i="1"/>
  <c r="DK193" i="1"/>
  <c r="DK198" i="1" s="1"/>
  <c r="DK199" i="1" s="1"/>
  <c r="AR193" i="1"/>
  <c r="AR198" i="1" s="1"/>
  <c r="AR199" i="1" s="1"/>
  <c r="AR207" i="1"/>
  <c r="AZ193" i="1"/>
  <c r="AZ198" i="1" s="1"/>
  <c r="AZ199" i="1" s="1"/>
  <c r="AZ207" i="1"/>
  <c r="EB206" i="1"/>
  <c r="FS193" i="1"/>
  <c r="FS198" i="1" s="1"/>
  <c r="FS199" i="1" s="1"/>
  <c r="FS207" i="1"/>
  <c r="DU207" i="1"/>
  <c r="DU208" i="1" s="1"/>
  <c r="DU212" i="1" s="1"/>
  <c r="DU193" i="1"/>
  <c r="DU198" i="1" s="1"/>
  <c r="DU199" i="1" s="1"/>
  <c r="BB207" i="1"/>
  <c r="BB208" i="1" s="1"/>
  <c r="BB212" i="1" s="1"/>
  <c r="BB193" i="1"/>
  <c r="BB198" i="1" s="1"/>
  <c r="BB199" i="1" s="1"/>
  <c r="DW193" i="1"/>
  <c r="DW198" i="1" s="1"/>
  <c r="DW199" i="1" s="1"/>
  <c r="DW207" i="1"/>
  <c r="DZ207" i="1"/>
  <c r="DZ193" i="1"/>
  <c r="DZ198" i="1" s="1"/>
  <c r="DZ199" i="1" s="1"/>
  <c r="FW193" i="1"/>
  <c r="FW198" i="1" s="1"/>
  <c r="FW199" i="1" s="1"/>
  <c r="FW207" i="1"/>
  <c r="N206" i="1"/>
  <c r="BF193" i="1"/>
  <c r="BF198" i="1" s="1"/>
  <c r="BF199" i="1" s="1"/>
  <c r="BF207" i="1"/>
  <c r="T193" i="1"/>
  <c r="T198" i="1" s="1"/>
  <c r="T199" i="1" s="1"/>
  <c r="T207" i="1"/>
  <c r="T208" i="1" s="1"/>
  <c r="T212" i="1" s="1"/>
  <c r="DT206" i="1"/>
  <c r="CZ207" i="1"/>
  <c r="CZ208" i="1" s="1"/>
  <c r="CZ212" i="1" s="1"/>
  <c r="CZ193" i="1"/>
  <c r="CZ198" i="1" s="1"/>
  <c r="CZ199" i="1" s="1"/>
  <c r="AW207" i="1"/>
  <c r="AW193" i="1"/>
  <c r="AW198" i="1" s="1"/>
  <c r="AW199" i="1" s="1"/>
  <c r="AB190" i="1"/>
  <c r="AB192" i="1" s="1"/>
  <c r="AB160" i="1"/>
  <c r="AB162" i="1" s="1"/>
  <c r="BA207" i="1"/>
  <c r="BA193" i="1"/>
  <c r="BA198" i="1" s="1"/>
  <c r="BA199" i="1" s="1"/>
  <c r="EG207" i="1"/>
  <c r="EG208" i="1" s="1"/>
  <c r="EG212" i="1" s="1"/>
  <c r="EG193" i="1"/>
  <c r="EG198" i="1" s="1"/>
  <c r="EG199" i="1" s="1"/>
  <c r="BR207" i="1"/>
  <c r="BR193" i="1"/>
  <c r="BR198" i="1" s="1"/>
  <c r="BR199" i="1" s="1"/>
  <c r="R160" i="1"/>
  <c r="R162" i="1" s="1"/>
  <c r="R190" i="1"/>
  <c r="R192" i="1" s="1"/>
  <c r="FL190" i="1"/>
  <c r="FL192" i="1" s="1"/>
  <c r="FL160" i="1"/>
  <c r="FL162" i="1" s="1"/>
  <c r="AT206" i="1"/>
  <c r="U193" i="1"/>
  <c r="U198" i="1" s="1"/>
  <c r="U199" i="1" s="1"/>
  <c r="U207" i="1"/>
  <c r="U208" i="1" s="1"/>
  <c r="U212" i="1" s="1"/>
  <c r="AF190" i="1"/>
  <c r="AF192" i="1" s="1"/>
  <c r="AF160" i="1"/>
  <c r="AF162" i="1" s="1"/>
  <c r="O207" i="1"/>
  <c r="O193" i="1"/>
  <c r="O198" i="1" s="1"/>
  <c r="O199" i="1" s="1"/>
  <c r="BO193" i="1"/>
  <c r="BO198" i="1" s="1"/>
  <c r="BO199" i="1" s="1"/>
  <c r="BO207" i="1"/>
  <c r="CS206" i="1"/>
  <c r="J207" i="1"/>
  <c r="J193" i="1"/>
  <c r="J198" i="1" s="1"/>
  <c r="J199" i="1" s="1"/>
  <c r="BV206" i="1"/>
  <c r="F206" i="1"/>
  <c r="FJ193" i="1"/>
  <c r="FJ198" i="1" s="1"/>
  <c r="FJ199" i="1" s="1"/>
  <c r="FJ207" i="1"/>
  <c r="DY207" i="1"/>
  <c r="DY193" i="1"/>
  <c r="DY198" i="1" s="1"/>
  <c r="DY199" i="1" s="1"/>
  <c r="EI207" i="1"/>
  <c r="EI193" i="1"/>
  <c r="EI198" i="1" s="1"/>
  <c r="EI199" i="1" s="1"/>
  <c r="BK207" i="1"/>
  <c r="BK208" i="1" s="1"/>
  <c r="BK212" i="1" s="1"/>
  <c r="BK193" i="1"/>
  <c r="BK198" i="1" s="1"/>
  <c r="BK199" i="1" s="1"/>
  <c r="BU193" i="1"/>
  <c r="BU198" i="1" s="1"/>
  <c r="BU199" i="1" s="1"/>
  <c r="BU207" i="1"/>
  <c r="BU208" i="1" s="1"/>
  <c r="BU212" i="1" s="1"/>
  <c r="EV207" i="1"/>
  <c r="EV208" i="1" s="1"/>
  <c r="EV212" i="1" s="1"/>
  <c r="EV193" i="1"/>
  <c r="EV198" i="1" s="1"/>
  <c r="EV199" i="1" s="1"/>
  <c r="DW206" i="1"/>
  <c r="AV193" i="1"/>
  <c r="AV198" i="1" s="1"/>
  <c r="AV199" i="1" s="1"/>
  <c r="AV207" i="1"/>
  <c r="AV208" i="1" s="1"/>
  <c r="AV212" i="1" s="1"/>
  <c r="FD206" i="1"/>
  <c r="BE206" i="1"/>
  <c r="BA206" i="1"/>
  <c r="BJ190" i="1"/>
  <c r="BJ192" i="1" s="1"/>
  <c r="BJ160" i="1"/>
  <c r="BJ162" i="1" s="1"/>
  <c r="BG160" i="1"/>
  <c r="BG162" i="1" s="1"/>
  <c r="BG190" i="1"/>
  <c r="BG192" i="1" s="1"/>
  <c r="CQ206" i="1"/>
  <c r="DD206" i="1"/>
  <c r="EJ207" i="1"/>
  <c r="EJ193" i="1"/>
  <c r="EJ198" i="1" s="1"/>
  <c r="EJ199" i="1" s="1"/>
  <c r="BS207" i="1"/>
  <c r="BS193" i="1"/>
  <c r="BS198" i="1" s="1"/>
  <c r="BS199" i="1" s="1"/>
  <c r="G206" i="1"/>
  <c r="FX206" i="1"/>
  <c r="BX206" i="1"/>
  <c r="FF207" i="1"/>
  <c r="FF208" i="1" s="1"/>
  <c r="FF212" i="1" s="1"/>
  <c r="FF193" i="1"/>
  <c r="FF198" i="1" s="1"/>
  <c r="FF199" i="1" s="1"/>
  <c r="FC206" i="1"/>
  <c r="AT160" i="1"/>
  <c r="AT162" i="1" s="1"/>
  <c r="AT190" i="1"/>
  <c r="AT192" i="1" s="1"/>
  <c r="AE207" i="1"/>
  <c r="AE193" i="1"/>
  <c r="AE198" i="1" s="1"/>
  <c r="AE199" i="1" s="1"/>
  <c r="Q193" i="1"/>
  <c r="Q198" i="1" s="1"/>
  <c r="Q199" i="1" s="1"/>
  <c r="Q207" i="1"/>
  <c r="FM207" i="1"/>
  <c r="FM193" i="1"/>
  <c r="FM198" i="1" s="1"/>
  <c r="FM199" i="1" s="1"/>
  <c r="FG207" i="1"/>
  <c r="FG193" i="1"/>
  <c r="FG198" i="1" s="1"/>
  <c r="FG199" i="1" s="1"/>
  <c r="AI206" i="1"/>
  <c r="W206" i="1"/>
  <c r="AM206" i="1"/>
  <c r="L207" i="1"/>
  <c r="L193" i="1"/>
  <c r="L198" i="1" s="1"/>
  <c r="L199" i="1" s="1"/>
  <c r="DF207" i="1"/>
  <c r="DF193" i="1"/>
  <c r="DF198" i="1" s="1"/>
  <c r="DF199" i="1" s="1"/>
  <c r="AO193" i="1"/>
  <c r="AO198" i="1" s="1"/>
  <c r="AO199" i="1" s="1"/>
  <c r="AO207" i="1"/>
  <c r="ER206" i="1"/>
  <c r="FK193" i="1"/>
  <c r="FK198" i="1" s="1"/>
  <c r="FK199" i="1" s="1"/>
  <c r="FK207" i="1"/>
  <c r="DP207" i="1"/>
  <c r="DP193" i="1"/>
  <c r="DP198" i="1" s="1"/>
  <c r="DP199" i="1" s="1"/>
  <c r="EE193" i="1"/>
  <c r="EE198" i="1" s="1"/>
  <c r="EE199" i="1" s="1"/>
  <c r="EE207" i="1"/>
  <c r="AS193" i="1"/>
  <c r="AS198" i="1" s="1"/>
  <c r="AS199" i="1" s="1"/>
  <c r="AS207" i="1"/>
  <c r="CJ207" i="1"/>
  <c r="CJ208" i="1" s="1"/>
  <c r="CJ212" i="1" s="1"/>
  <c r="CJ193" i="1"/>
  <c r="CJ198" i="1" s="1"/>
  <c r="CJ199" i="1" s="1"/>
  <c r="CO193" i="1"/>
  <c r="CO198" i="1" s="1"/>
  <c r="CO199" i="1" s="1"/>
  <c r="CO207" i="1"/>
  <c r="DB190" i="1"/>
  <c r="DB192" i="1" s="1"/>
  <c r="DB160" i="1"/>
  <c r="DB162" i="1" s="1"/>
  <c r="CU193" i="1"/>
  <c r="CU198" i="1" s="1"/>
  <c r="CU199" i="1" s="1"/>
  <c r="CU207" i="1"/>
  <c r="AU207" i="1"/>
  <c r="AU193" i="1"/>
  <c r="AU198" i="1" s="1"/>
  <c r="AU199" i="1" s="1"/>
  <c r="BE207" i="1"/>
  <c r="BE193" i="1"/>
  <c r="BE198" i="1" s="1"/>
  <c r="BE199" i="1" s="1"/>
  <c r="AQ206" i="1"/>
  <c r="CQ190" i="1"/>
  <c r="CQ192" i="1" s="1"/>
  <c r="CQ160" i="1"/>
  <c r="CQ162" i="1" s="1"/>
  <c r="DN193" i="1"/>
  <c r="DN198" i="1" s="1"/>
  <c r="DN199" i="1" s="1"/>
  <c r="DN207" i="1"/>
  <c r="DN208" i="1" s="1"/>
  <c r="DN212" i="1" s="1"/>
  <c r="FC193" i="1"/>
  <c r="FC198" i="1" s="1"/>
  <c r="FC199" i="1" s="1"/>
  <c r="FC207" i="1"/>
  <c r="BN206" i="1"/>
  <c r="X193" i="1"/>
  <c r="X198" i="1" s="1"/>
  <c r="X199" i="1" s="1"/>
  <c r="X207" i="1"/>
  <c r="BZ207" i="1"/>
  <c r="BZ208" i="1" s="1"/>
  <c r="BZ212" i="1" s="1"/>
  <c r="BZ193" i="1"/>
  <c r="BZ198" i="1" s="1"/>
  <c r="BZ199" i="1" s="1"/>
  <c r="EP207" i="1"/>
  <c r="EP193" i="1"/>
  <c r="EP198" i="1" s="1"/>
  <c r="EP199" i="1" s="1"/>
  <c r="ER160" i="1"/>
  <c r="ER162" i="1" s="1"/>
  <c r="ER190" i="1"/>
  <c r="ER192" i="1" s="1"/>
  <c r="CD193" i="1"/>
  <c r="CD198" i="1" s="1"/>
  <c r="CD199" i="1" s="1"/>
  <c r="CD207" i="1"/>
  <c r="FA193" i="1"/>
  <c r="FA198" i="1" s="1"/>
  <c r="FA199" i="1" s="1"/>
  <c r="FA207" i="1"/>
  <c r="ES207" i="1"/>
  <c r="ES208" i="1" s="1"/>
  <c r="ES212" i="1" s="1"/>
  <c r="ES193" i="1"/>
  <c r="ES198" i="1" s="1"/>
  <c r="ES199" i="1" s="1"/>
  <c r="Z206" i="1"/>
  <c r="CH206" i="1"/>
  <c r="BT193" i="1"/>
  <c r="BT198" i="1" s="1"/>
  <c r="BT199" i="1" s="1"/>
  <c r="BT207" i="1"/>
  <c r="CW193" i="1"/>
  <c r="CW198" i="1" s="1"/>
  <c r="CW199" i="1" s="1"/>
  <c r="CW207" i="1"/>
  <c r="CW208" i="1" s="1"/>
  <c r="CW212" i="1" s="1"/>
  <c r="EO160" i="1"/>
  <c r="EO162" i="1" s="1"/>
  <c r="EO190" i="1"/>
  <c r="EO192" i="1" s="1"/>
  <c r="AQ207" i="1"/>
  <c r="AQ193" i="1"/>
  <c r="AQ198" i="1" s="1"/>
  <c r="AQ199" i="1" s="1"/>
  <c r="EX193" i="1"/>
  <c r="EX198" i="1" s="1"/>
  <c r="EX199" i="1" s="1"/>
  <c r="EX207" i="1"/>
  <c r="AH206" i="1"/>
  <c r="FD193" i="1"/>
  <c r="FD198" i="1" s="1"/>
  <c r="FD199" i="1" s="1"/>
  <c r="FD207" i="1"/>
  <c r="DJ206" i="1"/>
  <c r="CK193" i="1"/>
  <c r="CK198" i="1" s="1"/>
  <c r="CK199" i="1" s="1"/>
  <c r="CK207" i="1"/>
  <c r="FJ206" i="1"/>
  <c r="CL160" i="1"/>
  <c r="CL162" i="1" s="1"/>
  <c r="CL190" i="1"/>
  <c r="CL192" i="1" s="1"/>
  <c r="AH160" i="1"/>
  <c r="AH162" i="1" s="1"/>
  <c r="AH190" i="1"/>
  <c r="AH192" i="1" s="1"/>
  <c r="D206" i="1"/>
  <c r="BN160" i="1"/>
  <c r="BN162" i="1" s="1"/>
  <c r="BN190" i="1"/>
  <c r="BN192" i="1" s="1"/>
  <c r="BQ160" i="1"/>
  <c r="BQ162" i="1" s="1"/>
  <c r="BQ190" i="1"/>
  <c r="BQ192" i="1" s="1"/>
  <c r="CB207" i="1"/>
  <c r="CB208" i="1" s="1"/>
  <c r="CB212" i="1" s="1"/>
  <c r="CB193" i="1"/>
  <c r="CB198" i="1" s="1"/>
  <c r="CB199" i="1" s="1"/>
  <c r="BW207" i="1"/>
  <c r="BW193" i="1"/>
  <c r="BW198" i="1" s="1"/>
  <c r="BW199" i="1" s="1"/>
  <c r="G160" i="1"/>
  <c r="G162" i="1" s="1"/>
  <c r="G190" i="1"/>
  <c r="G192" i="1" s="1"/>
  <c r="Z190" i="1"/>
  <c r="Z192" i="1" s="1"/>
  <c r="Z160" i="1"/>
  <c r="Z162" i="1" s="1"/>
  <c r="BD193" i="1"/>
  <c r="BD198" i="1" s="1"/>
  <c r="BD199" i="1" s="1"/>
  <c r="BD207" i="1"/>
  <c r="BD208" i="1" s="1"/>
  <c r="BD212" i="1" s="1"/>
  <c r="DC207" i="1"/>
  <c r="DC193" i="1"/>
  <c r="DC198" i="1" s="1"/>
  <c r="DC199" i="1" s="1"/>
  <c r="DM193" i="1"/>
  <c r="DM198" i="1" s="1"/>
  <c r="DM199" i="1" s="1"/>
  <c r="DM207" i="1"/>
  <c r="DM208" i="1" s="1"/>
  <c r="DM212" i="1" s="1"/>
  <c r="M207" i="1"/>
  <c r="M193" i="1"/>
  <c r="M198" i="1" s="1"/>
  <c r="M199" i="1" s="1"/>
  <c r="N207" i="1"/>
  <c r="N193" i="1"/>
  <c r="N198" i="1" s="1"/>
  <c r="N199" i="1" s="1"/>
  <c r="EN207" i="1"/>
  <c r="EN208" i="1" s="1"/>
  <c r="EN212" i="1" s="1"/>
  <c r="EN193" i="1"/>
  <c r="EN198" i="1" s="1"/>
  <c r="EN199" i="1" s="1"/>
  <c r="FB207" i="1"/>
  <c r="FB208" i="1" s="1"/>
  <c r="FB212" i="1" s="1"/>
  <c r="FB193" i="1"/>
  <c r="FB198" i="1" s="1"/>
  <c r="FB199" i="1" s="1"/>
  <c r="BY193" i="1"/>
  <c r="BY198" i="1" s="1"/>
  <c r="BY199" i="1" s="1"/>
  <c r="BY207" i="1"/>
  <c r="BY208" i="1" s="1"/>
  <c r="BY212" i="1" s="1"/>
  <c r="AM160" i="1"/>
  <c r="AM162" i="1" s="1"/>
  <c r="AM190" i="1"/>
  <c r="AM192" i="1" s="1"/>
  <c r="EJ206" i="1"/>
  <c r="BL206" i="1"/>
  <c r="FL206" i="1"/>
  <c r="EK193" i="1"/>
  <c r="EK198" i="1" s="1"/>
  <c r="EK199" i="1" s="1"/>
  <c r="EK207" i="1"/>
  <c r="DG193" i="1"/>
  <c r="DG198" i="1" s="1"/>
  <c r="DG199" i="1" s="1"/>
  <c r="DG207" i="1"/>
  <c r="DG208" i="1" s="1"/>
  <c r="DG212" i="1" s="1"/>
  <c r="DX207" i="1"/>
  <c r="DX193" i="1"/>
  <c r="DX198" i="1" s="1"/>
  <c r="DX199" i="1" s="1"/>
  <c r="DQ207" i="1"/>
  <c r="DQ193" i="1"/>
  <c r="DQ198" i="1" s="1"/>
  <c r="DQ199" i="1" s="1"/>
  <c r="AJ207" i="1"/>
  <c r="AJ193" i="1"/>
  <c r="AJ198" i="1" s="1"/>
  <c r="AJ199" i="1" s="1"/>
  <c r="BP193" i="1"/>
  <c r="BP198" i="1" s="1"/>
  <c r="BP199" i="1" s="1"/>
  <c r="BP207" i="1"/>
  <c r="BP208" i="1" s="1"/>
  <c r="BP212" i="1" s="1"/>
  <c r="CM207" i="1"/>
  <c r="CM193" i="1"/>
  <c r="CM198" i="1" s="1"/>
  <c r="CM199" i="1" s="1"/>
  <c r="FW206" i="1"/>
  <c r="CV207" i="1"/>
  <c r="CV193" i="1"/>
  <c r="CV198" i="1" s="1"/>
  <c r="CV199" i="1" s="1"/>
  <c r="EA207" i="1"/>
  <c r="EA208" i="1" s="1"/>
  <c r="EA212" i="1" s="1"/>
  <c r="EA193" i="1"/>
  <c r="EA198" i="1" s="1"/>
  <c r="EA199" i="1" s="1"/>
  <c r="BM206" i="1"/>
  <c r="DS207" i="1"/>
  <c r="DS208" i="1" s="1"/>
  <c r="DS212" i="1" s="1"/>
  <c r="DS193" i="1"/>
  <c r="DS198" i="1" s="1"/>
  <c r="DS199" i="1" s="1"/>
  <c r="CN193" i="1"/>
  <c r="CN198" i="1" s="1"/>
  <c r="CN199" i="1" s="1"/>
  <c r="CN207" i="1"/>
  <c r="CN208" i="1" s="1"/>
  <c r="CN212" i="1" s="1"/>
  <c r="FH207" i="1"/>
  <c r="FH208" i="1" s="1"/>
  <c r="FH212" i="1" s="1"/>
  <c r="FH193" i="1"/>
  <c r="FH198" i="1" s="1"/>
  <c r="FH199" i="1" s="1"/>
  <c r="CE206" i="1"/>
  <c r="CO206" i="1"/>
  <c r="EC206" i="1"/>
  <c r="EO206" i="1"/>
  <c r="BH207" i="1"/>
  <c r="BH193" i="1"/>
  <c r="BH198" i="1" s="1"/>
  <c r="BH199" i="1" s="1"/>
  <c r="BI207" i="1"/>
  <c r="BI193" i="1"/>
  <c r="BI198" i="1" s="1"/>
  <c r="BI199" i="1" s="1"/>
  <c r="P193" i="1"/>
  <c r="P198" i="1" s="1"/>
  <c r="P199" i="1" s="1"/>
  <c r="P207" i="1"/>
  <c r="P208" i="1" s="1"/>
  <c r="P212" i="1" s="1"/>
  <c r="EZ207" i="1"/>
  <c r="EZ208" i="1" s="1"/>
  <c r="EZ212" i="1" s="1"/>
  <c r="EZ193" i="1"/>
  <c r="EZ198" i="1" s="1"/>
  <c r="EZ199" i="1" s="1"/>
  <c r="FV207" i="1"/>
  <c r="FV193" i="1"/>
  <c r="FV198" i="1" s="1"/>
  <c r="FV199" i="1" s="1"/>
  <c r="EK206" i="1"/>
  <c r="CI206" i="1"/>
  <c r="DF206" i="1"/>
  <c r="CH190" i="1"/>
  <c r="CH192" i="1" s="1"/>
  <c r="CH160" i="1"/>
  <c r="CH162" i="1" s="1"/>
  <c r="EL160" i="1"/>
  <c r="EL162" i="1" s="1"/>
  <c r="EL190" i="1"/>
  <c r="EL192" i="1" s="1"/>
  <c r="CA207" i="1"/>
  <c r="CA208" i="1" s="1"/>
  <c r="CA212" i="1" s="1"/>
  <c r="CA193" i="1"/>
  <c r="CA198" i="1" s="1"/>
  <c r="CA199" i="1" s="1"/>
  <c r="FY156" i="1"/>
  <c r="C157" i="1"/>
  <c r="FQ190" i="1"/>
  <c r="FQ192" i="1" s="1"/>
  <c r="FQ160" i="1"/>
  <c r="FQ162" i="1" s="1"/>
  <c r="V193" i="1"/>
  <c r="V198" i="1" s="1"/>
  <c r="V199" i="1" s="1"/>
  <c r="V207" i="1"/>
  <c r="V208" i="1" s="1"/>
  <c r="V212" i="1" s="1"/>
  <c r="AJ206" i="1"/>
  <c r="EE206" i="1"/>
  <c r="FO207" i="1"/>
  <c r="FO208" i="1" s="1"/>
  <c r="FO212" i="1" s="1"/>
  <c r="FO193" i="1"/>
  <c r="FO198" i="1" s="1"/>
  <c r="FO199" i="1" s="1"/>
  <c r="FN207" i="1"/>
  <c r="FN208" i="1" s="1"/>
  <c r="FN212" i="1" s="1"/>
  <c r="FN193" i="1"/>
  <c r="FN198" i="1" s="1"/>
  <c r="FN199" i="1" s="1"/>
  <c r="EF207" i="1"/>
  <c r="EF208" i="1" s="1"/>
  <c r="EF212" i="1" s="1"/>
  <c r="EF193" i="1"/>
  <c r="EF198" i="1" s="1"/>
  <c r="EF199" i="1" s="1"/>
  <c r="BG206" i="1"/>
  <c r="CF207" i="1"/>
  <c r="CF208" i="1" s="1"/>
  <c r="CF212" i="1" s="1"/>
  <c r="CF193" i="1"/>
  <c r="CF198" i="1" s="1"/>
  <c r="CF199" i="1" s="1"/>
  <c r="EM207" i="1"/>
  <c r="EM193" i="1"/>
  <c r="EM198" i="1" s="1"/>
  <c r="EM199" i="1" s="1"/>
  <c r="AO206" i="1"/>
  <c r="W160" i="1"/>
  <c r="W162" i="1" s="1"/>
  <c r="W190" i="1"/>
  <c r="W192" i="1" s="1"/>
  <c r="E207" i="1"/>
  <c r="E193" i="1"/>
  <c r="E198" i="1" s="1"/>
  <c r="E199" i="1" s="1"/>
  <c r="EM206" i="1"/>
  <c r="BL190" i="1"/>
  <c r="BL192" i="1" s="1"/>
  <c r="BL160" i="1"/>
  <c r="BL162" i="1" s="1"/>
  <c r="EB160" i="1"/>
  <c r="EB162" i="1" s="1"/>
  <c r="EB190" i="1"/>
  <c r="EB192" i="1" s="1"/>
  <c r="FE193" i="1"/>
  <c r="FE198" i="1" s="1"/>
  <c r="FE199" i="1" s="1"/>
  <c r="FE207" i="1"/>
  <c r="FT193" i="1"/>
  <c r="FT198" i="1" s="1"/>
  <c r="FT199" i="1" s="1"/>
  <c r="FT207" i="1"/>
  <c r="BV207" i="1"/>
  <c r="BV193" i="1"/>
  <c r="BV198" i="1" s="1"/>
  <c r="BV199" i="1" s="1"/>
  <c r="AK206" i="1"/>
  <c r="AZ208" i="1" l="1"/>
  <c r="AZ212" i="1" s="1"/>
  <c r="B50" i="5"/>
  <c r="Q208" i="1"/>
  <c r="Q212" i="1" s="1"/>
  <c r="FV208" i="1"/>
  <c r="FV212" i="1" s="1"/>
  <c r="EQ232" i="1"/>
  <c r="ED232" i="1"/>
  <c r="DZ232" i="1"/>
  <c r="CR232" i="1"/>
  <c r="AD232" i="1"/>
  <c r="I232" i="1"/>
  <c r="CU232" i="1"/>
  <c r="AX206" i="1"/>
  <c r="AX208" i="1" s="1"/>
  <c r="AX212" i="1" s="1"/>
  <c r="AX232" i="1"/>
  <c r="DL232" i="1"/>
  <c r="O232" i="1"/>
  <c r="FA232" i="1"/>
  <c r="BO232" i="1"/>
  <c r="CM232" i="1"/>
  <c r="AU232" i="1"/>
  <c r="DX232" i="1"/>
  <c r="BW232" i="1"/>
  <c r="FE232" i="1"/>
  <c r="FR232" i="1"/>
  <c r="DY232" i="1"/>
  <c r="FK232" i="1"/>
  <c r="CO232" i="1"/>
  <c r="BS232" i="1"/>
  <c r="DC232" i="1"/>
  <c r="AP232" i="1"/>
  <c r="BT232" i="1"/>
  <c r="AW232" i="1"/>
  <c r="X232" i="1"/>
  <c r="FS232" i="1"/>
  <c r="CK232" i="1"/>
  <c r="AC232" i="1"/>
  <c r="FM232" i="1"/>
  <c r="CT232" i="1"/>
  <c r="AR232" i="1"/>
  <c r="BR232" i="1"/>
  <c r="DK232" i="1"/>
  <c r="EX206" i="1"/>
  <c r="EX208" i="1" s="1"/>
  <c r="EX212" i="1" s="1"/>
  <c r="EX232" i="1"/>
  <c r="M232" i="1"/>
  <c r="AE232" i="1"/>
  <c r="CV232" i="1"/>
  <c r="BI206" i="1"/>
  <c r="BI208" i="1" s="1"/>
  <c r="BI212" i="1" s="1"/>
  <c r="BI232" i="1"/>
  <c r="EP232" i="1"/>
  <c r="E232" i="1"/>
  <c r="I206" i="1"/>
  <c r="I208" i="1" s="1"/>
  <c r="I212" i="1" s="1"/>
  <c r="FA206" i="1"/>
  <c r="FA208" i="1" s="1"/>
  <c r="FA212" i="1" s="1"/>
  <c r="M206" i="1"/>
  <c r="M208" i="1" s="1"/>
  <c r="M212" i="1" s="1"/>
  <c r="AP206" i="1"/>
  <c r="AP208" i="1" s="1"/>
  <c r="AP212" i="1" s="1"/>
  <c r="E206" i="1"/>
  <c r="E208" i="1" s="1"/>
  <c r="E212" i="1" s="1"/>
  <c r="BC181" i="1"/>
  <c r="CR206" i="1"/>
  <c r="CR208" i="1" s="1"/>
  <c r="CR212" i="1" s="1"/>
  <c r="BW206" i="1"/>
  <c r="BW208" i="1" s="1"/>
  <c r="BW212" i="1" s="1"/>
  <c r="AU206" i="1"/>
  <c r="AU208" i="1" s="1"/>
  <c r="AU212" i="1" s="1"/>
  <c r="FX208" i="1"/>
  <c r="FX212" i="1" s="1"/>
  <c r="BJ181" i="1"/>
  <c r="AR206" i="1"/>
  <c r="AR208" i="1" s="1"/>
  <c r="AR212" i="1" s="1"/>
  <c r="FK206" i="1"/>
  <c r="FK208" i="1" s="1"/>
  <c r="FK212" i="1" s="1"/>
  <c r="O206" i="1"/>
  <c r="O208" i="1" s="1"/>
  <c r="O212" i="1" s="1"/>
  <c r="FM206" i="1"/>
  <c r="FM208" i="1" s="1"/>
  <c r="FM212" i="1" s="1"/>
  <c r="EP206" i="1"/>
  <c r="EP208" i="1" s="1"/>
  <c r="EP212" i="1" s="1"/>
  <c r="BO206" i="1"/>
  <c r="BO208" i="1" s="1"/>
  <c r="BO212" i="1" s="1"/>
  <c r="DK206" i="1"/>
  <c r="DK208" i="1" s="1"/>
  <c r="DK212" i="1" s="1"/>
  <c r="DL206" i="1"/>
  <c r="DL208" i="1" s="1"/>
  <c r="DL212" i="1" s="1"/>
  <c r="FQ181" i="1"/>
  <c r="AD206" i="1"/>
  <c r="AD208" i="1" s="1"/>
  <c r="AD212" i="1" s="1"/>
  <c r="AW206" i="1"/>
  <c r="AW208" i="1" s="1"/>
  <c r="AW212" i="1" s="1"/>
  <c r="BQ181" i="1"/>
  <c r="AC206" i="1"/>
  <c r="AC208" i="1" s="1"/>
  <c r="AC212" i="1" s="1"/>
  <c r="AB181" i="1"/>
  <c r="AG198" i="1"/>
  <c r="AG199" i="1" s="1"/>
  <c r="X206" i="1"/>
  <c r="X208" i="1" s="1"/>
  <c r="X212" i="1" s="1"/>
  <c r="EM208" i="1"/>
  <c r="EM212" i="1" s="1"/>
  <c r="FI208" i="1"/>
  <c r="FI212" i="1" s="1"/>
  <c r="EI208" i="1"/>
  <c r="EI212" i="1" s="1"/>
  <c r="AQ208" i="1"/>
  <c r="AQ212" i="1" s="1"/>
  <c r="DC206" i="1"/>
  <c r="DC208" i="1" s="1"/>
  <c r="DC212" i="1" s="1"/>
  <c r="CK206" i="1"/>
  <c r="CK208" i="1" s="1"/>
  <c r="CK212" i="1" s="1"/>
  <c r="BH208" i="1"/>
  <c r="BH212" i="1" s="1"/>
  <c r="BS206" i="1"/>
  <c r="BS208" i="1" s="1"/>
  <c r="BS212" i="1" s="1"/>
  <c r="DY206" i="1"/>
  <c r="DY208" i="1" s="1"/>
  <c r="DY212" i="1" s="1"/>
  <c r="BR206" i="1"/>
  <c r="BR208" i="1" s="1"/>
  <c r="BR212" i="1" s="1"/>
  <c r="BT206" i="1"/>
  <c r="BT208" i="1" s="1"/>
  <c r="BT212" i="1" s="1"/>
  <c r="BX208" i="1"/>
  <c r="BX212" i="1" s="1"/>
  <c r="FE206" i="1"/>
  <c r="FE208" i="1" s="1"/>
  <c r="FE212" i="1" s="1"/>
  <c r="EL181" i="1"/>
  <c r="CU206" i="1"/>
  <c r="CU208" i="1" s="1"/>
  <c r="CU212" i="1" s="1"/>
  <c r="EQ206" i="1"/>
  <c r="EQ208" i="1" s="1"/>
  <c r="EQ212" i="1" s="1"/>
  <c r="FS206" i="1"/>
  <c r="FS208" i="1" s="1"/>
  <c r="FS212" i="1" s="1"/>
  <c r="EW181" i="1"/>
  <c r="CL181" i="1"/>
  <c r="CV206" i="1"/>
  <c r="CV208" i="1" s="1"/>
  <c r="CV212" i="1" s="1"/>
  <c r="FR206" i="1"/>
  <c r="FR208" i="1" s="1"/>
  <c r="FR212" i="1" s="1"/>
  <c r="AE206" i="1"/>
  <c r="AE208" i="1" s="1"/>
  <c r="AE212" i="1" s="1"/>
  <c r="CM206" i="1"/>
  <c r="CM208" i="1" s="1"/>
  <c r="CM212" i="1" s="1"/>
  <c r="DZ206" i="1"/>
  <c r="DZ208" i="1" s="1"/>
  <c r="DZ212" i="1" s="1"/>
  <c r="CT206" i="1"/>
  <c r="CT208" i="1" s="1"/>
  <c r="CT212" i="1" s="1"/>
  <c r="AF181" i="1"/>
  <c r="ED206" i="1"/>
  <c r="ED208" i="1" s="1"/>
  <c r="ED212" i="1" s="1"/>
  <c r="DX206" i="1"/>
  <c r="DX208" i="1" s="1"/>
  <c r="DX212" i="1" s="1"/>
  <c r="EK208" i="1"/>
  <c r="EK212" i="1" s="1"/>
  <c r="BA208" i="1"/>
  <c r="BA212" i="1" s="1"/>
  <c r="BF208" i="1"/>
  <c r="BF212" i="1" s="1"/>
  <c r="AS208" i="1"/>
  <c r="AS212" i="1" s="1"/>
  <c r="DQ208" i="1"/>
  <c r="DQ212" i="1" s="1"/>
  <c r="CD208" i="1"/>
  <c r="CD212" i="1" s="1"/>
  <c r="FT208" i="1"/>
  <c r="FT212" i="1" s="1"/>
  <c r="FW208" i="1"/>
  <c r="FW212" i="1" s="1"/>
  <c r="EW193" i="1"/>
  <c r="EW198" i="1" s="1"/>
  <c r="EW199" i="1" s="1"/>
  <c r="EW207" i="1"/>
  <c r="AM193" i="1"/>
  <c r="AM198" i="1" s="1"/>
  <c r="AM199" i="1" s="1"/>
  <c r="AM207" i="1"/>
  <c r="AM208" i="1" s="1"/>
  <c r="AM212" i="1" s="1"/>
  <c r="FY165" i="1"/>
  <c r="C204" i="1"/>
  <c r="BL193" i="1"/>
  <c r="BL198" i="1" s="1"/>
  <c r="BL199" i="1" s="1"/>
  <c r="BL207" i="1"/>
  <c r="BL208" i="1" s="1"/>
  <c r="BL212" i="1" s="1"/>
  <c r="FQ207" i="1"/>
  <c r="FQ193" i="1"/>
  <c r="FQ198" i="1" s="1"/>
  <c r="FQ199" i="1" s="1"/>
  <c r="CH207" i="1"/>
  <c r="CH208" i="1" s="1"/>
  <c r="CH212" i="1" s="1"/>
  <c r="CH193" i="1"/>
  <c r="CH198" i="1" s="1"/>
  <c r="CH199" i="1" s="1"/>
  <c r="AT193" i="1"/>
  <c r="AT198" i="1" s="1"/>
  <c r="AT199" i="1" s="1"/>
  <c r="AT207" i="1"/>
  <c r="AT208" i="1" s="1"/>
  <c r="AT212" i="1" s="1"/>
  <c r="AB207" i="1"/>
  <c r="AB193" i="1"/>
  <c r="AB198" i="1" s="1"/>
  <c r="AB199" i="1" s="1"/>
  <c r="D193" i="1"/>
  <c r="D198" i="1" s="1"/>
  <c r="D199" i="1" s="1"/>
  <c r="D207" i="1"/>
  <c r="D208" i="1" s="1"/>
  <c r="D212" i="1" s="1"/>
  <c r="DT207" i="1"/>
  <c r="DT208" i="1" s="1"/>
  <c r="DT212" i="1" s="1"/>
  <c r="DT193" i="1"/>
  <c r="DT198" i="1" s="1"/>
  <c r="DT199" i="1" s="1"/>
  <c r="EB193" i="1"/>
  <c r="EB198" i="1" s="1"/>
  <c r="EB199" i="1" s="1"/>
  <c r="EB207" i="1"/>
  <c r="EB208" i="1" s="1"/>
  <c r="EB212" i="1" s="1"/>
  <c r="W207" i="1"/>
  <c r="W208" i="1" s="1"/>
  <c r="W212" i="1" s="1"/>
  <c r="W193" i="1"/>
  <c r="W198" i="1" s="1"/>
  <c r="W199" i="1" s="1"/>
  <c r="C158" i="1"/>
  <c r="C205" i="1"/>
  <c r="FY205" i="1" s="1"/>
  <c r="C166" i="1"/>
  <c r="FY166" i="1" s="1"/>
  <c r="C179" i="1"/>
  <c r="FY157" i="1"/>
  <c r="AJ208" i="1"/>
  <c r="AJ212" i="1" s="1"/>
  <c r="BQ207" i="1"/>
  <c r="BQ193" i="1"/>
  <c r="BQ198" i="1" s="1"/>
  <c r="BQ199" i="1" s="1"/>
  <c r="CL193" i="1"/>
  <c r="CL198" i="1" s="1"/>
  <c r="CL199" i="1" s="1"/>
  <c r="CL207" i="1"/>
  <c r="FD208" i="1"/>
  <c r="FD212" i="1" s="1"/>
  <c r="EO193" i="1"/>
  <c r="EO198" i="1" s="1"/>
  <c r="EO199" i="1" s="1"/>
  <c r="EO207" i="1"/>
  <c r="EO208" i="1" s="1"/>
  <c r="EO212" i="1" s="1"/>
  <c r="L208" i="1"/>
  <c r="L212" i="1" s="1"/>
  <c r="FG208" i="1"/>
  <c r="FG212" i="1" s="1"/>
  <c r="DW208" i="1"/>
  <c r="DW212" i="1" s="1"/>
  <c r="BN207" i="1"/>
  <c r="BN208" i="1" s="1"/>
  <c r="BN212" i="1" s="1"/>
  <c r="BN193" i="1"/>
  <c r="BN198" i="1" s="1"/>
  <c r="BN199" i="1" s="1"/>
  <c r="CQ207" i="1"/>
  <c r="CQ208" i="1" s="1"/>
  <c r="CQ212" i="1" s="1"/>
  <c r="CQ193" i="1"/>
  <c r="CQ198" i="1" s="1"/>
  <c r="CQ199" i="1" s="1"/>
  <c r="BV208" i="1"/>
  <c r="BV212" i="1" s="1"/>
  <c r="ER207" i="1"/>
  <c r="ER208" i="1" s="1"/>
  <c r="ER212" i="1" s="1"/>
  <c r="ER193" i="1"/>
  <c r="ER198" i="1" s="1"/>
  <c r="ER199" i="1" s="1"/>
  <c r="EE208" i="1"/>
  <c r="EE212" i="1" s="1"/>
  <c r="DB193" i="1"/>
  <c r="DB198" i="1" s="1"/>
  <c r="DB199" i="1" s="1"/>
  <c r="DB207" i="1"/>
  <c r="DB208" i="1" s="1"/>
  <c r="DB212" i="1" s="1"/>
  <c r="CI208" i="1"/>
  <c r="CI212" i="1" s="1"/>
  <c r="BM208" i="1"/>
  <c r="BM212" i="1" s="1"/>
  <c r="F193" i="1"/>
  <c r="F198" i="1" s="1"/>
  <c r="F199" i="1" s="1"/>
  <c r="F207" i="1"/>
  <c r="F208" i="1" s="1"/>
  <c r="F212" i="1" s="1"/>
  <c r="BG207" i="1"/>
  <c r="BG208" i="1" s="1"/>
  <c r="BG212" i="1" s="1"/>
  <c r="BG193" i="1"/>
  <c r="BG198" i="1" s="1"/>
  <c r="BG199" i="1" s="1"/>
  <c r="EL193" i="1"/>
  <c r="EL198" i="1" s="1"/>
  <c r="EL199" i="1" s="1"/>
  <c r="EL207" i="1"/>
  <c r="FC208" i="1"/>
  <c r="FC212" i="1" s="1"/>
  <c r="AF207" i="1"/>
  <c r="AF193" i="1"/>
  <c r="AF198" i="1" s="1"/>
  <c r="AF199" i="1" s="1"/>
  <c r="FL207" i="1"/>
  <c r="FL208" i="1" s="1"/>
  <c r="FL212" i="1" s="1"/>
  <c r="FL193" i="1"/>
  <c r="FL198" i="1" s="1"/>
  <c r="FL199" i="1" s="1"/>
  <c r="AI207" i="1"/>
  <c r="AI208" i="1" s="1"/>
  <c r="AI212" i="1" s="1"/>
  <c r="AI193" i="1"/>
  <c r="AI198" i="1" s="1"/>
  <c r="AI199" i="1" s="1"/>
  <c r="DD208" i="1"/>
  <c r="DD212" i="1" s="1"/>
  <c r="DJ208" i="1"/>
  <c r="DJ212" i="1" s="1"/>
  <c r="Z193" i="1"/>
  <c r="Z198" i="1" s="1"/>
  <c r="Z199" i="1" s="1"/>
  <c r="Z207" i="1"/>
  <c r="Z208" i="1" s="1"/>
  <c r="Z212" i="1" s="1"/>
  <c r="G193" i="1"/>
  <c r="G198" i="1" s="1"/>
  <c r="G199" i="1" s="1"/>
  <c r="G207" i="1"/>
  <c r="G208" i="1" s="1"/>
  <c r="G212" i="1" s="1"/>
  <c r="CG207" i="1"/>
  <c r="CG208" i="1" s="1"/>
  <c r="CG212" i="1" s="1"/>
  <c r="CG193" i="1"/>
  <c r="CG198" i="1" s="1"/>
  <c r="CG199" i="1" s="1"/>
  <c r="N208" i="1"/>
  <c r="N212" i="1" s="1"/>
  <c r="AO208" i="1"/>
  <c r="AO212" i="1" s="1"/>
  <c r="FU208" i="1"/>
  <c r="FU212" i="1" s="1"/>
  <c r="CO208" i="1"/>
  <c r="CO212" i="1" s="1"/>
  <c r="J208" i="1"/>
  <c r="J212" i="1" s="1"/>
  <c r="AH207" i="1"/>
  <c r="AH208" i="1" s="1"/>
  <c r="AH212" i="1" s="1"/>
  <c r="AH193" i="1"/>
  <c r="AH198" i="1" s="1"/>
  <c r="AH199" i="1" s="1"/>
  <c r="BE208" i="1"/>
  <c r="BE212" i="1" s="1"/>
  <c r="DP208" i="1"/>
  <c r="DP212" i="1" s="1"/>
  <c r="DF208" i="1"/>
  <c r="DF212" i="1" s="1"/>
  <c r="EJ208" i="1"/>
  <c r="EJ212" i="1" s="1"/>
  <c r="BJ207" i="1"/>
  <c r="BJ193" i="1"/>
  <c r="BJ198" i="1" s="1"/>
  <c r="BJ199" i="1" s="1"/>
  <c r="FJ208" i="1"/>
  <c r="FJ212" i="1" s="1"/>
  <c r="R207" i="1"/>
  <c r="R208" i="1" s="1"/>
  <c r="R212" i="1" s="1"/>
  <c r="R193" i="1"/>
  <c r="R198" i="1" s="1"/>
  <c r="R199" i="1" s="1"/>
  <c r="CS193" i="1"/>
  <c r="CS198" i="1" s="1"/>
  <c r="CS199" i="1" s="1"/>
  <c r="CS207" i="1"/>
  <c r="CS208" i="1" s="1"/>
  <c r="CS212" i="1" s="1"/>
  <c r="AK193" i="1"/>
  <c r="AK198" i="1" s="1"/>
  <c r="AK199" i="1" s="1"/>
  <c r="AK207" i="1"/>
  <c r="AK208" i="1" s="1"/>
  <c r="AK212" i="1" s="1"/>
  <c r="BC193" i="1"/>
  <c r="BC198" i="1" s="1"/>
  <c r="BC199" i="1" s="1"/>
  <c r="BC207" i="1"/>
  <c r="EC207" i="1"/>
  <c r="EC208" i="1" s="1"/>
  <c r="EC212" i="1" s="1"/>
  <c r="EC193" i="1"/>
  <c r="EC198" i="1" s="1"/>
  <c r="EC199" i="1" s="1"/>
  <c r="DR208" i="1"/>
  <c r="DR212" i="1" s="1"/>
  <c r="CE207" i="1"/>
  <c r="CE208" i="1" s="1"/>
  <c r="CE212" i="1" s="1"/>
  <c r="CE193" i="1"/>
  <c r="CE198" i="1" s="1"/>
  <c r="CE199" i="1" s="1"/>
  <c r="BQ232" i="1" l="1"/>
  <c r="BC232" i="1"/>
  <c r="CL232" i="1"/>
  <c r="AF232" i="1"/>
  <c r="AB232" i="1"/>
  <c r="FQ232" i="1"/>
  <c r="BJ206" i="1"/>
  <c r="BJ208" i="1" s="1"/>
  <c r="BJ212" i="1" s="1"/>
  <c r="BJ232" i="1"/>
  <c r="EL232" i="1"/>
  <c r="EW232" i="1"/>
  <c r="BC206" i="1"/>
  <c r="BC208" i="1" s="1"/>
  <c r="BC212" i="1" s="1"/>
  <c r="FQ206" i="1"/>
  <c r="FQ208" i="1" s="1"/>
  <c r="FQ212" i="1" s="1"/>
  <c r="BQ206" i="1"/>
  <c r="BQ208" i="1" s="1"/>
  <c r="BQ212" i="1" s="1"/>
  <c r="AB206" i="1"/>
  <c r="AB208" i="1" s="1"/>
  <c r="AB212" i="1" s="1"/>
  <c r="CL206" i="1"/>
  <c r="CL208" i="1" s="1"/>
  <c r="CL212" i="1" s="1"/>
  <c r="EL206" i="1"/>
  <c r="EL208" i="1" s="1"/>
  <c r="EL212" i="1" s="1"/>
  <c r="EW206" i="1"/>
  <c r="EW208" i="1" s="1"/>
  <c r="EW212" i="1" s="1"/>
  <c r="AF206" i="1"/>
  <c r="AF208" i="1" s="1"/>
  <c r="AF212" i="1" s="1"/>
  <c r="C167" i="1"/>
  <c r="FY167" i="1"/>
  <c r="FY204" i="1"/>
  <c r="C180" i="1"/>
  <c r="C181" i="1" s="1"/>
  <c r="FY179" i="1"/>
  <c r="C160" i="1"/>
  <c r="C190" i="1"/>
  <c r="C192" i="1" s="1"/>
  <c r="FY158" i="1"/>
  <c r="C169" i="1" l="1"/>
  <c r="C230" i="1"/>
  <c r="C232" i="1"/>
  <c r="FY232" i="1" s="1"/>
  <c r="FY169" i="1"/>
  <c r="C207" i="1"/>
  <c r="FY207" i="1" s="1"/>
  <c r="FY192" i="1"/>
  <c r="C193" i="1"/>
  <c r="C198" i="1" s="1"/>
  <c r="FY160" i="1"/>
  <c r="C162" i="1"/>
  <c r="FY162" i="1" s="1"/>
  <c r="FY181" i="1"/>
  <c r="B39" i="5" s="1"/>
  <c r="C206" i="1"/>
  <c r="FY230" i="1" l="1"/>
  <c r="B38" i="5"/>
  <c r="FY183" i="1"/>
  <c r="FY206" i="1"/>
  <c r="FY208" i="1" s="1"/>
  <c r="C208" i="1"/>
  <c r="C212" i="1" s="1"/>
  <c r="C199" i="1"/>
  <c r="FY198" i="1"/>
  <c r="B26" i="5" s="1"/>
  <c r="D26" i="5" s="1"/>
  <c r="B20" i="5"/>
  <c r="B21" i="5" s="1"/>
  <c r="B22" i="5" s="1"/>
  <c r="D38" i="5" l="1"/>
  <c r="D39" i="5"/>
  <c r="D20" i="5"/>
  <c r="D21" i="5" s="1"/>
  <c r="D22" i="5" s="1"/>
  <c r="B12" i="1" l="1"/>
  <c r="B14" i="1" l="1"/>
  <c r="B13" i="4"/>
  <c r="FY213" i="1" l="1"/>
  <c r="FY214" i="1" s="1"/>
  <c r="FQ213" i="1"/>
  <c r="FQ214" i="1" s="1"/>
  <c r="FQ216" i="1" s="1"/>
  <c r="FI213" i="1"/>
  <c r="FI214" i="1" s="1"/>
  <c r="FI216" i="1" s="1"/>
  <c r="FI223" i="1" s="1"/>
  <c r="FI225" i="1" s="1"/>
  <c r="FI234" i="1" s="1"/>
  <c r="FA213" i="1"/>
  <c r="FA214" i="1" s="1"/>
  <c r="FA216" i="1" s="1"/>
  <c r="ES213" i="1"/>
  <c r="ES214" i="1" s="1"/>
  <c r="ES216" i="1" s="1"/>
  <c r="EK213" i="1"/>
  <c r="EK214" i="1" s="1"/>
  <c r="EK216" i="1" s="1"/>
  <c r="EK223" i="1" s="1"/>
  <c r="EK225" i="1" s="1"/>
  <c r="EK234" i="1" s="1"/>
  <c r="EC213" i="1"/>
  <c r="EC214" i="1" s="1"/>
  <c r="EC216" i="1" s="1"/>
  <c r="DU213" i="1"/>
  <c r="DU214" i="1" s="1"/>
  <c r="DU216" i="1" s="1"/>
  <c r="DU223" i="1" s="1"/>
  <c r="DU225" i="1" s="1"/>
  <c r="DU234" i="1" s="1"/>
  <c r="DM213" i="1"/>
  <c r="DM214" i="1" s="1"/>
  <c r="DM216" i="1" s="1"/>
  <c r="DE213" i="1"/>
  <c r="DE214" i="1" s="1"/>
  <c r="DE216" i="1" s="1"/>
  <c r="CW213" i="1"/>
  <c r="CW214" i="1" s="1"/>
  <c r="CW216" i="1" s="1"/>
  <c r="CW233" i="1" s="1"/>
  <c r="CO213" i="1"/>
  <c r="CO214" i="1" s="1"/>
  <c r="CO216" i="1" s="1"/>
  <c r="CG213" i="1"/>
  <c r="CG214" i="1" s="1"/>
  <c r="CG216" i="1" s="1"/>
  <c r="BY213" i="1"/>
  <c r="BY214" i="1" s="1"/>
  <c r="BY216" i="1" s="1"/>
  <c r="BY223" i="1" s="1"/>
  <c r="BY225" i="1" s="1"/>
  <c r="BY234" i="1" s="1"/>
  <c r="BQ213" i="1"/>
  <c r="BQ214" i="1" s="1"/>
  <c r="BQ216" i="1" s="1"/>
  <c r="BQ223" i="1" s="1"/>
  <c r="BQ225" i="1" s="1"/>
  <c r="BQ234" i="1" s="1"/>
  <c r="BI213" i="1"/>
  <c r="BI214" i="1" s="1"/>
  <c r="BI216" i="1" s="1"/>
  <c r="BI223" i="1" s="1"/>
  <c r="BI225" i="1" s="1"/>
  <c r="BI234" i="1" s="1"/>
  <c r="BA213" i="1"/>
  <c r="BA214" i="1" s="1"/>
  <c r="BA216" i="1" s="1"/>
  <c r="AS213" i="1"/>
  <c r="AS214" i="1" s="1"/>
  <c r="AS216" i="1" s="1"/>
  <c r="AK213" i="1"/>
  <c r="AK214" i="1" s="1"/>
  <c r="AK216" i="1" s="1"/>
  <c r="AK223" i="1" s="1"/>
  <c r="AK225" i="1" s="1"/>
  <c r="AK234" i="1" s="1"/>
  <c r="AC213" i="1"/>
  <c r="AC214" i="1" s="1"/>
  <c r="AC216" i="1" s="1"/>
  <c r="U213" i="1"/>
  <c r="U214" i="1" s="1"/>
  <c r="U216" i="1" s="1"/>
  <c r="M213" i="1"/>
  <c r="M214" i="1" s="1"/>
  <c r="M216" i="1" s="1"/>
  <c r="M233" i="1" s="1"/>
  <c r="E213" i="1"/>
  <c r="E214" i="1" s="1"/>
  <c r="E216" i="1" s="1"/>
  <c r="J213" i="1"/>
  <c r="J214" i="1" s="1"/>
  <c r="J216" i="1" s="1"/>
  <c r="J223" i="1" s="1"/>
  <c r="J225" i="1" s="1"/>
  <c r="J234" i="1" s="1"/>
  <c r="FU213" i="1"/>
  <c r="FU214" i="1" s="1"/>
  <c r="FU216" i="1" s="1"/>
  <c r="EW213" i="1"/>
  <c r="EW214" i="1" s="1"/>
  <c r="EW216" i="1" s="1"/>
  <c r="EG213" i="1"/>
  <c r="EG214" i="1" s="1"/>
  <c r="EG216" i="1" s="1"/>
  <c r="EG223" i="1" s="1"/>
  <c r="EG225" i="1" s="1"/>
  <c r="EG234" i="1" s="1"/>
  <c r="DI213" i="1"/>
  <c r="DI214" i="1" s="1"/>
  <c r="DI216" i="1" s="1"/>
  <c r="CC213" i="1"/>
  <c r="CC214" i="1" s="1"/>
  <c r="CC216" i="1" s="1"/>
  <c r="BE213" i="1"/>
  <c r="BE214" i="1" s="1"/>
  <c r="BE216" i="1" s="1"/>
  <c r="BE233" i="1" s="1"/>
  <c r="AO213" i="1"/>
  <c r="AO214" i="1" s="1"/>
  <c r="AO216" i="1" s="1"/>
  <c r="AO233" i="1" s="1"/>
  <c r="Q213" i="1"/>
  <c r="Q214" i="1" s="1"/>
  <c r="Q216" i="1" s="1"/>
  <c r="Q233" i="1" s="1"/>
  <c r="B15" i="4"/>
  <c r="FD213" i="1"/>
  <c r="FD214" i="1" s="1"/>
  <c r="FD216" i="1" s="1"/>
  <c r="EV213" i="1"/>
  <c r="EV214" i="1" s="1"/>
  <c r="EV216" i="1" s="1"/>
  <c r="EV233" i="1" s="1"/>
  <c r="DX213" i="1"/>
  <c r="DX214" i="1" s="1"/>
  <c r="DX216" i="1" s="1"/>
  <c r="CZ213" i="1"/>
  <c r="CZ214" i="1" s="1"/>
  <c r="CZ216" i="1" s="1"/>
  <c r="CB213" i="1"/>
  <c r="CB214" i="1" s="1"/>
  <c r="CB216" i="1" s="1"/>
  <c r="CB223" i="1" s="1"/>
  <c r="CB225" i="1" s="1"/>
  <c r="CB234" i="1" s="1"/>
  <c r="BL213" i="1"/>
  <c r="BL214" i="1" s="1"/>
  <c r="BL216" i="1" s="1"/>
  <c r="BL223" i="1" s="1"/>
  <c r="BL225" i="1" s="1"/>
  <c r="BL234" i="1" s="1"/>
  <c r="AN213" i="1"/>
  <c r="AN214" i="1" s="1"/>
  <c r="AN216" i="1" s="1"/>
  <c r="AN223" i="1" s="1"/>
  <c r="AN225" i="1" s="1"/>
  <c r="AN234" i="1" s="1"/>
  <c r="X213" i="1"/>
  <c r="X214" i="1" s="1"/>
  <c r="X216" i="1" s="1"/>
  <c r="FK213" i="1"/>
  <c r="FK214" i="1" s="1"/>
  <c r="FK216" i="1" s="1"/>
  <c r="EU213" i="1"/>
  <c r="EU214" i="1" s="1"/>
  <c r="EU216" i="1" s="1"/>
  <c r="EE213" i="1"/>
  <c r="EE214" i="1" s="1"/>
  <c r="EE216" i="1" s="1"/>
  <c r="DO213" i="1"/>
  <c r="DO214" i="1" s="1"/>
  <c r="DO216" i="1" s="1"/>
  <c r="CY213" i="1"/>
  <c r="CY214" i="1" s="1"/>
  <c r="CY216" i="1" s="1"/>
  <c r="CY233" i="1" s="1"/>
  <c r="CI213" i="1"/>
  <c r="CI214" i="1" s="1"/>
  <c r="CI216" i="1" s="1"/>
  <c r="CI233" i="1" s="1"/>
  <c r="BS213" i="1"/>
  <c r="BS214" i="1" s="1"/>
  <c r="BS216" i="1" s="1"/>
  <c r="BS223" i="1" s="1"/>
  <c r="BS225" i="1" s="1"/>
  <c r="BS234" i="1" s="1"/>
  <c r="BC213" i="1"/>
  <c r="BC214" i="1" s="1"/>
  <c r="BC216" i="1" s="1"/>
  <c r="AM213" i="1"/>
  <c r="AM214" i="1" s="1"/>
  <c r="AM216" i="1" s="1"/>
  <c r="O213" i="1"/>
  <c r="O214" i="1" s="1"/>
  <c r="O216" i="1" s="1"/>
  <c r="FJ213" i="1"/>
  <c r="FJ214" i="1" s="1"/>
  <c r="FJ216" i="1" s="1"/>
  <c r="ET213" i="1"/>
  <c r="ET214" i="1" s="1"/>
  <c r="ET216" i="1" s="1"/>
  <c r="ED213" i="1"/>
  <c r="ED214" i="1" s="1"/>
  <c r="ED216" i="1" s="1"/>
  <c r="ED223" i="1" s="1"/>
  <c r="ED225" i="1" s="1"/>
  <c r="ED234" i="1" s="1"/>
  <c r="DN213" i="1"/>
  <c r="DN214" i="1" s="1"/>
  <c r="DN216" i="1" s="1"/>
  <c r="DN233" i="1" s="1"/>
  <c r="CX213" i="1"/>
  <c r="CX214" i="1" s="1"/>
  <c r="CX216" i="1" s="1"/>
  <c r="CX223" i="1" s="1"/>
  <c r="CX225" i="1" s="1"/>
  <c r="CX234" i="1" s="1"/>
  <c r="BZ213" i="1"/>
  <c r="BZ214" i="1" s="1"/>
  <c r="BZ216" i="1" s="1"/>
  <c r="BJ213" i="1"/>
  <c r="BJ214" i="1" s="1"/>
  <c r="BJ216" i="1" s="1"/>
  <c r="FX213" i="1"/>
  <c r="FX214" i="1" s="1"/>
  <c r="FX216" i="1" s="1"/>
  <c r="FX223" i="1" s="1"/>
  <c r="FX225" i="1" s="1"/>
  <c r="FX234" i="1" s="1"/>
  <c r="FP213" i="1"/>
  <c r="FP214" i="1" s="1"/>
  <c r="FP216" i="1" s="1"/>
  <c r="FH213" i="1"/>
  <c r="FH214" i="1" s="1"/>
  <c r="FH216" i="1" s="1"/>
  <c r="EZ213" i="1"/>
  <c r="EZ214" i="1" s="1"/>
  <c r="EZ216" i="1" s="1"/>
  <c r="EZ223" i="1" s="1"/>
  <c r="EZ225" i="1" s="1"/>
  <c r="EZ234" i="1" s="1"/>
  <c r="ER213" i="1"/>
  <c r="ER214" i="1" s="1"/>
  <c r="ER216" i="1" s="1"/>
  <c r="ER223" i="1" s="1"/>
  <c r="ER225" i="1" s="1"/>
  <c r="ER234" i="1" s="1"/>
  <c r="EJ213" i="1"/>
  <c r="EJ214" i="1" s="1"/>
  <c r="EJ216" i="1" s="1"/>
  <c r="EJ223" i="1" s="1"/>
  <c r="EJ225" i="1" s="1"/>
  <c r="EJ234" i="1" s="1"/>
  <c r="EB213" i="1"/>
  <c r="EB214" i="1" s="1"/>
  <c r="EB216" i="1" s="1"/>
  <c r="DT213" i="1"/>
  <c r="DT214" i="1" s="1"/>
  <c r="DT216" i="1" s="1"/>
  <c r="DL213" i="1"/>
  <c r="DL214" i="1" s="1"/>
  <c r="DL216" i="1" s="1"/>
  <c r="DL223" i="1" s="1"/>
  <c r="DL225" i="1" s="1"/>
  <c r="DL234" i="1" s="1"/>
  <c r="DD213" i="1"/>
  <c r="DD214" i="1" s="1"/>
  <c r="DD216" i="1" s="1"/>
  <c r="CV213" i="1"/>
  <c r="CV214" i="1" s="1"/>
  <c r="CV216" i="1" s="1"/>
  <c r="CN213" i="1"/>
  <c r="CN214" i="1" s="1"/>
  <c r="CN216" i="1" s="1"/>
  <c r="CN233" i="1" s="1"/>
  <c r="CF213" i="1"/>
  <c r="CF214" i="1" s="1"/>
  <c r="CF216" i="1" s="1"/>
  <c r="CF223" i="1" s="1"/>
  <c r="CF225" i="1" s="1"/>
  <c r="CF234" i="1" s="1"/>
  <c r="BX213" i="1"/>
  <c r="BX214" i="1" s="1"/>
  <c r="BX216" i="1" s="1"/>
  <c r="BX233" i="1" s="1"/>
  <c r="BP213" i="1"/>
  <c r="BP214" i="1" s="1"/>
  <c r="BP216" i="1" s="1"/>
  <c r="BH213" i="1"/>
  <c r="BH214" i="1" s="1"/>
  <c r="BH216" i="1" s="1"/>
  <c r="AZ213" i="1"/>
  <c r="AZ214" i="1" s="1"/>
  <c r="AZ216" i="1" s="1"/>
  <c r="AR213" i="1"/>
  <c r="AR214" i="1" s="1"/>
  <c r="AR216" i="1" s="1"/>
  <c r="AJ213" i="1"/>
  <c r="AJ214" i="1" s="1"/>
  <c r="AJ216" i="1" s="1"/>
  <c r="AB213" i="1"/>
  <c r="AB214" i="1" s="1"/>
  <c r="AB216" i="1" s="1"/>
  <c r="T213" i="1"/>
  <c r="T214" i="1" s="1"/>
  <c r="T216" i="1" s="1"/>
  <c r="T233" i="1" s="1"/>
  <c r="L213" i="1"/>
  <c r="L214" i="1" s="1"/>
  <c r="L216" i="1" s="1"/>
  <c r="L233" i="1" s="1"/>
  <c r="D213" i="1"/>
  <c r="D214" i="1" s="1"/>
  <c r="D216" i="1" s="1"/>
  <c r="AX213" i="1"/>
  <c r="AX214" i="1" s="1"/>
  <c r="AX216" i="1" s="1"/>
  <c r="R213" i="1"/>
  <c r="R214" i="1" s="1"/>
  <c r="R216" i="1" s="1"/>
  <c r="R223" i="1" s="1"/>
  <c r="R225" i="1" s="1"/>
  <c r="R234" i="1" s="1"/>
  <c r="FE213" i="1"/>
  <c r="FE214" i="1" s="1"/>
  <c r="FE216" i="1" s="1"/>
  <c r="DQ213" i="1"/>
  <c r="DQ214" i="1" s="1"/>
  <c r="DQ216" i="1" s="1"/>
  <c r="CS213" i="1"/>
  <c r="CS214" i="1" s="1"/>
  <c r="CS216" i="1" s="1"/>
  <c r="BM213" i="1"/>
  <c r="BM214" i="1" s="1"/>
  <c r="BM216" i="1" s="1"/>
  <c r="BM223" i="1" s="1"/>
  <c r="BM225" i="1" s="1"/>
  <c r="BM234" i="1" s="1"/>
  <c r="AG213" i="1"/>
  <c r="AG214" i="1" s="1"/>
  <c r="AG216" i="1" s="1"/>
  <c r="AG233" i="1" s="1"/>
  <c r="I213" i="1"/>
  <c r="I214" i="1" s="1"/>
  <c r="I216" i="1" s="1"/>
  <c r="FL213" i="1"/>
  <c r="FL214" i="1" s="1"/>
  <c r="FL216" i="1" s="1"/>
  <c r="EF213" i="1"/>
  <c r="EF214" i="1" s="1"/>
  <c r="EF216" i="1" s="1"/>
  <c r="DH213" i="1"/>
  <c r="DH214" i="1" s="1"/>
  <c r="DH216" i="1" s="1"/>
  <c r="CJ213" i="1"/>
  <c r="CJ214" i="1" s="1"/>
  <c r="CJ216" i="1" s="1"/>
  <c r="BD213" i="1"/>
  <c r="BD214" i="1" s="1"/>
  <c r="BD216" i="1" s="1"/>
  <c r="BD223" i="1" s="1"/>
  <c r="BD225" i="1" s="1"/>
  <c r="BD234" i="1" s="1"/>
  <c r="P213" i="1"/>
  <c r="P214" i="1" s="1"/>
  <c r="P216" i="1" s="1"/>
  <c r="P223" i="1" s="1"/>
  <c r="P225" i="1" s="1"/>
  <c r="P234" i="1" s="1"/>
  <c r="AE213" i="1"/>
  <c r="AE214" i="1" s="1"/>
  <c r="AE216" i="1" s="1"/>
  <c r="AE233" i="1" s="1"/>
  <c r="EL213" i="1"/>
  <c r="EL214" i="1" s="1"/>
  <c r="EL216" i="1" s="1"/>
  <c r="CP213" i="1"/>
  <c r="CP214" i="1" s="1"/>
  <c r="CP216" i="1" s="1"/>
  <c r="BB213" i="1"/>
  <c r="BB214" i="1" s="1"/>
  <c r="BB216" i="1" s="1"/>
  <c r="BB223" i="1" s="1"/>
  <c r="BB225" i="1" s="1"/>
  <c r="BB234" i="1" s="1"/>
  <c r="FW213" i="1"/>
  <c r="FW214" i="1" s="1"/>
  <c r="FW216" i="1" s="1"/>
  <c r="FO213" i="1"/>
  <c r="FO214" i="1" s="1"/>
  <c r="FO216" i="1" s="1"/>
  <c r="FG213" i="1"/>
  <c r="FG214" i="1" s="1"/>
  <c r="FG216" i="1" s="1"/>
  <c r="FG233" i="1" s="1"/>
  <c r="EY213" i="1"/>
  <c r="EY214" i="1" s="1"/>
  <c r="EY216" i="1" s="1"/>
  <c r="EY223" i="1" s="1"/>
  <c r="EY225" i="1" s="1"/>
  <c r="EY234" i="1" s="1"/>
  <c r="EQ213" i="1"/>
  <c r="EQ214" i="1" s="1"/>
  <c r="EQ216" i="1" s="1"/>
  <c r="EQ233" i="1" s="1"/>
  <c r="EI213" i="1"/>
  <c r="EI214" i="1" s="1"/>
  <c r="EI216" i="1" s="1"/>
  <c r="EA213" i="1"/>
  <c r="EA214" i="1" s="1"/>
  <c r="EA216" i="1" s="1"/>
  <c r="DS213" i="1"/>
  <c r="DS214" i="1" s="1"/>
  <c r="DS216" i="1" s="1"/>
  <c r="DS233" i="1" s="1"/>
  <c r="DK213" i="1"/>
  <c r="DK214" i="1" s="1"/>
  <c r="DK216" i="1" s="1"/>
  <c r="DC213" i="1"/>
  <c r="DC214" i="1" s="1"/>
  <c r="DC216" i="1" s="1"/>
  <c r="CU213" i="1"/>
  <c r="CU214" i="1" s="1"/>
  <c r="CU216" i="1" s="1"/>
  <c r="CU223" i="1" s="1"/>
  <c r="CU225" i="1" s="1"/>
  <c r="CU234" i="1" s="1"/>
  <c r="CM213" i="1"/>
  <c r="CM214" i="1" s="1"/>
  <c r="CM216" i="1" s="1"/>
  <c r="CE213" i="1"/>
  <c r="CE214" i="1" s="1"/>
  <c r="CE216" i="1" s="1"/>
  <c r="CE233" i="1" s="1"/>
  <c r="BW213" i="1"/>
  <c r="BW214" i="1" s="1"/>
  <c r="BW216" i="1" s="1"/>
  <c r="BO213" i="1"/>
  <c r="BO214" i="1" s="1"/>
  <c r="BO216" i="1" s="1"/>
  <c r="BG213" i="1"/>
  <c r="BG214" i="1" s="1"/>
  <c r="BG216" i="1" s="1"/>
  <c r="BG223" i="1" s="1"/>
  <c r="BG225" i="1" s="1"/>
  <c r="BG234" i="1" s="1"/>
  <c r="AY213" i="1"/>
  <c r="AY214" i="1" s="1"/>
  <c r="AY216" i="1" s="1"/>
  <c r="AQ213" i="1"/>
  <c r="AQ214" i="1" s="1"/>
  <c r="AQ216" i="1" s="1"/>
  <c r="AI213" i="1"/>
  <c r="AI214" i="1" s="1"/>
  <c r="AI216" i="1" s="1"/>
  <c r="AA213" i="1"/>
  <c r="AA214" i="1" s="1"/>
  <c r="AA216" i="1" s="1"/>
  <c r="AA223" i="1" s="1"/>
  <c r="AA225" i="1" s="1"/>
  <c r="AA234" i="1" s="1"/>
  <c r="S213" i="1"/>
  <c r="S214" i="1" s="1"/>
  <c r="S216" i="1" s="1"/>
  <c r="S223" i="1" s="1"/>
  <c r="S225" i="1" s="1"/>
  <c r="S234" i="1" s="1"/>
  <c r="K213" i="1"/>
  <c r="K214" i="1" s="1"/>
  <c r="K216" i="1" s="1"/>
  <c r="C213" i="1"/>
  <c r="C214" i="1" s="1"/>
  <c r="C216" i="1" s="1"/>
  <c r="C233" i="1" s="1"/>
  <c r="FV213" i="1"/>
  <c r="FV214" i="1" s="1"/>
  <c r="FV216" i="1" s="1"/>
  <c r="FN213" i="1"/>
  <c r="FN214" i="1" s="1"/>
  <c r="FN216" i="1" s="1"/>
  <c r="FF213" i="1"/>
  <c r="FF214" i="1" s="1"/>
  <c r="FF216" i="1" s="1"/>
  <c r="EX213" i="1"/>
  <c r="EX214" i="1" s="1"/>
  <c r="EX216" i="1" s="1"/>
  <c r="EP213" i="1"/>
  <c r="EP214" i="1" s="1"/>
  <c r="EP216" i="1" s="1"/>
  <c r="EP233" i="1" s="1"/>
  <c r="EH213" i="1"/>
  <c r="EH214" i="1" s="1"/>
  <c r="EH216" i="1" s="1"/>
  <c r="EH223" i="1" s="1"/>
  <c r="EH225" i="1" s="1"/>
  <c r="EH234" i="1" s="1"/>
  <c r="DZ213" i="1"/>
  <c r="DZ214" i="1" s="1"/>
  <c r="DZ216" i="1" s="1"/>
  <c r="DR213" i="1"/>
  <c r="DR214" i="1" s="1"/>
  <c r="DR216" i="1" s="1"/>
  <c r="DJ213" i="1"/>
  <c r="DJ214" i="1" s="1"/>
  <c r="DJ216" i="1" s="1"/>
  <c r="DJ223" i="1" s="1"/>
  <c r="DJ225" i="1" s="1"/>
  <c r="DJ234" i="1" s="1"/>
  <c r="DB213" i="1"/>
  <c r="DB214" i="1" s="1"/>
  <c r="DB216" i="1" s="1"/>
  <c r="CT213" i="1"/>
  <c r="CT214" i="1" s="1"/>
  <c r="CT216" i="1" s="1"/>
  <c r="CL213" i="1"/>
  <c r="CL214" i="1" s="1"/>
  <c r="CL216" i="1" s="1"/>
  <c r="CL233" i="1" s="1"/>
  <c r="CD213" i="1"/>
  <c r="CD214" i="1" s="1"/>
  <c r="CD216" i="1" s="1"/>
  <c r="CD233" i="1" s="1"/>
  <c r="BV213" i="1"/>
  <c r="BV214" i="1" s="1"/>
  <c r="BV216" i="1" s="1"/>
  <c r="BV223" i="1" s="1"/>
  <c r="BV225" i="1" s="1"/>
  <c r="BV234" i="1" s="1"/>
  <c r="BN213" i="1"/>
  <c r="BN214" i="1" s="1"/>
  <c r="BN216" i="1" s="1"/>
  <c r="BF213" i="1"/>
  <c r="BF214" i="1" s="1"/>
  <c r="BF216" i="1" s="1"/>
  <c r="AP213" i="1"/>
  <c r="AP214" i="1" s="1"/>
  <c r="AP216" i="1" s="1"/>
  <c r="AP223" i="1" s="1"/>
  <c r="AP225" i="1" s="1"/>
  <c r="AP234" i="1" s="1"/>
  <c r="AH213" i="1"/>
  <c r="AH214" i="1" s="1"/>
  <c r="AH216" i="1" s="1"/>
  <c r="Z213" i="1"/>
  <c r="Z214" i="1" s="1"/>
  <c r="Z216" i="1" s="1"/>
  <c r="FM213" i="1"/>
  <c r="FM214" i="1" s="1"/>
  <c r="FM216" i="1" s="1"/>
  <c r="FM223" i="1" s="1"/>
  <c r="FM225" i="1" s="1"/>
  <c r="FM234" i="1" s="1"/>
  <c r="EO213" i="1"/>
  <c r="EO214" i="1" s="1"/>
  <c r="EO216" i="1" s="1"/>
  <c r="EO223" i="1" s="1"/>
  <c r="EO225" i="1" s="1"/>
  <c r="EO234" i="1" s="1"/>
  <c r="DY213" i="1"/>
  <c r="DY214" i="1" s="1"/>
  <c r="DY216" i="1" s="1"/>
  <c r="DY223" i="1" s="1"/>
  <c r="DY225" i="1" s="1"/>
  <c r="DY234" i="1" s="1"/>
  <c r="DA213" i="1"/>
  <c r="DA214" i="1" s="1"/>
  <c r="DA216" i="1" s="1"/>
  <c r="CK213" i="1"/>
  <c r="CK214" i="1" s="1"/>
  <c r="CK216" i="1" s="1"/>
  <c r="BU213" i="1"/>
  <c r="BU214" i="1" s="1"/>
  <c r="BU216" i="1" s="1"/>
  <c r="AW213" i="1"/>
  <c r="AW214" i="1" s="1"/>
  <c r="AW216" i="1" s="1"/>
  <c r="Y213" i="1"/>
  <c r="Y214" i="1" s="1"/>
  <c r="Y216" i="1" s="1"/>
  <c r="FT213" i="1"/>
  <c r="FT214" i="1" s="1"/>
  <c r="FT216" i="1" s="1"/>
  <c r="FT223" i="1" s="1"/>
  <c r="FT225" i="1" s="1"/>
  <c r="FT234" i="1" s="1"/>
  <c r="EN213" i="1"/>
  <c r="EN214" i="1" s="1"/>
  <c r="EN216" i="1" s="1"/>
  <c r="EN223" i="1" s="1"/>
  <c r="EN225" i="1" s="1"/>
  <c r="EN234" i="1" s="1"/>
  <c r="DP213" i="1"/>
  <c r="DP214" i="1" s="1"/>
  <c r="DP216" i="1" s="1"/>
  <c r="DP233" i="1" s="1"/>
  <c r="CR213" i="1"/>
  <c r="CR214" i="1" s="1"/>
  <c r="CR216" i="1" s="1"/>
  <c r="BT213" i="1"/>
  <c r="BT214" i="1" s="1"/>
  <c r="BT216" i="1" s="1"/>
  <c r="AV213" i="1"/>
  <c r="AV214" i="1" s="1"/>
  <c r="AV216" i="1" s="1"/>
  <c r="AV233" i="1" s="1"/>
  <c r="AF213" i="1"/>
  <c r="AF214" i="1" s="1"/>
  <c r="AF216" i="1" s="1"/>
  <c r="H213" i="1"/>
  <c r="H214" i="1" s="1"/>
  <c r="H216" i="1" s="1"/>
  <c r="FS213" i="1"/>
  <c r="FS214" i="1" s="1"/>
  <c r="FS216" i="1" s="1"/>
  <c r="FS223" i="1" s="1"/>
  <c r="FS225" i="1" s="1"/>
  <c r="FS234" i="1" s="1"/>
  <c r="FC213" i="1"/>
  <c r="FC214" i="1" s="1"/>
  <c r="FC216" i="1" s="1"/>
  <c r="FC223" i="1" s="1"/>
  <c r="FC225" i="1" s="1"/>
  <c r="FC234" i="1" s="1"/>
  <c r="EM213" i="1"/>
  <c r="EM214" i="1" s="1"/>
  <c r="EM216" i="1" s="1"/>
  <c r="EM223" i="1" s="1"/>
  <c r="EM225" i="1" s="1"/>
  <c r="EM234" i="1" s="1"/>
  <c r="DW213" i="1"/>
  <c r="DW214" i="1" s="1"/>
  <c r="DW216" i="1" s="1"/>
  <c r="DG213" i="1"/>
  <c r="DG214" i="1" s="1"/>
  <c r="DG216" i="1" s="1"/>
  <c r="CQ213" i="1"/>
  <c r="CQ214" i="1" s="1"/>
  <c r="CQ216" i="1" s="1"/>
  <c r="CQ233" i="1" s="1"/>
  <c r="CA213" i="1"/>
  <c r="CA214" i="1" s="1"/>
  <c r="CA216" i="1" s="1"/>
  <c r="BK213" i="1"/>
  <c r="BK214" i="1" s="1"/>
  <c r="BK216" i="1" s="1"/>
  <c r="AU213" i="1"/>
  <c r="AU214" i="1" s="1"/>
  <c r="AU216" i="1" s="1"/>
  <c r="AU223" i="1" s="1"/>
  <c r="AU225" i="1" s="1"/>
  <c r="AU234" i="1" s="1"/>
  <c r="W213" i="1"/>
  <c r="W214" i="1" s="1"/>
  <c r="W216" i="1" s="1"/>
  <c r="W223" i="1" s="1"/>
  <c r="W225" i="1" s="1"/>
  <c r="W234" i="1" s="1"/>
  <c r="G213" i="1"/>
  <c r="G214" i="1" s="1"/>
  <c r="G216" i="1" s="1"/>
  <c r="G223" i="1" s="1"/>
  <c r="G225" i="1" s="1"/>
  <c r="G234" i="1" s="1"/>
  <c r="FR213" i="1"/>
  <c r="FR214" i="1" s="1"/>
  <c r="FR216" i="1" s="1"/>
  <c r="FB213" i="1"/>
  <c r="FB214" i="1" s="1"/>
  <c r="FB216" i="1" s="1"/>
  <c r="DV213" i="1"/>
  <c r="DV214" i="1" s="1"/>
  <c r="DV216" i="1" s="1"/>
  <c r="DV233" i="1" s="1"/>
  <c r="DF213" i="1"/>
  <c r="DF214" i="1" s="1"/>
  <c r="DF216" i="1" s="1"/>
  <c r="CH213" i="1"/>
  <c r="CH214" i="1" s="1"/>
  <c r="CH216" i="1" s="1"/>
  <c r="BR213" i="1"/>
  <c r="BR214" i="1" s="1"/>
  <c r="BR216" i="1" s="1"/>
  <c r="BR223" i="1" s="1"/>
  <c r="BR225" i="1" s="1"/>
  <c r="BR234" i="1" s="1"/>
  <c r="AT213" i="1"/>
  <c r="AT214" i="1" s="1"/>
  <c r="AT216" i="1" s="1"/>
  <c r="AT233" i="1" s="1"/>
  <c r="AD213" i="1"/>
  <c r="AD214" i="1" s="1"/>
  <c r="AD216" i="1" s="1"/>
  <c r="AD223" i="1" s="1"/>
  <c r="AD225" i="1" s="1"/>
  <c r="AD234" i="1" s="1"/>
  <c r="V213" i="1"/>
  <c r="V214" i="1" s="1"/>
  <c r="V216" i="1" s="1"/>
  <c r="V233" i="1" s="1"/>
  <c r="N213" i="1"/>
  <c r="N214" i="1" s="1"/>
  <c r="N216" i="1" s="1"/>
  <c r="N233" i="1" s="1"/>
  <c r="F213" i="1"/>
  <c r="F214" i="1" s="1"/>
  <c r="F216" i="1" s="1"/>
  <c r="F233" i="1" s="1"/>
  <c r="AL213" i="1"/>
  <c r="AL214" i="1" s="1"/>
  <c r="AL216" i="1" s="1"/>
  <c r="EO233" i="1"/>
  <c r="BW223" i="1"/>
  <c r="BW225" i="1" s="1"/>
  <c r="BW234" i="1" s="1"/>
  <c r="BW233" i="1"/>
  <c r="AQ223" i="1"/>
  <c r="AQ225" i="1" s="1"/>
  <c r="AQ234" i="1" s="1"/>
  <c r="AQ233" i="1"/>
  <c r="AI223" i="1"/>
  <c r="AI225" i="1" s="1"/>
  <c r="AI234" i="1" s="1"/>
  <c r="AI233" i="1"/>
  <c r="AC223" i="1"/>
  <c r="AC225" i="1" s="1"/>
  <c r="AC234" i="1" s="1"/>
  <c r="AC233" i="1"/>
  <c r="BK223" i="1"/>
  <c r="BK225" i="1" s="1"/>
  <c r="BK234" i="1" s="1"/>
  <c r="BK233" i="1"/>
  <c r="AW223" i="1"/>
  <c r="AW225" i="1" s="1"/>
  <c r="AW234" i="1" s="1"/>
  <c r="AW233" i="1"/>
  <c r="CJ223" i="1"/>
  <c r="CJ225" i="1" s="1"/>
  <c r="CJ234" i="1" s="1"/>
  <c r="CJ233" i="1"/>
  <c r="CQ223" i="1"/>
  <c r="CQ225" i="1" s="1"/>
  <c r="CQ234" i="1" s="1"/>
  <c r="CV223" i="1"/>
  <c r="CV225" i="1" s="1"/>
  <c r="CV234" i="1" s="1"/>
  <c r="CV233" i="1"/>
  <c r="BX223" i="1"/>
  <c r="BX225" i="1" s="1"/>
  <c r="BX234" i="1" s="1"/>
  <c r="EE223" i="1"/>
  <c r="EE225" i="1" s="1"/>
  <c r="EE234" i="1" s="1"/>
  <c r="EE233" i="1"/>
  <c r="DR223" i="1"/>
  <c r="DR225" i="1" s="1"/>
  <c r="DR234" i="1" s="1"/>
  <c r="DR233" i="1"/>
  <c r="BM233" i="1"/>
  <c r="CW223" i="1"/>
  <c r="CW225" i="1" s="1"/>
  <c r="CW234" i="1" s="1"/>
  <c r="FJ223" i="1"/>
  <c r="FJ225" i="1" s="1"/>
  <c r="FJ234" i="1" s="1"/>
  <c r="FJ233" i="1"/>
  <c r="DK223" i="1"/>
  <c r="DK225" i="1" s="1"/>
  <c r="DK234" i="1" s="1"/>
  <c r="DK233" i="1"/>
  <c r="DH223" i="1"/>
  <c r="DH225" i="1" s="1"/>
  <c r="DH234" i="1" s="1"/>
  <c r="DH233" i="1"/>
  <c r="FL223" i="1"/>
  <c r="FL225" i="1" s="1"/>
  <c r="FL234" i="1" s="1"/>
  <c r="FL233" i="1"/>
  <c r="DZ223" i="1"/>
  <c r="DZ225" i="1" s="1"/>
  <c r="DZ234" i="1" s="1"/>
  <c r="DZ233" i="1"/>
  <c r="EU223" i="1"/>
  <c r="EU225" i="1" s="1"/>
  <c r="EU234" i="1" s="1"/>
  <c r="EU233" i="1"/>
  <c r="BT223" i="1"/>
  <c r="BT225" i="1" s="1"/>
  <c r="BT234" i="1" s="1"/>
  <c r="BT233" i="1"/>
  <c r="FV223" i="1"/>
  <c r="FV225" i="1" s="1"/>
  <c r="FV234" i="1" s="1"/>
  <c r="FV233" i="1"/>
  <c r="DD223" i="1"/>
  <c r="DD225" i="1" s="1"/>
  <c r="DD234" i="1" s="1"/>
  <c r="DD233" i="1"/>
  <c r="BJ223" i="1"/>
  <c r="BJ225" i="1" s="1"/>
  <c r="BJ234" i="1" s="1"/>
  <c r="BJ233" i="1"/>
  <c r="V223" i="1"/>
  <c r="V225" i="1" s="1"/>
  <c r="V234" i="1" s="1"/>
  <c r="ES223" i="1"/>
  <c r="ES225" i="1" s="1"/>
  <c r="ES234" i="1" s="1"/>
  <c r="ES233" i="1"/>
  <c r="BE223" i="1"/>
  <c r="BE225" i="1" s="1"/>
  <c r="BE234" i="1" s="1"/>
  <c r="CC223" i="1"/>
  <c r="CC225" i="1" s="1"/>
  <c r="CC234" i="1" s="1"/>
  <c r="CC233" i="1"/>
  <c r="FE223" i="1"/>
  <c r="FE225" i="1" s="1"/>
  <c r="FE234" i="1" s="1"/>
  <c r="FE233" i="1"/>
  <c r="DW223" i="1"/>
  <c r="DW225" i="1" s="1"/>
  <c r="DW234" i="1" s="1"/>
  <c r="DW233" i="1"/>
  <c r="FU223" i="1"/>
  <c r="FU225" i="1" s="1"/>
  <c r="FU234" i="1" s="1"/>
  <c r="FU233" i="1"/>
  <c r="N223" i="1"/>
  <c r="N225" i="1" s="1"/>
  <c r="N234" i="1" s="1"/>
  <c r="AT223" i="1"/>
  <c r="AT225" i="1" s="1"/>
  <c r="AT234" i="1" s="1"/>
  <c r="AR223" i="1"/>
  <c r="AR225" i="1" s="1"/>
  <c r="AR234" i="1" s="1"/>
  <c r="AR233" i="1"/>
  <c r="DN223" i="1"/>
  <c r="DN225" i="1" s="1"/>
  <c r="DN234" i="1" s="1"/>
  <c r="DL233" i="1"/>
  <c r="DX223" i="1"/>
  <c r="DX225" i="1" s="1"/>
  <c r="DX234" i="1" s="1"/>
  <c r="DX233" i="1"/>
  <c r="U223" i="1"/>
  <c r="U225" i="1" s="1"/>
  <c r="U234" i="1" s="1"/>
  <c r="U233" i="1"/>
  <c r="CT223" i="1"/>
  <c r="CT225" i="1" s="1"/>
  <c r="CT234" i="1" s="1"/>
  <c r="CT233" i="1"/>
  <c r="BQ233" i="1"/>
  <c r="CN223" i="1"/>
  <c r="CN225" i="1" s="1"/>
  <c r="CN234" i="1" s="1"/>
  <c r="AX223" i="1"/>
  <c r="AX225" i="1" s="1"/>
  <c r="AX234" i="1" s="1"/>
  <c r="AX233" i="1"/>
  <c r="AZ223" i="1"/>
  <c r="AZ225" i="1" s="1"/>
  <c r="AZ234" i="1" s="1"/>
  <c r="AZ233" i="1"/>
  <c r="CO223" i="1"/>
  <c r="CO225" i="1" s="1"/>
  <c r="CO234" i="1" s="1"/>
  <c r="CO233" i="1"/>
  <c r="FN223" i="1"/>
  <c r="FN225" i="1" s="1"/>
  <c r="FN234" i="1" s="1"/>
  <c r="FN233" i="1"/>
  <c r="DS223" i="1"/>
  <c r="DS225" i="1" s="1"/>
  <c r="DS234" i="1" s="1"/>
  <c r="Y223" i="1"/>
  <c r="Y225" i="1" s="1"/>
  <c r="Y234" i="1" s="1"/>
  <c r="Y233" i="1"/>
  <c r="ER233" i="1"/>
  <c r="BH223" i="1"/>
  <c r="BH225" i="1" s="1"/>
  <c r="BH234" i="1" s="1"/>
  <c r="BH233" i="1"/>
  <c r="DO223" i="1"/>
  <c r="DO225" i="1" s="1"/>
  <c r="DO234" i="1" s="1"/>
  <c r="DO233" i="1"/>
  <c r="EB223" i="1"/>
  <c r="EB225" i="1" s="1"/>
  <c r="EB234" i="1" s="1"/>
  <c r="EB233" i="1"/>
  <c r="FK223" i="1"/>
  <c r="FK225" i="1" s="1"/>
  <c r="FK234" i="1" s="1"/>
  <c r="FK233" i="1"/>
  <c r="DQ223" i="1"/>
  <c r="DQ225" i="1" s="1"/>
  <c r="DQ234" i="1" s="1"/>
  <c r="DQ233" i="1"/>
  <c r="CH223" i="1"/>
  <c r="CH225" i="1" s="1"/>
  <c r="CH234" i="1" s="1"/>
  <c r="CH233" i="1"/>
  <c r="CL223" i="1"/>
  <c r="CL225" i="1" s="1"/>
  <c r="CL234" i="1" s="1"/>
  <c r="FH223" i="1"/>
  <c r="FH225" i="1" s="1"/>
  <c r="FH234" i="1" s="1"/>
  <c r="FH233" i="1"/>
  <c r="Q223" i="1"/>
  <c r="Q225" i="1" s="1"/>
  <c r="Q234" i="1" s="1"/>
  <c r="ED233" i="1"/>
  <c r="EY233" i="1"/>
  <c r="AY223" i="1"/>
  <c r="AY225" i="1" s="1"/>
  <c r="AY234" i="1" s="1"/>
  <c r="AY233" i="1"/>
  <c r="CK223" i="1"/>
  <c r="CK225" i="1" s="1"/>
  <c r="CK234" i="1" s="1"/>
  <c r="CK233" i="1"/>
  <c r="AM223" i="1"/>
  <c r="AM225" i="1" s="1"/>
  <c r="AM234" i="1" s="1"/>
  <c r="AM233" i="1"/>
  <c r="O223" i="1"/>
  <c r="O225" i="1" s="1"/>
  <c r="O234" i="1" s="1"/>
  <c r="O233" i="1"/>
  <c r="DE223" i="1"/>
  <c r="DE225" i="1" s="1"/>
  <c r="DE234" i="1" s="1"/>
  <c r="DE233" i="1"/>
  <c r="CS223" i="1"/>
  <c r="CS225" i="1" s="1"/>
  <c r="CS234" i="1" s="1"/>
  <c r="CS233" i="1"/>
  <c r="BF223" i="1"/>
  <c r="BF225" i="1" s="1"/>
  <c r="BF234" i="1" s="1"/>
  <c r="BF233" i="1"/>
  <c r="AH223" i="1"/>
  <c r="AH225" i="1" s="1"/>
  <c r="AH234" i="1" s="1"/>
  <c r="AH233" i="1"/>
  <c r="Z223" i="1"/>
  <c r="Z225" i="1" s="1"/>
  <c r="Z234" i="1" s="1"/>
  <c r="Z233" i="1"/>
  <c r="CA223" i="1"/>
  <c r="CA225" i="1" s="1"/>
  <c r="CA234" i="1" s="1"/>
  <c r="CA233" i="1"/>
  <c r="DT223" i="1"/>
  <c r="DT225" i="1" s="1"/>
  <c r="DT234" i="1" s="1"/>
  <c r="DT233" i="1"/>
  <c r="BO223" i="1"/>
  <c r="BO225" i="1" s="1"/>
  <c r="BO234" i="1" s="1"/>
  <c r="BO233" i="1"/>
  <c r="BU223" i="1"/>
  <c r="BU225" i="1" s="1"/>
  <c r="BU234" i="1" s="1"/>
  <c r="BU233" i="1"/>
  <c r="EV223" i="1"/>
  <c r="EV225" i="1" s="1"/>
  <c r="EV234" i="1" s="1"/>
  <c r="DM223" i="1"/>
  <c r="DM225" i="1" s="1"/>
  <c r="DM234" i="1" s="1"/>
  <c r="DM233" i="1"/>
  <c r="FQ223" i="1"/>
  <c r="FQ225" i="1" s="1"/>
  <c r="FQ234" i="1" s="1"/>
  <c r="FQ233" i="1"/>
  <c r="AO223" i="1"/>
  <c r="AO225" i="1" s="1"/>
  <c r="AO234" i="1" s="1"/>
  <c r="DF223" i="1"/>
  <c r="DF225" i="1" s="1"/>
  <c r="DF234" i="1" s="1"/>
  <c r="DF233" i="1"/>
  <c r="EI223" i="1"/>
  <c r="EI225" i="1" s="1"/>
  <c r="EI234" i="1" s="1"/>
  <c r="EI233" i="1"/>
  <c r="FB223" i="1"/>
  <c r="FB225" i="1" s="1"/>
  <c r="FB234" i="1" s="1"/>
  <c r="FB233" i="1"/>
  <c r="BA223" i="1"/>
  <c r="BA225" i="1" s="1"/>
  <c r="BA234" i="1" s="1"/>
  <c r="BA233" i="1"/>
  <c r="X223" i="1"/>
  <c r="X225" i="1" s="1"/>
  <c r="X234" i="1" s="1"/>
  <c r="X233" i="1"/>
  <c r="BZ223" i="1"/>
  <c r="BZ225" i="1" s="1"/>
  <c r="BZ234" i="1" s="1"/>
  <c r="BZ233" i="1"/>
  <c r="AU233" i="1"/>
  <c r="EW223" i="1"/>
  <c r="EW225" i="1" s="1"/>
  <c r="EW234" i="1" s="1"/>
  <c r="EW233" i="1"/>
  <c r="BL233" i="1"/>
  <c r="CY223" i="1"/>
  <c r="CY225" i="1" s="1"/>
  <c r="CY234" i="1" s="1"/>
  <c r="DB223" i="1"/>
  <c r="DB225" i="1" s="1"/>
  <c r="DB234" i="1" s="1"/>
  <c r="DB233" i="1"/>
  <c r="CG223" i="1"/>
  <c r="CG225" i="1" s="1"/>
  <c r="CG234" i="1" s="1"/>
  <c r="CG233" i="1"/>
  <c r="AS223" i="1"/>
  <c r="AS225" i="1" s="1"/>
  <c r="AS234" i="1" s="1"/>
  <c r="AS233" i="1"/>
  <c r="FG223" i="1"/>
  <c r="FG225" i="1" s="1"/>
  <c r="FG234" i="1" s="1"/>
  <c r="I223" i="1"/>
  <c r="I225" i="1" s="1"/>
  <c r="I234" i="1" s="1"/>
  <c r="I233" i="1"/>
  <c r="EX223" i="1"/>
  <c r="EX225" i="1" s="1"/>
  <c r="EX234" i="1" s="1"/>
  <c r="EX233" i="1"/>
  <c r="AE223" i="1"/>
  <c r="AE225" i="1" s="1"/>
  <c r="AE234" i="1" s="1"/>
  <c r="DC223" i="1"/>
  <c r="DC225" i="1" s="1"/>
  <c r="DC234" i="1" s="1"/>
  <c r="DC233" i="1"/>
  <c r="AL223" i="1"/>
  <c r="AL225" i="1" s="1"/>
  <c r="AL234" i="1" s="1"/>
  <c r="AL233" i="1"/>
  <c r="K223" i="1"/>
  <c r="K225" i="1" s="1"/>
  <c r="K234" i="1" s="1"/>
  <c r="K233" i="1"/>
  <c r="F223" i="1"/>
  <c r="F225" i="1" s="1"/>
  <c r="F234" i="1" s="1"/>
  <c r="DI223" i="1"/>
  <c r="DI225" i="1" s="1"/>
  <c r="DI234" i="1" s="1"/>
  <c r="DI233" i="1"/>
  <c r="D223" i="1"/>
  <c r="D225" i="1" s="1"/>
  <c r="D234" i="1" s="1"/>
  <c r="D233" i="1"/>
  <c r="ET223" i="1"/>
  <c r="ET225" i="1" s="1"/>
  <c r="ET234" i="1" s="1"/>
  <c r="ET233" i="1"/>
  <c r="CR223" i="1"/>
  <c r="CR225" i="1" s="1"/>
  <c r="CR234" i="1" s="1"/>
  <c r="CR233" i="1"/>
  <c r="R233" i="1"/>
  <c r="DV223" i="1"/>
  <c r="DV225" i="1" s="1"/>
  <c r="DV234" i="1" s="1"/>
  <c r="AK233" i="1"/>
  <c r="FO223" i="1"/>
  <c r="FO225" i="1" s="1"/>
  <c r="FO234" i="1" s="1"/>
  <c r="FO233" i="1"/>
  <c r="T223" i="1"/>
  <c r="T225" i="1" s="1"/>
  <c r="T234" i="1" s="1"/>
  <c r="CU233" i="1"/>
  <c r="M223" i="1"/>
  <c r="M225" i="1" s="1"/>
  <c r="M234" i="1" s="1"/>
  <c r="CP223" i="1"/>
  <c r="CP225" i="1" s="1"/>
  <c r="CP234" i="1" s="1"/>
  <c r="CP233" i="1"/>
  <c r="BC223" i="1"/>
  <c r="BC225" i="1" s="1"/>
  <c r="BC234" i="1" s="1"/>
  <c r="BC233" i="1"/>
  <c r="FD223" i="1"/>
  <c r="FD225" i="1" s="1"/>
  <c r="FD234" i="1" s="1"/>
  <c r="FD233" i="1"/>
  <c r="EF223" i="1"/>
  <c r="EF225" i="1" s="1"/>
  <c r="EF234" i="1" s="1"/>
  <c r="EF233" i="1"/>
  <c r="AJ223" i="1"/>
  <c r="AJ225" i="1" s="1"/>
  <c r="AJ234" i="1" s="1"/>
  <c r="AJ233" i="1"/>
  <c r="DA223" i="1"/>
  <c r="DA225" i="1" s="1"/>
  <c r="DA234" i="1" s="1"/>
  <c r="DA233" i="1"/>
  <c r="FR223" i="1"/>
  <c r="FR225" i="1" s="1"/>
  <c r="FR234" i="1" s="1"/>
  <c r="FR233" i="1"/>
  <c r="FR235" i="1" s="1"/>
  <c r="FR237" i="1" s="1"/>
  <c r="EZ233" i="1"/>
  <c r="AV223" i="1"/>
  <c r="AV225" i="1" s="1"/>
  <c r="AV234" i="1" s="1"/>
  <c r="FF223" i="1"/>
  <c r="FF225" i="1" s="1"/>
  <c r="FF234" i="1" s="1"/>
  <c r="FF233" i="1"/>
  <c r="AB223" i="1"/>
  <c r="AB225" i="1" s="1"/>
  <c r="AB234" i="1" s="1"/>
  <c r="AB233" i="1"/>
  <c r="AB235" i="1" s="1"/>
  <c r="AB237" i="1" s="1"/>
  <c r="BY233" i="1"/>
  <c r="BP223" i="1"/>
  <c r="BP225" i="1" s="1"/>
  <c r="BP234" i="1" s="1"/>
  <c r="BP233" i="1"/>
  <c r="FT233" i="1"/>
  <c r="CM223" i="1"/>
  <c r="CM225" i="1" s="1"/>
  <c r="CM234" i="1" s="1"/>
  <c r="CM233" i="1"/>
  <c r="CM235" i="1" s="1"/>
  <c r="CM237" i="1" s="1"/>
  <c r="BN223" i="1"/>
  <c r="BN225" i="1" s="1"/>
  <c r="BN234" i="1" s="1"/>
  <c r="BN233" i="1"/>
  <c r="CZ223" i="1"/>
  <c r="CZ225" i="1" s="1"/>
  <c r="CZ234" i="1" s="1"/>
  <c r="CZ233" i="1"/>
  <c r="AF223" i="1"/>
  <c r="AF225" i="1" s="1"/>
  <c r="AF234" i="1" s="1"/>
  <c r="AF233" i="1"/>
  <c r="BG233" i="1"/>
  <c r="E223" i="1"/>
  <c r="E225" i="1" s="1"/>
  <c r="E234" i="1" s="1"/>
  <c r="E233" i="1"/>
  <c r="E235" i="1" s="1"/>
  <c r="E237" i="1" s="1"/>
  <c r="EA223" i="1"/>
  <c r="EA225" i="1" s="1"/>
  <c r="EA234" i="1" s="1"/>
  <c r="EA233" i="1"/>
  <c r="FM233" i="1"/>
  <c r="EC223" i="1"/>
  <c r="EC225" i="1" s="1"/>
  <c r="EC234" i="1" s="1"/>
  <c r="EC233" i="1"/>
  <c r="EC235" i="1" s="1"/>
  <c r="EC237" i="1" s="1"/>
  <c r="H223" i="1"/>
  <c r="H225" i="1" s="1"/>
  <c r="H234" i="1" s="1"/>
  <c r="H233" i="1"/>
  <c r="FW223" i="1"/>
  <c r="FW225" i="1" s="1"/>
  <c r="FW234" i="1" s="1"/>
  <c r="FW233" i="1"/>
  <c r="FP223" i="1"/>
  <c r="FP225" i="1" s="1"/>
  <c r="FP234" i="1" s="1"/>
  <c r="FP233" i="1"/>
  <c r="FA223" i="1"/>
  <c r="FA225" i="1" s="1"/>
  <c r="FA234" i="1" s="1"/>
  <c r="FA233" i="1"/>
  <c r="FA235" i="1" s="1"/>
  <c r="FA237" i="1" s="1"/>
  <c r="EL223" i="1"/>
  <c r="EL225" i="1" s="1"/>
  <c r="EL234" i="1" s="1"/>
  <c r="EL233" i="1"/>
  <c r="DG223" i="1"/>
  <c r="DG225" i="1" s="1"/>
  <c r="DG234" i="1" s="1"/>
  <c r="DG233" i="1"/>
  <c r="C223" i="1"/>
  <c r="C225" i="1" s="1"/>
  <c r="FY216" i="1"/>
  <c r="J233" i="1" l="1"/>
  <c r="DY233" i="1"/>
  <c r="CE223" i="1"/>
  <c r="CE225" i="1" s="1"/>
  <c r="CE234" i="1" s="1"/>
  <c r="L223" i="1"/>
  <c r="L225" i="1" s="1"/>
  <c r="L234" i="1" s="1"/>
  <c r="BS233" i="1"/>
  <c r="BB233" i="1"/>
  <c r="AD233" i="1"/>
  <c r="AD235" i="1" s="1"/>
  <c r="AD237" i="1" s="1"/>
  <c r="FI233" i="1"/>
  <c r="FI235" i="1" s="1"/>
  <c r="FI237" i="1" s="1"/>
  <c r="CB233" i="1"/>
  <c r="EJ233" i="1"/>
  <c r="W233" i="1"/>
  <c r="FC233" i="1"/>
  <c r="BD233" i="1"/>
  <c r="BV233" i="1"/>
  <c r="EG233" i="1"/>
  <c r="EN233" i="1"/>
  <c r="EN235" i="1" s="1"/>
  <c r="EN237" i="1" s="1"/>
  <c r="AA233" i="1"/>
  <c r="EH233" i="1"/>
  <c r="BI233" i="1"/>
  <c r="BI235" i="1" s="1"/>
  <c r="BI237" i="1" s="1"/>
  <c r="S233" i="1"/>
  <c r="AP233" i="1"/>
  <c r="CX233" i="1"/>
  <c r="CX235" i="1" s="1"/>
  <c r="CX237" i="1" s="1"/>
  <c r="BR233" i="1"/>
  <c r="BR235" i="1" s="1"/>
  <c r="BR237" i="1" s="1"/>
  <c r="EK233" i="1"/>
  <c r="EK235" i="1" s="1"/>
  <c r="EK237" i="1" s="1"/>
  <c r="EM233" i="1"/>
  <c r="DU233" i="1"/>
  <c r="AG223" i="1"/>
  <c r="AG225" i="1" s="1"/>
  <c r="AG234" i="1" s="1"/>
  <c r="AG235" i="1" s="1"/>
  <c r="AG237" i="1" s="1"/>
  <c r="AN233" i="1"/>
  <c r="CF233" i="1"/>
  <c r="G233" i="1"/>
  <c r="FY233" i="1" s="1"/>
  <c r="DJ233" i="1"/>
  <c r="DJ235" i="1" s="1"/>
  <c r="DJ237" i="1" s="1"/>
  <c r="FX233" i="1"/>
  <c r="FX235" i="1" s="1"/>
  <c r="FX237" i="1" s="1"/>
  <c r="EQ223" i="1"/>
  <c r="EQ225" i="1" s="1"/>
  <c r="EQ234" i="1" s="1"/>
  <c r="CD223" i="1"/>
  <c r="CD225" i="1" s="1"/>
  <c r="CD234" i="1" s="1"/>
  <c r="EP223" i="1"/>
  <c r="EP225" i="1" s="1"/>
  <c r="EP234" i="1" s="1"/>
  <c r="CI223" i="1"/>
  <c r="CI225" i="1" s="1"/>
  <c r="CI234" i="1" s="1"/>
  <c r="DP223" i="1"/>
  <c r="DP225" i="1" s="1"/>
  <c r="DP234" i="1" s="1"/>
  <c r="FS233" i="1"/>
  <c r="P233" i="1"/>
  <c r="AD142" i="4"/>
  <c r="AD143" i="4" s="1"/>
  <c r="AD145" i="4" s="1"/>
  <c r="AD152" i="4" s="1"/>
  <c r="AD154" i="4" s="1"/>
  <c r="AD162" i="4" s="1"/>
  <c r="V142" i="4"/>
  <c r="V143" i="4" s="1"/>
  <c r="V145" i="4" s="1"/>
  <c r="N142" i="4"/>
  <c r="N143" i="4" s="1"/>
  <c r="N145" i="4" s="1"/>
  <c r="F142" i="4"/>
  <c r="F143" i="4" s="1"/>
  <c r="F145" i="4" s="1"/>
  <c r="F152" i="4" s="1"/>
  <c r="F154" i="4" s="1"/>
  <c r="F162" i="4" s="1"/>
  <c r="S142" i="4"/>
  <c r="S143" i="4" s="1"/>
  <c r="S145" i="4" s="1"/>
  <c r="Z142" i="4"/>
  <c r="Z143" i="4" s="1"/>
  <c r="Z145" i="4" s="1"/>
  <c r="AG142" i="4"/>
  <c r="AG143" i="4" s="1"/>
  <c r="AG145" i="4" s="1"/>
  <c r="AG152" i="4" s="1"/>
  <c r="AG154" i="4" s="1"/>
  <c r="AG162" i="4" s="1"/>
  <c r="I142" i="4"/>
  <c r="I143" i="4" s="1"/>
  <c r="I145" i="4" s="1"/>
  <c r="AF142" i="4"/>
  <c r="AF143" i="4" s="1"/>
  <c r="AF145" i="4" s="1"/>
  <c r="AF152" i="4" s="1"/>
  <c r="AF154" i="4" s="1"/>
  <c r="AF162" i="4" s="1"/>
  <c r="H142" i="4"/>
  <c r="H143" i="4" s="1"/>
  <c r="H145" i="4" s="1"/>
  <c r="AC142" i="4"/>
  <c r="AC143" i="4" s="1"/>
  <c r="AC145" i="4" s="1"/>
  <c r="U142" i="4"/>
  <c r="U143" i="4" s="1"/>
  <c r="U145" i="4" s="1"/>
  <c r="U161" i="4" s="1"/>
  <c r="M142" i="4"/>
  <c r="M143" i="4" s="1"/>
  <c r="M145" i="4" s="1"/>
  <c r="E142" i="4"/>
  <c r="E143" i="4" s="1"/>
  <c r="E145" i="4" s="1"/>
  <c r="AA142" i="4"/>
  <c r="AA143" i="4" s="1"/>
  <c r="AA145" i="4" s="1"/>
  <c r="AA152" i="4" s="1"/>
  <c r="AA154" i="4" s="1"/>
  <c r="AA162" i="4" s="1"/>
  <c r="C142" i="4"/>
  <c r="C143" i="4" s="1"/>
  <c r="C145" i="4" s="1"/>
  <c r="C152" i="4" s="1"/>
  <c r="C154" i="4" s="1"/>
  <c r="C162" i="4" s="1"/>
  <c r="R142" i="4"/>
  <c r="R143" i="4" s="1"/>
  <c r="R145" i="4" s="1"/>
  <c r="R152" i="4" s="1"/>
  <c r="R154" i="4" s="1"/>
  <c r="R162" i="4" s="1"/>
  <c r="Y142" i="4"/>
  <c r="Y143" i="4" s="1"/>
  <c r="Y145" i="4" s="1"/>
  <c r="X142" i="4"/>
  <c r="X143" i="4" s="1"/>
  <c r="X145" i="4" s="1"/>
  <c r="AB142" i="4"/>
  <c r="AB143" i="4" s="1"/>
  <c r="AB145" i="4" s="1"/>
  <c r="AB152" i="4" s="1"/>
  <c r="AB154" i="4" s="1"/>
  <c r="AB162" i="4" s="1"/>
  <c r="T142" i="4"/>
  <c r="T143" i="4" s="1"/>
  <c r="T145" i="4" s="1"/>
  <c r="L142" i="4"/>
  <c r="L143" i="4" s="1"/>
  <c r="L145" i="4" s="1"/>
  <c r="D142" i="4"/>
  <c r="D143" i="4" s="1"/>
  <c r="D145" i="4" s="1"/>
  <c r="D152" i="4" s="1"/>
  <c r="D154" i="4" s="1"/>
  <c r="D162" i="4" s="1"/>
  <c r="AI142" i="4"/>
  <c r="AI143" i="4" s="1"/>
  <c r="AI145" i="4" s="1"/>
  <c r="C27" i="5" s="1"/>
  <c r="K142" i="4"/>
  <c r="K143" i="4" s="1"/>
  <c r="K145" i="4" s="1"/>
  <c r="K152" i="4" s="1"/>
  <c r="K154" i="4" s="1"/>
  <c r="K162" i="4" s="1"/>
  <c r="AH142" i="4"/>
  <c r="AH143" i="4" s="1"/>
  <c r="AH145" i="4" s="1"/>
  <c r="J142" i="4"/>
  <c r="J143" i="4" s="1"/>
  <c r="J145" i="4" s="1"/>
  <c r="Q142" i="4"/>
  <c r="Q143" i="4" s="1"/>
  <c r="Q145" i="4" s="1"/>
  <c r="Q152" i="4" s="1"/>
  <c r="Q154" i="4" s="1"/>
  <c r="Q162" i="4" s="1"/>
  <c r="P142" i="4"/>
  <c r="P143" i="4" s="1"/>
  <c r="P145" i="4" s="1"/>
  <c r="AE142" i="4"/>
  <c r="AE143" i="4" s="1"/>
  <c r="AE145" i="4" s="1"/>
  <c r="W142" i="4"/>
  <c r="W143" i="4" s="1"/>
  <c r="W145" i="4" s="1"/>
  <c r="O142" i="4"/>
  <c r="O143" i="4" s="1"/>
  <c r="O145" i="4" s="1"/>
  <c r="O161" i="4" s="1"/>
  <c r="G142" i="4"/>
  <c r="G143" i="4" s="1"/>
  <c r="G145" i="4" s="1"/>
  <c r="G152" i="4" s="1"/>
  <c r="G154" i="4" s="1"/>
  <c r="G162" i="4" s="1"/>
  <c r="CN235" i="1"/>
  <c r="CN237" i="1" s="1"/>
  <c r="U235" i="1"/>
  <c r="U237" i="1" s="1"/>
  <c r="DN235" i="1"/>
  <c r="DN237" i="1" s="1"/>
  <c r="AT235" i="1"/>
  <c r="AT237" i="1" s="1"/>
  <c r="DW235" i="1"/>
  <c r="DW237" i="1" s="1"/>
  <c r="BE235" i="1"/>
  <c r="BE237" i="1" s="1"/>
  <c r="DD235" i="1"/>
  <c r="DD237" i="1" s="1"/>
  <c r="CW235" i="1"/>
  <c r="CW237" i="1" s="1"/>
  <c r="BX235" i="1"/>
  <c r="BX237" i="1" s="1"/>
  <c r="CQ235" i="1"/>
  <c r="CQ237" i="1" s="1"/>
  <c r="AC235" i="1"/>
  <c r="AC237" i="1" s="1"/>
  <c r="BW235" i="1"/>
  <c r="BW237" i="1" s="1"/>
  <c r="DX235" i="1"/>
  <c r="DX237" i="1" s="1"/>
  <c r="DH235" i="1"/>
  <c r="DH237" i="1" s="1"/>
  <c r="CJ235" i="1"/>
  <c r="CJ237" i="1" s="1"/>
  <c r="BC235" i="1"/>
  <c r="BC237" i="1" s="1"/>
  <c r="CU235" i="1"/>
  <c r="CU237" i="1" s="1"/>
  <c r="AK235" i="1"/>
  <c r="AK237" i="1" s="1"/>
  <c r="R235" i="1"/>
  <c r="R237" i="1" s="1"/>
  <c r="DI235" i="1"/>
  <c r="DI237" i="1" s="1"/>
  <c r="DC235" i="1"/>
  <c r="DC237" i="1" s="1"/>
  <c r="EQ235" i="1"/>
  <c r="EQ237" i="1" s="1"/>
  <c r="DB235" i="1"/>
  <c r="DB237" i="1" s="1"/>
  <c r="AU235" i="1"/>
  <c r="AU237" i="1" s="1"/>
  <c r="DF235" i="1"/>
  <c r="DF237" i="1" s="1"/>
  <c r="CF235" i="1"/>
  <c r="CF237" i="1" s="1"/>
  <c r="BO235" i="1"/>
  <c r="BO237" i="1" s="1"/>
  <c r="AH235" i="1"/>
  <c r="AH237" i="1" s="1"/>
  <c r="CD235" i="1"/>
  <c r="CD237" i="1" s="1"/>
  <c r="CK235" i="1"/>
  <c r="CK237" i="1" s="1"/>
  <c r="ED235" i="1"/>
  <c r="ED237" i="1" s="1"/>
  <c r="G235" i="1"/>
  <c r="G237" i="1" s="1"/>
  <c r="CH235" i="1"/>
  <c r="CH237" i="1" s="1"/>
  <c r="DO235" i="1"/>
  <c r="DO237" i="1" s="1"/>
  <c r="Y235" i="1"/>
  <c r="Y237" i="1" s="1"/>
  <c r="FN235" i="1"/>
  <c r="FN237" i="1" s="1"/>
  <c r="AX235" i="1"/>
  <c r="AX237" i="1" s="1"/>
  <c r="CT235" i="1"/>
  <c r="CT237" i="1" s="1"/>
  <c r="DL235" i="1"/>
  <c r="DL237" i="1" s="1"/>
  <c r="EP235" i="1"/>
  <c r="EP237" i="1" s="1"/>
  <c r="FU235" i="1"/>
  <c r="FU237" i="1" s="1"/>
  <c r="CC235" i="1"/>
  <c r="CC237" i="1" s="1"/>
  <c r="BJ235" i="1"/>
  <c r="BJ237" i="1" s="1"/>
  <c r="CI235" i="1"/>
  <c r="CI237" i="1" s="1"/>
  <c r="DZ235" i="1"/>
  <c r="DZ237" i="1" s="1"/>
  <c r="FJ235" i="1"/>
  <c r="FJ237" i="1" s="1"/>
  <c r="EE235" i="1"/>
  <c r="EE237" i="1" s="1"/>
  <c r="BK235" i="1"/>
  <c r="BK237" i="1" s="1"/>
  <c r="AQ235" i="1"/>
  <c r="AQ237" i="1" s="1"/>
  <c r="AJ235" i="1"/>
  <c r="AJ237" i="1" s="1"/>
  <c r="CP235" i="1"/>
  <c r="CP237" i="1" s="1"/>
  <c r="T235" i="1"/>
  <c r="T237" i="1" s="1"/>
  <c r="DV235" i="1"/>
  <c r="DV237" i="1" s="1"/>
  <c r="F235" i="1"/>
  <c r="F237" i="1" s="1"/>
  <c r="AE235" i="1"/>
  <c r="AE237" i="1" s="1"/>
  <c r="FG235" i="1"/>
  <c r="FG237" i="1" s="1"/>
  <c r="CY235" i="1"/>
  <c r="CY237" i="1" s="1"/>
  <c r="BZ235" i="1"/>
  <c r="BZ237" i="1" s="1"/>
  <c r="BA235" i="1"/>
  <c r="BA237" i="1" s="1"/>
  <c r="AO235" i="1"/>
  <c r="AO237" i="1" s="1"/>
  <c r="DT235" i="1"/>
  <c r="DT237" i="1" s="1"/>
  <c r="BF235" i="1"/>
  <c r="BF237" i="1" s="1"/>
  <c r="AY235" i="1"/>
  <c r="AY237" i="1" s="1"/>
  <c r="Q235" i="1"/>
  <c r="Q237" i="1" s="1"/>
  <c r="CL235" i="1"/>
  <c r="CL237" i="1" s="1"/>
  <c r="DQ235" i="1"/>
  <c r="DQ237" i="1" s="1"/>
  <c r="BH235" i="1"/>
  <c r="BH237" i="1" s="1"/>
  <c r="DS235" i="1"/>
  <c r="DS237" i="1" s="1"/>
  <c r="CO235" i="1"/>
  <c r="CO237" i="1" s="1"/>
  <c r="Q161" i="4"/>
  <c r="J152" i="4"/>
  <c r="J154" i="4" s="1"/>
  <c r="J162" i="4" s="1"/>
  <c r="J161" i="4"/>
  <c r="D161" i="4"/>
  <c r="C161" i="4"/>
  <c r="H152" i="4"/>
  <c r="H154" i="4" s="1"/>
  <c r="H162" i="4" s="1"/>
  <c r="H161" i="4"/>
  <c r="AH152" i="4"/>
  <c r="AH154" i="4" s="1"/>
  <c r="AH162" i="4" s="1"/>
  <c r="AH161" i="4"/>
  <c r="N152" i="4"/>
  <c r="N154" i="4" s="1"/>
  <c r="N162" i="4" s="1"/>
  <c r="N161" i="4"/>
  <c r="Z152" i="4"/>
  <c r="Z154" i="4" s="1"/>
  <c r="Z162" i="4" s="1"/>
  <c r="Z161" i="4"/>
  <c r="AC152" i="4"/>
  <c r="AC154" i="4" s="1"/>
  <c r="AC162" i="4" s="1"/>
  <c r="AC161" i="4"/>
  <c r="V152" i="4"/>
  <c r="V154" i="4" s="1"/>
  <c r="V162" i="4" s="1"/>
  <c r="V161" i="4"/>
  <c r="EG235" i="1"/>
  <c r="EG237" i="1" s="1"/>
  <c r="AA235" i="1"/>
  <c r="AA237" i="1" s="1"/>
  <c r="EH235" i="1"/>
  <c r="EH237" i="1" s="1"/>
  <c r="N235" i="1"/>
  <c r="N237" i="1" s="1"/>
  <c r="V235" i="1"/>
  <c r="V237" i="1" s="1"/>
  <c r="S235" i="1"/>
  <c r="S237" i="1" s="1"/>
  <c r="AP235" i="1"/>
  <c r="AP237" i="1" s="1"/>
  <c r="DK235" i="1"/>
  <c r="DK237" i="1" s="1"/>
  <c r="DR235" i="1"/>
  <c r="DR237" i="1" s="1"/>
  <c r="AW235" i="1"/>
  <c r="AW237" i="1" s="1"/>
  <c r="X152" i="4"/>
  <c r="X154" i="4" s="1"/>
  <c r="X162" i="4" s="1"/>
  <c r="X161" i="4"/>
  <c r="X163" i="4" s="1"/>
  <c r="X165" i="4" s="1"/>
  <c r="I152" i="4"/>
  <c r="I154" i="4" s="1"/>
  <c r="I162" i="4" s="1"/>
  <c r="I161" i="4"/>
  <c r="I163" i="4" s="1"/>
  <c r="I165" i="4" s="1"/>
  <c r="W152" i="4"/>
  <c r="W154" i="4" s="1"/>
  <c r="W162" i="4" s="1"/>
  <c r="W161" i="4"/>
  <c r="W163" i="4" s="1"/>
  <c r="W165" i="4" s="1"/>
  <c r="M152" i="4"/>
  <c r="M154" i="4" s="1"/>
  <c r="M162" i="4" s="1"/>
  <c r="M161" i="4"/>
  <c r="S152" i="4"/>
  <c r="S154" i="4" s="1"/>
  <c r="S162" i="4" s="1"/>
  <c r="S161" i="4"/>
  <c r="AA161" i="4"/>
  <c r="P152" i="4"/>
  <c r="P154" i="4" s="1"/>
  <c r="P162" i="4" s="1"/>
  <c r="P161" i="4"/>
  <c r="P163" i="4" s="1"/>
  <c r="P165" i="4" s="1"/>
  <c r="E152" i="4"/>
  <c r="E154" i="4" s="1"/>
  <c r="E162" i="4" s="1"/>
  <c r="E161" i="4"/>
  <c r="AE152" i="4"/>
  <c r="AE154" i="4" s="1"/>
  <c r="AE162" i="4" s="1"/>
  <c r="AE161" i="4"/>
  <c r="L152" i="4"/>
  <c r="L154" i="4" s="1"/>
  <c r="L162" i="4" s="1"/>
  <c r="L161" i="4"/>
  <c r="L163" i="4" s="1"/>
  <c r="L165" i="4" s="1"/>
  <c r="T152" i="4"/>
  <c r="T154" i="4" s="1"/>
  <c r="T162" i="4" s="1"/>
  <c r="T161" i="4"/>
  <c r="Y152" i="4"/>
  <c r="Y154" i="4" s="1"/>
  <c r="Y162" i="4" s="1"/>
  <c r="Y161" i="4"/>
  <c r="DE235" i="1"/>
  <c r="DE237" i="1" s="1"/>
  <c r="EL235" i="1"/>
  <c r="EL237" i="1" s="1"/>
  <c r="FW235" i="1"/>
  <c r="FW237" i="1" s="1"/>
  <c r="EA235" i="1"/>
  <c r="EA237" i="1" s="1"/>
  <c r="BN235" i="1"/>
  <c r="BN237" i="1" s="1"/>
  <c r="BP235" i="1"/>
  <c r="BP237" i="1" s="1"/>
  <c r="EM235" i="1"/>
  <c r="EM237" i="1" s="1"/>
  <c r="FD235" i="1"/>
  <c r="FD237" i="1" s="1"/>
  <c r="CB235" i="1"/>
  <c r="CB237" i="1" s="1"/>
  <c r="BD235" i="1"/>
  <c r="BD237" i="1" s="1"/>
  <c r="H235" i="1"/>
  <c r="H237" i="1" s="1"/>
  <c r="P235" i="1"/>
  <c r="P237" i="1" s="1"/>
  <c r="FO235" i="1"/>
  <c r="FO237" i="1" s="1"/>
  <c r="DU235" i="1"/>
  <c r="DU237" i="1" s="1"/>
  <c r="ET235" i="1"/>
  <c r="ET237" i="1" s="1"/>
  <c r="K235" i="1"/>
  <c r="K237" i="1" s="1"/>
  <c r="EX235" i="1"/>
  <c r="EX237" i="1" s="1"/>
  <c r="AS235" i="1"/>
  <c r="AS237" i="1" s="1"/>
  <c r="FB235" i="1"/>
  <c r="FB237" i="1" s="1"/>
  <c r="FQ235" i="1"/>
  <c r="FQ237" i="1" s="1"/>
  <c r="BU235" i="1"/>
  <c r="BU237" i="1" s="1"/>
  <c r="CA235" i="1"/>
  <c r="CA237" i="1" s="1"/>
  <c r="CS235" i="1"/>
  <c r="CS237" i="1" s="1"/>
  <c r="O235" i="1"/>
  <c r="O237" i="1" s="1"/>
  <c r="EY235" i="1"/>
  <c r="EY237" i="1" s="1"/>
  <c r="FH235" i="1"/>
  <c r="FH237" i="1" s="1"/>
  <c r="J235" i="1"/>
  <c r="J237" i="1" s="1"/>
  <c r="FK235" i="1"/>
  <c r="FK237" i="1" s="1"/>
  <c r="ER235" i="1"/>
  <c r="ER237" i="1" s="1"/>
  <c r="CE235" i="1"/>
  <c r="CE237" i="1" s="1"/>
  <c r="DG235" i="1"/>
  <c r="DG237" i="1" s="1"/>
  <c r="FP235" i="1"/>
  <c r="FP237" i="1" s="1"/>
  <c r="FM235" i="1"/>
  <c r="FM237" i="1" s="1"/>
  <c r="BG235" i="1"/>
  <c r="BG237" i="1" s="1"/>
  <c r="L235" i="1"/>
  <c r="L237" i="1" s="1"/>
  <c r="FF235" i="1"/>
  <c r="FF237" i="1" s="1"/>
  <c r="DA235" i="1"/>
  <c r="DA237" i="1" s="1"/>
  <c r="CR235" i="1"/>
  <c r="CR237" i="1" s="1"/>
  <c r="DP235" i="1"/>
  <c r="DP237" i="1" s="1"/>
  <c r="C234" i="1"/>
  <c r="AF235" i="1"/>
  <c r="AF237" i="1" s="1"/>
  <c r="AV235" i="1"/>
  <c r="AV237" i="1" s="1"/>
  <c r="FS235" i="1"/>
  <c r="FS237" i="1" s="1"/>
  <c r="BY235" i="1"/>
  <c r="BY237" i="1" s="1"/>
  <c r="EZ235" i="1"/>
  <c r="EZ237" i="1" s="1"/>
  <c r="AN235" i="1"/>
  <c r="AN237" i="1" s="1"/>
  <c r="EV235" i="1"/>
  <c r="EV237" i="1" s="1"/>
  <c r="EF235" i="1"/>
  <c r="EF237" i="1" s="1"/>
  <c r="BL235" i="1"/>
  <c r="BL237" i="1" s="1"/>
  <c r="X235" i="1"/>
  <c r="X237" i="1" s="1"/>
  <c r="BT235" i="1"/>
  <c r="BT237" i="1" s="1"/>
  <c r="FL235" i="1"/>
  <c r="FL237" i="1" s="1"/>
  <c r="CZ235" i="1"/>
  <c r="CZ237" i="1" s="1"/>
  <c r="FT235" i="1"/>
  <c r="FT237" i="1" s="1"/>
  <c r="M235" i="1"/>
  <c r="M237" i="1" s="1"/>
  <c r="BS235" i="1"/>
  <c r="BS237" i="1" s="1"/>
  <c r="BB235" i="1"/>
  <c r="BB237" i="1" s="1"/>
  <c r="D235" i="1"/>
  <c r="D237" i="1" s="1"/>
  <c r="AL235" i="1"/>
  <c r="AL237" i="1" s="1"/>
  <c r="I235" i="1"/>
  <c r="I237" i="1" s="1"/>
  <c r="CG235" i="1"/>
  <c r="CG237" i="1" s="1"/>
  <c r="EW235" i="1"/>
  <c r="EW237" i="1" s="1"/>
  <c r="EI235" i="1"/>
  <c r="EI237" i="1" s="1"/>
  <c r="DM235" i="1"/>
  <c r="DM237" i="1" s="1"/>
  <c r="Z235" i="1"/>
  <c r="Z237" i="1" s="1"/>
  <c r="AM235" i="1"/>
  <c r="AM237" i="1" s="1"/>
  <c r="EJ235" i="1"/>
  <c r="EJ237" i="1" s="1"/>
  <c r="W235" i="1"/>
  <c r="W237" i="1" s="1"/>
  <c r="FC235" i="1"/>
  <c r="FC237" i="1" s="1"/>
  <c r="EB235" i="1"/>
  <c r="EB237" i="1" s="1"/>
  <c r="BV235" i="1"/>
  <c r="BV237" i="1" s="1"/>
  <c r="AZ235" i="1"/>
  <c r="AZ237" i="1" s="1"/>
  <c r="BQ235" i="1"/>
  <c r="BQ237" i="1" s="1"/>
  <c r="AR235" i="1"/>
  <c r="AR237" i="1" s="1"/>
  <c r="DY235" i="1"/>
  <c r="DY237" i="1" s="1"/>
  <c r="FE235" i="1"/>
  <c r="FE237" i="1" s="1"/>
  <c r="ES235" i="1"/>
  <c r="ES237" i="1" s="1"/>
  <c r="FV235" i="1"/>
  <c r="FV237" i="1" s="1"/>
  <c r="EU235" i="1"/>
  <c r="EU237" i="1" s="1"/>
  <c r="BM235" i="1"/>
  <c r="BM237" i="1" s="1"/>
  <c r="CV235" i="1"/>
  <c r="CV237" i="1" s="1"/>
  <c r="AI235" i="1"/>
  <c r="AI237" i="1" s="1"/>
  <c r="EO235" i="1"/>
  <c r="EO237" i="1" s="1"/>
  <c r="B27" i="5"/>
  <c r="B40" i="5"/>
  <c r="G161" i="4" l="1"/>
  <c r="FY225" i="1"/>
  <c r="B41" i="5" s="1"/>
  <c r="O152" i="4"/>
  <c r="O154" i="4" s="1"/>
  <c r="O162" i="4" s="1"/>
  <c r="O163" i="4" s="1"/>
  <c r="O165" i="4" s="1"/>
  <c r="U152" i="4"/>
  <c r="U154" i="4" s="1"/>
  <c r="U162" i="4" s="1"/>
  <c r="U163" i="4" s="1"/>
  <c r="U165" i="4" s="1"/>
  <c r="AI161" i="4"/>
  <c r="AG161" i="4"/>
  <c r="AB161" i="4"/>
  <c r="K161" i="4"/>
  <c r="K163" i="4" s="1"/>
  <c r="K165" i="4" s="1"/>
  <c r="AF161" i="4"/>
  <c r="R161" i="4"/>
  <c r="AD161" i="4"/>
  <c r="AD163" i="4" s="1"/>
  <c r="AD165" i="4" s="1"/>
  <c r="F161" i="4"/>
  <c r="F163" i="4" s="1"/>
  <c r="F165" i="4" s="1"/>
  <c r="T163" i="4"/>
  <c r="T165" i="4" s="1"/>
  <c r="E163" i="4"/>
  <c r="E165" i="4" s="1"/>
  <c r="M163" i="4"/>
  <c r="M165" i="4" s="1"/>
  <c r="AC163" i="4"/>
  <c r="AC165" i="4" s="1"/>
  <c r="AH163" i="4"/>
  <c r="AH165" i="4" s="1"/>
  <c r="D163" i="4"/>
  <c r="D165" i="4" s="1"/>
  <c r="Z163" i="4"/>
  <c r="Z165" i="4" s="1"/>
  <c r="H163" i="4"/>
  <c r="H165" i="4" s="1"/>
  <c r="J163" i="4"/>
  <c r="J165" i="4" s="1"/>
  <c r="Y163" i="4"/>
  <c r="Y165" i="4" s="1"/>
  <c r="S163" i="4"/>
  <c r="S165" i="4" s="1"/>
  <c r="AF163" i="4"/>
  <c r="AF165" i="4" s="1"/>
  <c r="R163" i="4"/>
  <c r="R165" i="4" s="1"/>
  <c r="AE163" i="4"/>
  <c r="AE165" i="4" s="1"/>
  <c r="AA163" i="4"/>
  <c r="AA165" i="4" s="1"/>
  <c r="G163" i="4"/>
  <c r="G165" i="4" s="1"/>
  <c r="AG163" i="4"/>
  <c r="AG165" i="4" s="1"/>
  <c r="AB163" i="4"/>
  <c r="AB165" i="4" s="1"/>
  <c r="V163" i="4"/>
  <c r="V165" i="4" s="1"/>
  <c r="N163" i="4"/>
  <c r="N165" i="4" s="1"/>
  <c r="C163" i="4"/>
  <c r="C165" i="4" s="1"/>
  <c r="Q163" i="4"/>
  <c r="Q165" i="4" s="1"/>
  <c r="B28" i="5"/>
  <c r="B30" i="5" s="1"/>
  <c r="FY234" i="1"/>
  <c r="FY235" i="1" s="1"/>
  <c r="FY237" i="1" s="1"/>
  <c r="C235" i="1"/>
  <c r="C237" i="1" s="1"/>
  <c r="B42" i="5"/>
  <c r="D40" i="5"/>
  <c r="D27" i="5"/>
  <c r="AI154" i="4" l="1"/>
  <c r="AI162" i="4" s="1"/>
  <c r="AI163" i="4" s="1"/>
  <c r="AI165" i="4" s="1"/>
  <c r="B32" i="5"/>
  <c r="B45" i="5"/>
  <c r="B47" i="5"/>
  <c r="C41" i="5" l="1"/>
  <c r="C42" i="5" s="1"/>
  <c r="C45" i="5" s="1"/>
  <c r="C28" i="5"/>
  <c r="C30" i="5" s="1"/>
  <c r="C32" i="5" s="1"/>
  <c r="D41" i="5" l="1"/>
  <c r="D42" i="5" s="1"/>
  <c r="D45" i="5" s="1"/>
  <c r="D28" i="5"/>
  <c r="D30" i="5" s="1"/>
  <c r="D32" i="5" s="1"/>
  <c r="C47" i="5"/>
  <c r="C50" i="5"/>
  <c r="D50" i="5" s="1"/>
  <c r="D47" i="5" l="1"/>
</calcChain>
</file>

<file path=xl/comments1.xml><?xml version="1.0" encoding="utf-8"?>
<comments xmlns="http://schemas.openxmlformats.org/spreadsheetml/2006/main">
  <authors>
    <author>Leanne Emm</author>
  </authors>
  <commentList>
    <comment ref="A5" authorId="0">
      <text>
        <r>
          <rPr>
            <sz val="8"/>
            <color indexed="81"/>
            <rFont val="Tahoma"/>
            <family val="2"/>
          </rPr>
          <t>Legislative Council:  
Per ADM Study</t>
        </r>
      </text>
    </comment>
    <comment ref="B61" authorId="0">
      <text>
        <r>
          <rPr>
            <b/>
            <sz val="8"/>
            <color indexed="81"/>
            <rFont val="Tahoma"/>
            <family val="2"/>
          </rPr>
          <t>Leanne Emm:</t>
        </r>
        <r>
          <rPr>
            <sz val="8"/>
            <color indexed="81"/>
            <rFont val="Tahoma"/>
            <family val="2"/>
          </rPr>
          <t xml:space="preserve">
From 12-13 Funding Spreadsheet</t>
        </r>
      </text>
    </comment>
    <comment ref="B62" authorId="0">
      <text>
        <r>
          <rPr>
            <b/>
            <sz val="8"/>
            <color indexed="81"/>
            <rFont val="Tahoma"/>
            <family val="2"/>
          </rPr>
          <t>Leanne Emm:</t>
        </r>
        <r>
          <rPr>
            <sz val="8"/>
            <color indexed="81"/>
            <rFont val="Tahoma"/>
            <family val="2"/>
          </rPr>
          <t xml:space="preserve">
From 12-13 Funding Spreadsheet
</t>
        </r>
      </text>
    </comment>
  </commentList>
</comments>
</file>

<file path=xl/comments2.xml><?xml version="1.0" encoding="utf-8"?>
<comments xmlns="http://schemas.openxmlformats.org/spreadsheetml/2006/main">
  <authors>
    <author>Leanne Emm</author>
  </authors>
  <commentList>
    <comment ref="A6" authorId="0">
      <text>
        <r>
          <rPr>
            <sz val="8"/>
            <color indexed="81"/>
            <rFont val="Tahoma"/>
            <family val="2"/>
          </rPr>
          <t>Legislative Council:  
Per ADM Study</t>
        </r>
      </text>
    </comment>
  </commentList>
</comments>
</file>

<file path=xl/sharedStrings.xml><?xml version="1.0" encoding="utf-8"?>
<sst xmlns="http://schemas.openxmlformats.org/spreadsheetml/2006/main" count="824" uniqueCount="503">
  <si>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</si>
  <si>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</si>
  <si>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</si>
  <si>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</si>
  <si>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</si>
  <si>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</si>
  <si>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</si>
  <si>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</si>
  <si>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</si>
  <si>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</si>
  <si>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</si>
  <si>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</si>
  <si>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</si>
  <si>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</si>
  <si>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</si>
  <si>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</si>
  <si>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</si>
  <si>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</si>
  <si>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</si>
  <si>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</si>
  <si>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</si>
  <si>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</si>
  <si>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</si>
  <si>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</si>
  <si>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</si>
  <si>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</si>
  <si>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</si>
  <si>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</si>
  <si>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</si>
  <si>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</si>
  <si>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</si>
  <si>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</si>
  <si>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</si>
  <si>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</si>
  <si>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</si>
  <si>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</si>
  <si>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</si>
  <si>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</si>
  <si>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</si>
  <si>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</si>
  <si>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</si>
  <si>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</si>
  <si>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</si>
  <si>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</si>
  <si>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</si>
  <si>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</si>
  <si>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</si>
  <si>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</si>
  <si>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</si>
  <si>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</si>
  <si>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</si>
  <si>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</si>
  <si>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</si>
  <si>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</si>
  <si>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</si>
  <si>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</si>
  <si>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</si>
  <si>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</si>
  <si>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</si>
  <si>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</si>
  <si>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</si>
  <si>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</si>
  <si>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</si>
  <si>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</si>
  <si>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</si>
  <si>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</si>
  <si>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</si>
  <si>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</si>
  <si>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</si>
  <si>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</si>
  <si>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</si>
  <si>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</si>
  <si>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</si>
  <si>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</si>
  <si>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</si>
  <si>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</si>
  <si>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</si>
  <si>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</si>
  <si>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</si>
  <si>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</si>
  <si>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</si>
  <si>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</si>
  <si>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</si>
  <si>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</si>
  <si>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</si>
  <si>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</si>
  <si>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</si>
  <si>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</si>
  <si>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</si>
  <si>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</si>
  <si>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</si>
  <si>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</si>
  <si>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</si>
  <si>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</si>
  <si>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</si>
  <si>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</si>
  <si>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</si>
  <si>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</si>
  <si>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</si>
  <si>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</si>
  <si>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</si>
  <si>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</si>
  <si>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</si>
  <si>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</si>
  <si>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</si>
  <si>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</si>
  <si>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</si>
  <si>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</si>
  <si>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</si>
  <si>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</si>
  <si>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</si>
  <si>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</si>
  <si>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</si>
  <si>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</si>
  <si>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</si>
  <si>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</si>
  <si>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</si>
  <si>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</si>
  <si>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</si>
  <si>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</si>
  <si>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</si>
  <si>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</si>
  <si>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</si>
  <si>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</si>
  <si>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</si>
  <si>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</si>
  <si>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</si>
  <si>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</si>
  <si>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</si>
  <si>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</si>
  <si>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</si>
  <si>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</si>
  <si>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</si>
  <si>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</si>
  <si>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</si>
  <si>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</si>
  <si>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</si>
  <si>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</si>
  <si>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</si>
  <si>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</si>
  <si>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</si>
  <si>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</si>
  <si>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</si>
  <si>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</si>
  <si>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</si>
  <si>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</si>
  <si>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</si>
  <si>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</si>
  <si>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</si>
  <si>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</si>
  <si>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</si>
  <si>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</si>
  <si>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</si>
  <si>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</si>
  <si>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</si>
  <si>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</si>
  <si>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</si>
  <si>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</si>
  <si>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</si>
  <si>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</si>
  <si>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</si>
  <si>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</si>
  <si>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</si>
  <si>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</si>
  <si>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</si>
  <si>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</si>
  <si>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</si>
  <si>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</si>
  <si>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</si>
  <si>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</si>
  <si>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</si>
  <si>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</si>
  <si>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</si>
  <si>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</si>
  <si>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</si>
  <si>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</si>
  <si>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</si>
  <si>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</si>
  <si>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</si>
  <si>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</si>
  <si>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</si>
  <si>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</si>
  <si>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</si>
  <si>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</si>
  <si>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</si>
  <si>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</si>
  <si>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</si>
  <si>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</si>
  <si>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</si>
  <si>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</si>
  <si>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</si>
  <si>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</si>
  <si>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</si>
  <si>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</si>
  <si>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</si>
  <si>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</si>
  <si>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</si>
  <si>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</si>
  <si>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</si>
  <si>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</si>
  <si>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</si>
  <si>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</si>
  <si>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</si>
  <si>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</si>
  <si>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</si>
  <si>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</si>
  <si>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</si>
  <si>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</si>
  <si>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</si>
  <si>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</si>
  <si>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</si>
  <si>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Base PPR</t>
  </si>
  <si>
    <t>State Average ELL Percentage</t>
  </si>
  <si>
    <t>Size Factor for Eligible District with Charter School</t>
  </si>
  <si>
    <t>Size Factor for All Districts</t>
  </si>
  <si>
    <t>District Per Pupil Funding</t>
  </si>
  <si>
    <t>State Average At-Risk Percentage</t>
  </si>
  <si>
    <t>Median Income</t>
  </si>
  <si>
    <t>Adjusted Assessed Valuation</t>
  </si>
  <si>
    <t>District ELL Factor</t>
  </si>
  <si>
    <t>District Equalization Ratio</t>
  </si>
  <si>
    <t>District Local Share Ratio</t>
  </si>
  <si>
    <t>Statewide Average Median Income</t>
  </si>
  <si>
    <t>SPED PK</t>
  </si>
  <si>
    <t>District Formula Funding (without at-risk &amp; ELL)</t>
  </si>
  <si>
    <t>District At-Risk Concentration Factor</t>
  </si>
  <si>
    <t>Pupils above State Average</t>
  </si>
  <si>
    <t>District Base At-Risk Funding</t>
  </si>
  <si>
    <t>District Concentration Factor Funding</t>
  </si>
  <si>
    <t>Total District At-Risk Funding</t>
  </si>
  <si>
    <t>Pupils at Base</t>
  </si>
  <si>
    <t>District Base ELL Funding</t>
  </si>
  <si>
    <t>District On-Line Funding</t>
  </si>
  <si>
    <t xml:space="preserve"> </t>
  </si>
  <si>
    <t>Per Pupil Normalized Assessed Valuation</t>
  </si>
  <si>
    <t xml:space="preserve">Statewide Average Per Pupil AV </t>
  </si>
  <si>
    <t>Adjusted Equalization Ratio</t>
  </si>
  <si>
    <t>State Share of Total Program</t>
  </si>
  <si>
    <t>Total Categorical Revenue</t>
  </si>
  <si>
    <t xml:space="preserve">THE PINNACLE CHARTER SCHOOL ELEMENTARY </t>
  </si>
  <si>
    <t xml:space="preserve">THE PINNACLE CHARTER SCHOOL HIGH </t>
  </si>
  <si>
    <t xml:space="preserve">THE PINNACLE CHARTER SCHOOL MIDDLE </t>
  </si>
  <si>
    <t xml:space="preserve">COMMUNITY LEADERSHIP ACADEMY </t>
  </si>
  <si>
    <t xml:space="preserve">HIGH POINT ACADEMY </t>
  </si>
  <si>
    <t xml:space="preserve">EARLY COLLEGE OF ARVADA </t>
  </si>
  <si>
    <t xml:space="preserve">GOAL ACADEMY </t>
  </si>
  <si>
    <t xml:space="preserve">RICARDO FLORES MAGON ACADEMY </t>
  </si>
  <si>
    <t xml:space="preserve">STONE CREEK SCHOOL </t>
  </si>
  <si>
    <t xml:space="preserve">FRONTIER CHARTER ACADEMY </t>
  </si>
  <si>
    <t xml:space="preserve">COLORADO SPRINGS CHARTER ACADEMY </t>
  </si>
  <si>
    <t xml:space="preserve">COLORADO SPRINGS EARLY COLLEGES </t>
  </si>
  <si>
    <t xml:space="preserve">PIKES PEAK PREP </t>
  </si>
  <si>
    <t xml:space="preserve">SCHOLARS TO LEADERS ACADEMY </t>
  </si>
  <si>
    <t xml:space="preserve">THE VANGUARD SCHOOL (HIGH) </t>
  </si>
  <si>
    <t xml:space="preserve">THE VANGUARD SCHOOL (MIDDLE) </t>
  </si>
  <si>
    <t xml:space="preserve">THOMAS MACLAREN STATE CHARTER SCHOOL </t>
  </si>
  <si>
    <t xml:space="preserve">ROSS MONTESSORI SCHOOL </t>
  </si>
  <si>
    <t xml:space="preserve">ANIMAS HIGH SCHOOL </t>
  </si>
  <si>
    <t xml:space="preserve">MOUNTAIN MIDDLE SCHOOL </t>
  </si>
  <si>
    <t xml:space="preserve">COLORADO CALVERT ACADEMY </t>
  </si>
  <si>
    <t xml:space="preserve">COLORADO EARLY COLLEGE FORT COLLINS </t>
  </si>
  <si>
    <t xml:space="preserve">T.R. PAUL ACADEMY OF ARTS &amp; KNOWLEDGE </t>
  </si>
  <si>
    <t xml:space="preserve">CAPROCK ACADEMY </t>
  </si>
  <si>
    <t xml:space="preserve">YOUTH &amp; FAMILY ACADEMY CHARTER </t>
  </si>
  <si>
    <t>NEW AMERICA SCHOOL</t>
  </si>
  <si>
    <t>MONTESSORI DEL MUNDO</t>
  </si>
  <si>
    <t>GVA-COLORADO SPRINGS</t>
  </si>
  <si>
    <t>JAMES IRWIN</t>
  </si>
  <si>
    <t>MOUNTAIN SONG COMM SCHOOL</t>
  </si>
  <si>
    <t>GVA - POUDRE</t>
  </si>
  <si>
    <t>COLORADO PROVOST ACADEMY</t>
  </si>
  <si>
    <t>Eligible District</t>
  </si>
  <si>
    <t>Calculated Categorical Buyout Mill Levy</t>
  </si>
  <si>
    <t>Total Program Hold Harmless Funding</t>
  </si>
  <si>
    <t>TP Hold Harmless Mill Levy</t>
  </si>
  <si>
    <t>Categorical Amount</t>
  </si>
  <si>
    <t xml:space="preserve">FY13-14 Equalized Mill (categorical mill not included) </t>
  </si>
  <si>
    <t>District Total Program before TLI</t>
  </si>
  <si>
    <t>District Total Program with TLI</t>
  </si>
  <si>
    <t>District Teaching and Leadership Investment</t>
  </si>
  <si>
    <t>Normalized Adjusted Assessed Valuation</t>
  </si>
  <si>
    <t>FY2013 Used for averaging</t>
  </si>
  <si>
    <t>FY2012 Used for averaging</t>
  </si>
  <si>
    <t>FY2011 Used for averaging</t>
  </si>
  <si>
    <t>FY2010 Used for averaging</t>
  </si>
  <si>
    <t>Add for Secondary Students Currently Less than Full-Time</t>
  </si>
  <si>
    <t>Forecast for 2013-14 - Grades 1 - 12</t>
  </si>
  <si>
    <t>District Kindergarten - Counted as 1.0 FTE</t>
  </si>
  <si>
    <t>Current CPP Slots</t>
  </si>
  <si>
    <t>Est. new 4 year olds in CPP</t>
  </si>
  <si>
    <t>Est. new 3 year olds in CPP</t>
  </si>
  <si>
    <t>Total Estimated CPP</t>
  </si>
  <si>
    <t>CPP counted as .5</t>
  </si>
  <si>
    <t>DISTRICT OTHER PUPIL COUNTS - Excludes CSI</t>
  </si>
  <si>
    <t>Multi-District Online</t>
  </si>
  <si>
    <t>ASCENT</t>
  </si>
  <si>
    <t>District SPED PK - 12 - USE FOR AVERAGING</t>
  </si>
  <si>
    <t>CALCULATION FOR AVERAGING</t>
  </si>
  <si>
    <t>2013-14 District SPED PK-12</t>
  </si>
  <si>
    <t>District Averaged Enrollment for Funded Membership</t>
  </si>
  <si>
    <t>District Averaged Enrollment - Adjusted for ADM Factor</t>
  </si>
  <si>
    <t>District K - 12 Membership - USE FOR AT-RISK &amp; ELL</t>
  </si>
  <si>
    <t>12-13 District K-12 Membership Excluding CSI</t>
  </si>
  <si>
    <t xml:space="preserve">12-13 District 1-8 Membership Excluding CSI </t>
  </si>
  <si>
    <t>12-13 Free and Reduced Lunch Head Count (Grades K-12)</t>
  </si>
  <si>
    <t>12-13 Free and Reduced Lunch Head Count (Grades 1-8)</t>
  </si>
  <si>
    <t>DISTRICT AT-RISK  &amp; ELL COUNTS</t>
  </si>
  <si>
    <t>12-13 District ELL</t>
  </si>
  <si>
    <t>DISTRICT PUPIL COUNT VARIABLES</t>
  </si>
  <si>
    <t>DISTRICT PER PUPIL FUNDING CALCULATIONS</t>
  </si>
  <si>
    <t>SIZE FACTOR</t>
  </si>
  <si>
    <t>Adjustment for Alternative Funded Pupil Count for Eligible District with Charter School</t>
  </si>
  <si>
    <t>SIZE FACTOR - greater of</t>
  </si>
  <si>
    <t>DISTRICT AT-RISK &amp; ELL FUNDING CALCULATIONS</t>
  </si>
  <si>
    <t>AT-RISK FUNDING</t>
  </si>
  <si>
    <t>Total District ELL Funding</t>
  </si>
  <si>
    <t>ENGLISH LANGUAGE LEARNER FUNDING</t>
  </si>
  <si>
    <t>DISTRICT ON-LINE &amp; ASCENT FUNDING</t>
  </si>
  <si>
    <t>DISTRICT TEACHING AND LEADERSHIP INVESTMENT FUNDING (TLI)</t>
  </si>
  <si>
    <t>Teaching &amp; Leadership Investment Funding - Per Pupil</t>
  </si>
  <si>
    <t>13-14 Base Per Pupil</t>
  </si>
  <si>
    <t>Factor For Use In Calculation Of ADM</t>
  </si>
  <si>
    <t>2013-14 Estimated Assessed Valuation</t>
  </si>
  <si>
    <t>Per Pupil Mill Levy Equalization</t>
  </si>
  <si>
    <t>Mill Levy Equalization Factor</t>
  </si>
  <si>
    <t>CSI Mill Levy Equalization Funding</t>
  </si>
  <si>
    <t>CALCULATION OF LOCAL SHARE OF TOTAL PROGRAM - 22-54.5-203</t>
  </si>
  <si>
    <t>Calculated  Local Share (Property Taxes)</t>
  </si>
  <si>
    <t xml:space="preserve">Calculated Local Share = Total Program x Local Share Ratio </t>
  </si>
  <si>
    <t>Check Figure</t>
  </si>
  <si>
    <t>District Total Program</t>
  </si>
  <si>
    <t xml:space="preserve">Total Required Program Mill Levy for Full Local Support  </t>
  </si>
  <si>
    <t>Mill Levy from prior year (2012-13)</t>
  </si>
  <si>
    <t>Calculated Local Property Tax Mill Levy  Per 22-54.5-203(3)</t>
  </si>
  <si>
    <t>Mill Levy to Buyout Total Program (Required for Certification per 22-40-102(6))</t>
  </si>
  <si>
    <t>MILL LEVY</t>
  </si>
  <si>
    <t>LOCAL SHARE CALCULATION</t>
  </si>
  <si>
    <t>CALCULATION OF HOLD HARMLESS PROVISIONS</t>
  </si>
  <si>
    <t>HOLD HARMLESS STATE FUNDING</t>
  </si>
  <si>
    <t>Teaching and Learning Investment - State Funding</t>
  </si>
  <si>
    <t xml:space="preserve">FY2013-14 Proposed State Share Current Act - with Negative Factor </t>
  </si>
  <si>
    <t>FY2013-14 Proposed Local Share w/prior mill levy</t>
  </si>
  <si>
    <t>Difference between State Funding (Includes TLI) Vs. Current Act State Share</t>
  </si>
  <si>
    <t>Eligible for Hold Harmless State Funding</t>
  </si>
  <si>
    <t>Less CSI FY2013-14 Funding - Current Act</t>
  </si>
  <si>
    <t>FY2013-14 Proposed Total Program Funding - Current Act - Net of CSI</t>
  </si>
  <si>
    <t>Total Hold Harmless State Funding</t>
  </si>
  <si>
    <t>TOTAL PROGRAM HOLD HARMLESS</t>
  </si>
  <si>
    <t>Charter School Adm - Used For Size Factor</t>
  </si>
  <si>
    <t>CATEGORICAL BUYOUT MILL LEVY</t>
  </si>
  <si>
    <t>TOTAL</t>
  </si>
  <si>
    <t>ASSUMPTIONS</t>
  </si>
  <si>
    <t>ILLUSTRATION OF SB13-213 - DISTRICT FUNDING</t>
  </si>
  <si>
    <t>District ASCENT Funding</t>
  </si>
  <si>
    <t>FY2012-13 Total Program before Negative Factor</t>
  </si>
  <si>
    <t>District At-Risk Per Pupil Funding</t>
  </si>
  <si>
    <t>District ELL Per Pupil Funding</t>
  </si>
  <si>
    <t>District Total Program Per Pupil Funding Before TLI</t>
  </si>
  <si>
    <t>District Total Program Per Pupil Funding With TLI</t>
  </si>
  <si>
    <t>ILLUSTRATION OF SB13-213 - CSI School FUNDING</t>
  </si>
  <si>
    <t>CSI School PUPIL COUNT VARIABLES</t>
  </si>
  <si>
    <t>CSI School PUPIL COUNTS - Excludes CSI &amp; MD Online &amp; CPP</t>
  </si>
  <si>
    <t>CSI School Kindergarten - Counted as 1.0 FTE</t>
  </si>
  <si>
    <t>CSI School K - 12 Membership - USE FOR AT-RISK &amp; ELL</t>
  </si>
  <si>
    <t>CSI School SPED PK - 12 - USE FOR AVERAGING</t>
  </si>
  <si>
    <t>CSI School CPP COUNTS - Excludes CSI &amp; MD Online</t>
  </si>
  <si>
    <t>CSI School OTHER PUPIL COUNTS - Excludes CSI</t>
  </si>
  <si>
    <t>Multi-CSI School Online</t>
  </si>
  <si>
    <t>2013-14 CSI School SPED PK-12</t>
  </si>
  <si>
    <t>CSI School Averaged Enrollment for Funded Membership</t>
  </si>
  <si>
    <t>CSI School Averaged Enrollment - Adjusted for ADM Factor</t>
  </si>
  <si>
    <t>CSI School AT-RISK  &amp; ELL COUNTS</t>
  </si>
  <si>
    <t>12-13 CSI School ELL</t>
  </si>
  <si>
    <t>CSI School PER PUPIL FUNDING CALCULATIONS</t>
  </si>
  <si>
    <t>Adjustment for Alternative Funded Pupil Count for Eligible CSI School with Charter School</t>
  </si>
  <si>
    <t>Size Factor for Eligible CSI School with Charter School</t>
  </si>
  <si>
    <t>CSI School Per Pupil Funding</t>
  </si>
  <si>
    <t>CSI School Formula Funding (without at-risk &amp; ELL)</t>
  </si>
  <si>
    <t>CSI School AT-RISK &amp; ELL FUNDING CALCULATIONS</t>
  </si>
  <si>
    <t>CSI School At-Risk Concentration Factor</t>
  </si>
  <si>
    <t>CSI School Base At-Risk Funding</t>
  </si>
  <si>
    <t>CSI School Concentration Factor Funding</t>
  </si>
  <si>
    <t>Total CSI School At-Risk Funding</t>
  </si>
  <si>
    <t>CSI School At-Risk Per Pupil Funding</t>
  </si>
  <si>
    <t>CSI School ELL Factor</t>
  </si>
  <si>
    <t>CSI School Base ELL Funding</t>
  </si>
  <si>
    <t>Total CSI School ELL Funding</t>
  </si>
  <si>
    <t>CSI School ELL Per Pupil Funding</t>
  </si>
  <si>
    <t>CSI School ON-LINE &amp; ASCENT FUNDING</t>
  </si>
  <si>
    <t>CSI School On-Line Funding</t>
  </si>
  <si>
    <t>CSI School ASCENT Funding</t>
  </si>
  <si>
    <t>CSI School TEACHING AND LEADERSHIP INVESTMENT FUNDING (TLI)</t>
  </si>
  <si>
    <t>CSI School Teaching and Leadership Investment</t>
  </si>
  <si>
    <t>12-13 CSI School 1-8 Membership</t>
  </si>
  <si>
    <t>12-13 CSI School K-12 Membership</t>
  </si>
  <si>
    <t>Size Factor for All CSI Schools - Per Accounting District</t>
  </si>
  <si>
    <t>CSI School MILL LEVY EQUALIZATION FUNDING (MLE)</t>
  </si>
  <si>
    <t>MESA 51</t>
  </si>
  <si>
    <t>PUEBLO 60</t>
  </si>
  <si>
    <t>Districts</t>
  </si>
  <si>
    <t>CSI</t>
  </si>
  <si>
    <t>At-Risk Student Funding</t>
  </si>
  <si>
    <t>ELL Student Funding</t>
  </si>
  <si>
    <t>Online/ASCENT</t>
  </si>
  <si>
    <t>Mill levy equalization</t>
  </si>
  <si>
    <t>Base per pupil funding</t>
  </si>
  <si>
    <t>Formula Funding (without at-risk &amp; ELL)</t>
  </si>
  <si>
    <t>Total Program before TLI</t>
  </si>
  <si>
    <t>Hold Harmless Funding - State Funding</t>
  </si>
  <si>
    <t>Hold Harmless Funding - Total Program</t>
  </si>
  <si>
    <t>Total</t>
  </si>
  <si>
    <t>State Share</t>
  </si>
  <si>
    <t>Expected Total Program Mill Levy - Assumes no Additional Local Support</t>
  </si>
  <si>
    <t>Calculated Local Share of Total Program - Assumes Full Local Support</t>
  </si>
  <si>
    <t>LOCAL AND STATE SHARE OF TOTAL PROGRAM - Assumes Full Local Support</t>
  </si>
  <si>
    <t>LOCAL AND STATE SHARE OF TOTAL PROGRAM - Assumes NO Additional Local Support</t>
  </si>
  <si>
    <t>Calculated Local Share of Total Program - Assumes No Additional Local Support</t>
  </si>
  <si>
    <t>Total Program Plus Hold Harmless Funding</t>
  </si>
  <si>
    <t>Less:  Specific Ownership Tax</t>
  </si>
  <si>
    <t>NA</t>
  </si>
  <si>
    <t>District's Funded Membership</t>
  </si>
  <si>
    <t>District Per Pupil Revenue</t>
  </si>
  <si>
    <t>Amount Under Statewide Average</t>
  </si>
  <si>
    <t>Per Pupil Supplemental Payment</t>
  </si>
  <si>
    <t>Total with All Funding</t>
  </si>
  <si>
    <t>Local Property Tax Revenues &amp; SOT- Total Program Mill Levy</t>
  </si>
  <si>
    <t>CSI School Total Program before TLI</t>
  </si>
  <si>
    <t>CSI School Total Program with TLI</t>
  </si>
  <si>
    <t>CSI School Total Program Per Pupil Funding Before TLI</t>
  </si>
  <si>
    <t>CSI School Total Program Per Pupil Funding With TLI</t>
  </si>
  <si>
    <t>CSI Funded Membership</t>
  </si>
  <si>
    <t>CSI Per Pupil Revenue</t>
  </si>
  <si>
    <t>Other Funding Streams</t>
  </si>
  <si>
    <t>Total Program Funding</t>
  </si>
  <si>
    <t>Statewide Average Per Pupil Funding Percentage for Floor</t>
  </si>
  <si>
    <t xml:space="preserve">Statewide Average Per Pupil Funding  </t>
  </si>
  <si>
    <t>Statewide Average Per Pupil Revenue at 95%</t>
  </si>
  <si>
    <t>Teaching and Learning Investment @ $441 Per Pupil</t>
  </si>
  <si>
    <t>Accounting District Total Override</t>
  </si>
  <si>
    <t>Accounting District Funded Average Daily Membership (less ASCENT)</t>
  </si>
  <si>
    <t>District's At-Risk Percentage</t>
  </si>
  <si>
    <t xml:space="preserve">Eligible District </t>
  </si>
  <si>
    <t>District's At-Risk Funding</t>
  </si>
  <si>
    <t xml:space="preserve">Difference in Old &amp; New Total Program </t>
  </si>
  <si>
    <t>School At-Risk Percentage</t>
  </si>
  <si>
    <t>School At-Risk Funding</t>
  </si>
  <si>
    <t>Eligible School</t>
  </si>
  <si>
    <t>Total Program with TLI - assumes no additional local support</t>
  </si>
  <si>
    <t>Variance due to rounding</t>
  </si>
  <si>
    <t>Per Pupil At-Risk Supplemental Payment</t>
  </si>
  <si>
    <t>ASCENT Average Daily Membership</t>
  </si>
  <si>
    <t>On-line Average Daily Membership</t>
  </si>
  <si>
    <t xml:space="preserve">DISTRICT CPP COUNTS - Excludes CSI </t>
  </si>
  <si>
    <t>DISTRICT PUPIL COUNTS - Excludes CSI &amp; MD Online &amp; CPP &amp; ASCENT</t>
  </si>
  <si>
    <t>Preschool Program (CPP) Average Daily Membership</t>
  </si>
  <si>
    <t>FUNDED MEMBERSHIP - includes PK-12, Online, ASCENT &amp; Averaging</t>
  </si>
  <si>
    <t>AVERAGE DAILY MEMBERSHIP  - Excludes Online &amp; ASCENT &amp; Averaging</t>
  </si>
  <si>
    <t>ADJUSTED AVERAGE DAILY MEMBERSHIP - USE FOR AT-RISK AND ELL ESTIMATES</t>
  </si>
  <si>
    <t>12-13 District At-Risk Pupil Percentage</t>
  </si>
  <si>
    <t>12-13 District ELL Pupil Percentage</t>
  </si>
  <si>
    <t>13-14 Estimated At-Risk Pupil Average Daily Membership</t>
  </si>
  <si>
    <t>13-14 Estimated ELL Average Daily Membership</t>
  </si>
  <si>
    <t>CSI FUNDED MEMBERSHIP - includes PK-12, Online, ASCENT &amp; Averaging</t>
  </si>
  <si>
    <t>CSI AVERAGE DAILY MEMBERSHIP  - Excludes Online &amp; ASCENT &amp; Averaging</t>
  </si>
  <si>
    <t>CSI ADJUSTED AVERAGE DAILY MEMBERSHIP - USE FOR AT-RISK AND ELL ESTIMATES</t>
  </si>
  <si>
    <t>12-13 CSI At-Risk Pupil Percentage</t>
  </si>
  <si>
    <t>12-13 CSI ELL Pupil Percentage</t>
  </si>
  <si>
    <t>Funded Membership Excluding Online/ASCENT</t>
  </si>
  <si>
    <t>Online/ASCENT Funded Membership</t>
  </si>
  <si>
    <t>Total Statewide Average Daily Membership (Excluding ASCENT)</t>
  </si>
  <si>
    <t>Total Program plus Hold Harmless State Funding</t>
  </si>
  <si>
    <t>Estimated Costs of Proposed School Finance Act (SB13-213), Assumptions are based on 2013-14 Estimates</t>
  </si>
  <si>
    <t>Total Program Funding Plus TLI - Assuming Full Local Support</t>
  </si>
  <si>
    <t>Total Program Funding Plus TLI - Assuming No Additional Local Support</t>
  </si>
  <si>
    <t>TOTAL DISTRICT FUNDING -  Assumes no Additional Local Support</t>
  </si>
  <si>
    <t>Teaching and Leadership Investment</t>
  </si>
  <si>
    <t>Hold Harmless - State Funding</t>
  </si>
  <si>
    <t>Total District Funding - Assumes no Additional Local Support</t>
  </si>
  <si>
    <t>Average Total Per Pupil Funding - Assumes no Additional Local Support</t>
  </si>
  <si>
    <t>DISTRICT TOTAL PROGRAM PLUS TLI FUNDING</t>
  </si>
  <si>
    <t>CSI School TOTAL PROGRAM PLUS TLI FUNDING</t>
  </si>
  <si>
    <t>TOTAL CSI School FUNDING</t>
  </si>
  <si>
    <t>Total Program Funding plus Mill Levy Equalization</t>
  </si>
  <si>
    <t>DISTRICT PER PUPIL SUPPLEMENTAL PAYMENT - MINIMUM FUNDING</t>
  </si>
  <si>
    <t>DISTRICT PER PUPIL SUPPLEMENTAL AT-RISK PAYMENT</t>
  </si>
  <si>
    <t>CSI School PER PUPIL SUPPLEMENTAL PAYMENT - MINIMUM FUNDING</t>
  </si>
  <si>
    <t>CSI School PER PUPIL SUPPLEMENTAL AT-RISK PAYMENT</t>
  </si>
  <si>
    <t>Total Per Pupil Supplemental Payment - (Minimum Funding)</t>
  </si>
  <si>
    <t>Total Per Pupil Supplemental At-Risk Payment</t>
  </si>
  <si>
    <t>Total CSI School Funding</t>
  </si>
  <si>
    <t>Average Total Per Pupil Funding</t>
  </si>
  <si>
    <t>Reconciliation with Legislative Council Table - 3B - Assumes No Additional Local Support</t>
  </si>
  <si>
    <t>Legislative Council - Table 3B - column h</t>
  </si>
  <si>
    <t>Statewide Average Per Pupil Funding - All Sources - Assumes No Additional Local Support</t>
  </si>
  <si>
    <t>Statewide Average Per Pupil Funding - Total Program &amp; HH</t>
  </si>
  <si>
    <t>Additional Local Support Necessary for Full Funding</t>
  </si>
  <si>
    <t>Statewide Average Per Pupil Funding  - All Sources - Full Local Support</t>
  </si>
  <si>
    <t>Hold Harmless Funding - Total Program plus Categorical Buyout</t>
  </si>
  <si>
    <t>Minimum Funding (Floor)</t>
  </si>
  <si>
    <t xml:space="preserve">Hold Harmless plus State Share plus Generated Local Share </t>
  </si>
  <si>
    <t>Greater of Total Program Current Act or Proposed Act</t>
  </si>
  <si>
    <t xml:space="preserve"> Hold Harmless Reduction if necessary</t>
  </si>
  <si>
    <t>Revised Hold Harmless State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</si>
</sst>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0"/>
    <numFmt numFmtId="166" formatCode="_(* #,##0_);_(* \(#,##0\);_(* &quot;-&quot;??_);_(@_)"/>
    <numFmt numFmtId="167" formatCode="_(* #,##0.0_);_(* \(#,##0.0\);_(* &quot;-&quot;??_);_(@_)"/>
    <numFmt numFmtId="168" formatCode="0.0000"/>
    <numFmt numFmtId="169" formatCode="0.000"/>
    <numFmt numFmtId="170" formatCode="_(* #,##0.000_);_(* \(#,##0.000\);_(* &quot;-&quot;???_);_(@_)"/>
    <numFmt numFmtId="171" formatCode="0.000_);\(0.000\)"/>
    <numFmt numFmtId="172" formatCode="&quot;$&quot;#,##0"/>
    <numFmt numFmtId="173" formatCode="_(* #,##0.000_);_(* \(#,##0.000\);_(* &quot;-&quot;??_);_(@_)"/>
    <numFmt numFmtId="174" formatCode="_(* #,##0.000000_);_(* \(#,##0.000000\);_(* &quot;-&quot;??_);_(@_)"/>
    <numFmt numFmtId="175" formatCode="0.0%"/>
    <numFmt numFmtId="176" formatCode="&quot;$&quot;#,##0.00"/>
    <numFmt numFmtId="177" formatCode="#,##0.00000"/>
    <numFmt numFmtId="178" formatCode="_(* #,##0.00000_);_(* \(#,##0.00000\);_(* &quot;-&quot;??_);_(@_)"/>
    <numFmt numFmtId="179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11"/>
      <color rgb="FFFFFF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0" fontId="3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96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3" fontId="0" fillId="0" borderId="0" xfId="0" applyNumberFormat="1"/>
    <xf numFmtId="0" fontId="2" fillId="0" borderId="0" xfId="0" applyFont="1"/>
    <xf numFmtId="166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2" fillId="0" borderId="0" xfId="0" applyFont="1" applyBorder="1"/>
    <xf numFmtId="43" fontId="0" fillId="0" borderId="0" xfId="0" applyNumberFormat="1"/>
    <xf numFmtId="43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171" fontId="0" fillId="0" borderId="0" xfId="0" applyNumberFormat="1"/>
    <xf numFmtId="164" fontId="0" fillId="0" borderId="0" xfId="0" applyNumberFormat="1" applyFont="1"/>
    <xf numFmtId="167" fontId="0" fillId="0" borderId="0" xfId="1" applyNumberFormat="1" applyFont="1"/>
    <xf numFmtId="170" fontId="0" fillId="0" borderId="0" xfId="0" applyNumberFormat="1"/>
    <xf numFmtId="0" fontId="2" fillId="0" borderId="0" xfId="0" applyFont="1" applyFill="1"/>
    <xf numFmtId="173" fontId="0" fillId="0" borderId="0" xfId="0" applyNumberFormat="1"/>
    <xf numFmtId="5" fontId="0" fillId="0" borderId="0" xfId="0" applyNumberFormat="1"/>
    <xf numFmtId="174" fontId="0" fillId="0" borderId="0" xfId="0" applyNumberFormat="1"/>
    <xf numFmtId="0" fontId="0" fillId="0" borderId="0" xfId="0" applyAlignment="1">
      <alignment horizontal="left" indent="1"/>
    </xf>
    <xf numFmtId="43" fontId="0" fillId="0" borderId="0" xfId="1" applyFont="1"/>
    <xf numFmtId="0" fontId="0" fillId="0" borderId="0" xfId="0" applyAlignment="1">
      <alignment horizontal="left" indent="2"/>
    </xf>
    <xf numFmtId="0" fontId="2" fillId="0" borderId="0" xfId="0" applyFont="1" applyAlignment="1">
      <alignment horizontal="left"/>
    </xf>
    <xf numFmtId="43" fontId="0" fillId="0" borderId="0" xfId="1" applyFont="1" applyAlignment="1">
      <alignment horizontal="left" indent="1"/>
    </xf>
    <xf numFmtId="43" fontId="2" fillId="0" borderId="0" xfId="1" applyFont="1" applyAlignment="1">
      <alignment horizontal="left"/>
    </xf>
    <xf numFmtId="0" fontId="0" fillId="0" borderId="0" xfId="0" applyFill="1" applyBorder="1" applyAlignment="1">
      <alignment horizontal="left" indent="3"/>
    </xf>
    <xf numFmtId="10" fontId="2" fillId="0" borderId="0" xfId="5" applyNumberFormat="1" applyFont="1"/>
    <xf numFmtId="10" fontId="0" fillId="0" borderId="0" xfId="5" applyNumberFormat="1" applyFont="1"/>
    <xf numFmtId="167" fontId="0" fillId="0" borderId="0" xfId="1" applyNumberFormat="1" applyFont="1" applyAlignment="1">
      <alignment horizontal="left" indent="2"/>
    </xf>
    <xf numFmtId="167" fontId="4" fillId="0" borderId="0" xfId="1" applyNumberFormat="1" applyFont="1" applyFill="1" applyBorder="1" applyAlignment="1" applyProtection="1"/>
    <xf numFmtId="0" fontId="10" fillId="0" borderId="0" xfId="0" applyFont="1" applyBorder="1"/>
    <xf numFmtId="0" fontId="10" fillId="0" borderId="0" xfId="0" applyFont="1"/>
    <xf numFmtId="164" fontId="0" fillId="0" borderId="0" xfId="0" applyNumberFormat="1" applyFill="1"/>
    <xf numFmtId="0" fontId="10" fillId="0" borderId="0" xfId="0" applyFont="1" applyFill="1" applyBorder="1"/>
    <xf numFmtId="164" fontId="0" fillId="0" borderId="0" xfId="0" applyNumberFormat="1" applyFill="1" applyBorder="1"/>
    <xf numFmtId="168" fontId="0" fillId="0" borderId="0" xfId="0" applyNumberFormat="1" applyAlignment="1">
      <alignment wrapText="1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166" fontId="0" fillId="0" borderId="0" xfId="1" applyNumberFormat="1" applyFont="1" applyAlignment="1">
      <alignment horizontal="left" indent="1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0" xfId="0" applyFont="1" applyFill="1"/>
    <xf numFmtId="167" fontId="0" fillId="0" borderId="0" xfId="1" applyNumberFormat="1" applyFont="1" applyFill="1"/>
    <xf numFmtId="10" fontId="0" fillId="0" borderId="0" xfId="5" applyNumberFormat="1" applyFont="1" applyFill="1"/>
    <xf numFmtId="0" fontId="11" fillId="0" borderId="0" xfId="0" applyFont="1" applyFill="1"/>
    <xf numFmtId="166" fontId="0" fillId="0" borderId="0" xfId="1" applyNumberFormat="1" applyFont="1" applyFill="1"/>
    <xf numFmtId="0" fontId="2" fillId="0" borderId="0" xfId="0" applyFont="1" applyFill="1" applyAlignment="1">
      <alignment horizontal="center"/>
    </xf>
    <xf numFmtId="43" fontId="0" fillId="2" borderId="0" xfId="1" applyFont="1" applyFill="1" applyBorder="1"/>
    <xf numFmtId="0" fontId="12" fillId="0" borderId="2" xfId="0" applyFont="1" applyFill="1" applyBorder="1"/>
    <xf numFmtId="0" fontId="0" fillId="0" borderId="3" xfId="0" applyBorder="1"/>
    <xf numFmtId="0" fontId="12" fillId="0" borderId="4" xfId="0" applyFont="1" applyFill="1" applyBorder="1"/>
    <xf numFmtId="0" fontId="0" fillId="0" borderId="5" xfId="0" applyBorder="1"/>
    <xf numFmtId="0" fontId="2" fillId="0" borderId="4" xfId="0" applyFont="1" applyFill="1" applyBorder="1"/>
    <xf numFmtId="175" fontId="2" fillId="0" borderId="5" xfId="5" applyNumberFormat="1" applyFont="1" applyBorder="1"/>
    <xf numFmtId="176" fontId="2" fillId="0" borderId="5" xfId="1" applyNumberFormat="1" applyFont="1" applyBorder="1"/>
    <xf numFmtId="10" fontId="2" fillId="0" borderId="5" xfId="5" applyNumberFormat="1" applyFont="1" applyBorder="1"/>
    <xf numFmtId="0" fontId="2" fillId="0" borderId="6" xfId="0" applyFont="1" applyFill="1" applyBorder="1"/>
    <xf numFmtId="167" fontId="0" fillId="0" borderId="0" xfId="1" applyNumberFormat="1" applyFont="1" applyAlignment="1">
      <alignment horizontal="left" indent="1"/>
    </xf>
    <xf numFmtId="167" fontId="2" fillId="0" borderId="0" xfId="1" applyNumberFormat="1" applyFont="1" applyAlignment="1">
      <alignment horizontal="left" indent="2"/>
    </xf>
    <xf numFmtId="167" fontId="0" fillId="0" borderId="1" xfId="1" applyNumberFormat="1" applyFont="1" applyBorder="1"/>
    <xf numFmtId="167" fontId="2" fillId="3" borderId="8" xfId="1" applyNumberFormat="1" applyFont="1" applyFill="1" applyBorder="1" applyAlignment="1">
      <alignment horizontal="left" indent="2"/>
    </xf>
    <xf numFmtId="167" fontId="0" fillId="3" borderId="8" xfId="1" applyNumberFormat="1" applyFont="1" applyFill="1" applyBorder="1"/>
    <xf numFmtId="167" fontId="0" fillId="0" borderId="0" xfId="1" applyNumberFormat="1" applyFont="1" applyAlignment="1">
      <alignment horizontal="left" indent="3"/>
    </xf>
    <xf numFmtId="167" fontId="0" fillId="0" borderId="0" xfId="1" applyNumberFormat="1" applyFont="1" applyFill="1" applyAlignment="1">
      <alignment horizontal="left" indent="4"/>
    </xf>
    <xf numFmtId="167" fontId="0" fillId="0" borderId="8" xfId="1" applyNumberFormat="1" applyFont="1" applyFill="1" applyBorder="1"/>
    <xf numFmtId="167" fontId="2" fillId="3" borderId="8" xfId="1" applyNumberFormat="1" applyFont="1" applyFill="1" applyBorder="1" applyAlignment="1">
      <alignment horizontal="left" indent="4"/>
    </xf>
    <xf numFmtId="167" fontId="2" fillId="0" borderId="0" xfId="1" applyNumberFormat="1" applyFont="1" applyAlignment="1">
      <alignment horizontal="left"/>
    </xf>
    <xf numFmtId="167" fontId="0" fillId="0" borderId="0" xfId="1" applyNumberFormat="1" applyFont="1" applyFill="1" applyAlignment="1">
      <alignment horizontal="left" indent="2"/>
    </xf>
    <xf numFmtId="167" fontId="0" fillId="0" borderId="9" xfId="1" applyNumberFormat="1" applyFont="1" applyFill="1" applyBorder="1"/>
    <xf numFmtId="167" fontId="0" fillId="0" borderId="1" xfId="1" applyNumberFormat="1" applyFont="1" applyFill="1" applyBorder="1"/>
    <xf numFmtId="167" fontId="2" fillId="3" borderId="9" xfId="1" applyNumberFormat="1" applyFont="1" applyFill="1" applyBorder="1" applyAlignment="1">
      <alignment horizontal="left" indent="4"/>
    </xf>
    <xf numFmtId="167" fontId="0" fillId="3" borderId="9" xfId="1" applyNumberFormat="1" applyFont="1" applyFill="1" applyBorder="1"/>
    <xf numFmtId="167" fontId="0" fillId="0" borderId="0" xfId="1" applyNumberFormat="1" applyFont="1" applyFill="1" applyBorder="1"/>
    <xf numFmtId="167" fontId="2" fillId="3" borderId="1" xfId="1" applyNumberFormat="1" applyFont="1" applyFill="1" applyBorder="1" applyAlignment="1">
      <alignment horizontal="left" indent="4"/>
    </xf>
    <xf numFmtId="167" fontId="0" fillId="3" borderId="1" xfId="1" applyNumberFormat="1" applyFont="1" applyFill="1" applyBorder="1"/>
    <xf numFmtId="167" fontId="9" fillId="0" borderId="0" xfId="1" applyNumberFormat="1" applyFont="1" applyFill="1"/>
    <xf numFmtId="167" fontId="0" fillId="0" borderId="0" xfId="1" applyNumberFormat="1" applyFont="1" applyFill="1" applyBorder="1" applyAlignment="1">
      <alignment horizontal="left" indent="3"/>
    </xf>
    <xf numFmtId="167" fontId="2" fillId="0" borderId="0" xfId="1" applyNumberFormat="1" applyFont="1" applyFill="1"/>
    <xf numFmtId="167" fontId="2" fillId="0" borderId="0" xfId="1" applyNumberFormat="1" applyFont="1" applyAlignment="1">
      <alignment horizontal="left" indent="1"/>
    </xf>
    <xf numFmtId="167" fontId="7" fillId="0" borderId="0" xfId="1" applyNumberFormat="1" applyFont="1" applyFill="1"/>
    <xf numFmtId="176" fontId="0" fillId="0" borderId="0" xfId="0" applyNumberFormat="1" applyFill="1"/>
    <xf numFmtId="176" fontId="2" fillId="0" borderId="0" xfId="0" applyNumberFormat="1" applyFont="1"/>
    <xf numFmtId="176" fontId="0" fillId="0" borderId="0" xfId="0" applyNumberFormat="1"/>
    <xf numFmtId="166" fontId="2" fillId="0" borderId="0" xfId="1" applyNumberFormat="1" applyFont="1" applyAlignment="1">
      <alignment horizontal="left" indent="2"/>
    </xf>
    <xf numFmtId="166" fontId="2" fillId="0" borderId="0" xfId="1" applyNumberFormat="1" applyFont="1" applyAlignment="1">
      <alignment horizontal="left" indent="4"/>
    </xf>
    <xf numFmtId="166" fontId="0" fillId="0" borderId="8" xfId="1" applyNumberFormat="1" applyFont="1" applyBorder="1"/>
    <xf numFmtId="166" fontId="2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3"/>
    </xf>
    <xf numFmtId="166" fontId="7" fillId="0" borderId="0" xfId="1" applyNumberFormat="1" applyFont="1" applyFill="1"/>
    <xf numFmtId="166" fontId="0" fillId="0" borderId="0" xfId="1" applyNumberFormat="1" applyFont="1" applyAlignment="1">
      <alignment horizontal="left" indent="3"/>
    </xf>
    <xf numFmtId="166" fontId="0" fillId="0" borderId="1" xfId="1" applyNumberFormat="1" applyFont="1" applyBorder="1"/>
    <xf numFmtId="166" fontId="2" fillId="3" borderId="8" xfId="1" applyNumberFormat="1" applyFont="1" applyFill="1" applyBorder="1" applyAlignment="1">
      <alignment horizontal="left" indent="2"/>
    </xf>
    <xf numFmtId="166" fontId="2" fillId="3" borderId="8" xfId="1" applyNumberFormat="1" applyFont="1" applyFill="1" applyBorder="1"/>
    <xf numFmtId="166" fontId="0" fillId="0" borderId="0" xfId="1" applyNumberFormat="1" applyFont="1" applyAlignment="1">
      <alignment horizontal="left" indent="2"/>
    </xf>
    <xf numFmtId="166" fontId="0" fillId="0" borderId="0" xfId="1" applyNumberFormat="1" applyFont="1" applyBorder="1"/>
    <xf numFmtId="166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8" xfId="1" applyFont="1" applyBorder="1"/>
    <xf numFmtId="166" fontId="1" fillId="0" borderId="0" xfId="1" applyNumberFormat="1" applyFont="1"/>
    <xf numFmtId="43" fontId="1" fillId="0" borderId="0" xfId="1" applyFont="1" applyBorder="1"/>
    <xf numFmtId="43" fontId="1" fillId="0" borderId="0" xfId="1" applyNumberFormat="1" applyFont="1"/>
    <xf numFmtId="167" fontId="0" fillId="2" borderId="0" xfId="1" applyNumberFormat="1" applyFont="1" applyFill="1" applyAlignment="1">
      <alignment horizontal="left" indent="1"/>
    </xf>
    <xf numFmtId="44" fontId="2" fillId="0" borderId="0" xfId="6" applyFont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center" wrapText="1"/>
    </xf>
    <xf numFmtId="167" fontId="0" fillId="0" borderId="0" xfId="1" applyNumberFormat="1" applyFont="1" applyFill="1" applyAlignment="1">
      <alignment horizontal="left" indent="1"/>
    </xf>
    <xf numFmtId="0" fontId="2" fillId="0" borderId="0" xfId="0" applyFont="1" applyAlignment="1">
      <alignment horizontal="right"/>
    </xf>
    <xf numFmtId="167" fontId="0" fillId="0" borderId="0" xfId="7" applyNumberFormat="1" applyFont="1"/>
    <xf numFmtId="172" fontId="0" fillId="0" borderId="0" xfId="0" applyNumberFormat="1"/>
    <xf numFmtId="172" fontId="0" fillId="0" borderId="0" xfId="7" applyNumberFormat="1" applyFont="1"/>
    <xf numFmtId="172" fontId="2" fillId="0" borderId="0" xfId="0" applyNumberFormat="1" applyFont="1"/>
    <xf numFmtId="8" fontId="0" fillId="0" borderId="0" xfId="0" applyNumberFormat="1"/>
    <xf numFmtId="166" fontId="2" fillId="0" borderId="0" xfId="1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44" fontId="0" fillId="0" borderId="0" xfId="6" applyFont="1"/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43" fontId="0" fillId="0" borderId="0" xfId="1" applyFont="1" applyAlignment="1">
      <alignment horizontal="center"/>
    </xf>
    <xf numFmtId="167" fontId="0" fillId="0" borderId="0" xfId="0" applyNumberFormat="1"/>
    <xf numFmtId="166" fontId="0" fillId="0" borderId="8" xfId="0" applyNumberFormat="1" applyBorder="1"/>
    <xf numFmtId="166" fontId="0" fillId="0" borderId="0" xfId="1" applyNumberFormat="1" applyFont="1" applyAlignment="1">
      <alignment horizontal="left" indent="4"/>
    </xf>
    <xf numFmtId="0" fontId="0" fillId="0" borderId="0" xfId="0" applyAlignment="1">
      <alignment horizontal="center"/>
    </xf>
    <xf numFmtId="43" fontId="0" fillId="0" borderId="1" xfId="1" applyFont="1" applyBorder="1"/>
    <xf numFmtId="0" fontId="0" fillId="0" borderId="0" xfId="0" applyFill="1" applyBorder="1"/>
    <xf numFmtId="0" fontId="0" fillId="0" borderId="0" xfId="0" applyBorder="1"/>
    <xf numFmtId="0" fontId="0" fillId="0" borderId="8" xfId="0" applyBorder="1" applyAlignment="1">
      <alignment horizontal="left" indent="3"/>
    </xf>
    <xf numFmtId="0" fontId="2" fillId="0" borderId="8" xfId="0" applyFont="1" applyBorder="1"/>
    <xf numFmtId="166" fontId="2" fillId="0" borderId="8" xfId="1" applyNumberFormat="1" applyFont="1" applyBorder="1"/>
    <xf numFmtId="166" fontId="2" fillId="0" borderId="8" xfId="1" applyNumberFormat="1" applyFont="1" applyBorder="1" applyAlignment="1">
      <alignment horizontal="right"/>
    </xf>
    <xf numFmtId="43" fontId="0" fillId="0" borderId="0" xfId="1" applyFont="1" applyFill="1"/>
    <xf numFmtId="43" fontId="0" fillId="0" borderId="0" xfId="1" applyFont="1" applyAlignment="1">
      <alignment horizontal="left" indent="4"/>
    </xf>
    <xf numFmtId="43" fontId="0" fillId="0" borderId="0" xfId="1" applyFont="1" applyAlignment="1">
      <alignment horizontal="right"/>
    </xf>
    <xf numFmtId="0" fontId="2" fillId="0" borderId="0" xfId="0" applyFont="1" applyBorder="1" applyAlignment="1">
      <alignment horizontal="center"/>
    </xf>
    <xf numFmtId="167" fontId="0" fillId="0" borderId="0" xfId="1" applyNumberFormat="1" applyFont="1" applyBorder="1"/>
    <xf numFmtId="10" fontId="0" fillId="0" borderId="0" xfId="5" applyNumberFormat="1" applyFont="1" applyBorder="1"/>
    <xf numFmtId="176" fontId="0" fillId="0" borderId="0" xfId="0" applyNumberFormat="1" applyBorder="1"/>
    <xf numFmtId="166" fontId="1" fillId="0" borderId="0" xfId="1" applyNumberFormat="1" applyFont="1" applyBorder="1"/>
    <xf numFmtId="43" fontId="0" fillId="0" borderId="0" xfId="0" applyNumberFormat="1" applyBorder="1"/>
    <xf numFmtId="167" fontId="0" fillId="0" borderId="0" xfId="0" applyNumberFormat="1" applyBorder="1"/>
    <xf numFmtId="43" fontId="0" fillId="0" borderId="0" xfId="1" applyFont="1" applyBorder="1"/>
    <xf numFmtId="43" fontId="0" fillId="0" borderId="0" xfId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6" fontId="2" fillId="0" borderId="0" xfId="1" applyNumberFormat="1" applyFont="1" applyBorder="1"/>
    <xf numFmtId="167" fontId="2" fillId="0" borderId="8" xfId="7" applyNumberFormat="1" applyFont="1" applyBorder="1"/>
    <xf numFmtId="0" fontId="2" fillId="0" borderId="8" xfId="0" applyFont="1" applyBorder="1" applyAlignment="1">
      <alignment horizontal="left" indent="4"/>
    </xf>
    <xf numFmtId="172" fontId="2" fillId="0" borderId="8" xfId="0" applyNumberFormat="1" applyFont="1" applyBorder="1"/>
    <xf numFmtId="44" fontId="2" fillId="0" borderId="8" xfId="6" applyFont="1" applyBorder="1"/>
    <xf numFmtId="166" fontId="4" fillId="0" borderId="0" xfId="1" applyNumberFormat="1" applyFont="1" applyFill="1"/>
    <xf numFmtId="172" fontId="0" fillId="0" borderId="1" xfId="0" applyNumberFormat="1" applyBorder="1"/>
    <xf numFmtId="172" fontId="0" fillId="0" borderId="1" xfId="7" applyNumberFormat="1" applyFont="1" applyBorder="1"/>
    <xf numFmtId="164" fontId="1" fillId="0" borderId="0" xfId="6" applyNumberFormat="1" applyFont="1"/>
    <xf numFmtId="44" fontId="1" fillId="0" borderId="0" xfId="6" applyFont="1"/>
    <xf numFmtId="10" fontId="0" fillId="0" borderId="0" xfId="0" applyNumberFormat="1"/>
    <xf numFmtId="170" fontId="0" fillId="0" borderId="0" xfId="0" applyNumberFormat="1" applyFill="1"/>
    <xf numFmtId="166" fontId="2" fillId="0" borderId="0" xfId="1" applyNumberFormat="1" applyFont="1" applyFill="1"/>
    <xf numFmtId="166" fontId="2" fillId="0" borderId="0" xfId="1" applyNumberFormat="1" applyFont="1" applyFill="1" applyAlignment="1">
      <alignment horizontal="left" indent="2"/>
    </xf>
    <xf numFmtId="0" fontId="12" fillId="0" borderId="0" xfId="0" applyFont="1"/>
    <xf numFmtId="0" fontId="2" fillId="0" borderId="0" xfId="0" applyFont="1" applyBorder="1" applyAlignment="1">
      <alignment horizontal="left" indent="4"/>
    </xf>
    <xf numFmtId="172" fontId="0" fillId="0" borderId="0" xfId="0" applyNumberFormat="1" applyBorder="1"/>
    <xf numFmtId="172" fontId="0" fillId="0" borderId="0" xfId="7" applyNumberFormat="1" applyFont="1" applyBorder="1"/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4"/>
    </xf>
    <xf numFmtId="172" fontId="0" fillId="0" borderId="8" xfId="0" applyNumberFormat="1" applyFill="1" applyBorder="1"/>
    <xf numFmtId="166" fontId="0" fillId="0" borderId="0" xfId="0" applyNumberFormat="1" applyBorder="1"/>
    <xf numFmtId="172" fontId="0" fillId="0" borderId="0" xfId="0" applyNumberFormat="1" applyFill="1"/>
    <xf numFmtId="177" fontId="0" fillId="0" borderId="0" xfId="0" applyNumberFormat="1"/>
    <xf numFmtId="167" fontId="14" fillId="0" borderId="0" xfId="1" applyNumberFormat="1" applyFont="1" applyFill="1"/>
    <xf numFmtId="10" fontId="14" fillId="0" borderId="0" xfId="5" applyNumberFormat="1" applyFont="1" applyFill="1"/>
    <xf numFmtId="172" fontId="0" fillId="0" borderId="8" xfId="0" applyNumberFormat="1" applyBorder="1"/>
    <xf numFmtId="172" fontId="0" fillId="0" borderId="8" xfId="1" applyNumberFormat="1" applyFont="1" applyBorder="1"/>
    <xf numFmtId="167" fontId="2" fillId="0" borderId="0" xfId="1" applyNumberFormat="1" applyFont="1" applyFill="1" applyAlignment="1">
      <alignment horizontal="left" indent="1"/>
    </xf>
    <xf numFmtId="172" fontId="0" fillId="0" borderId="1" xfId="0" applyNumberFormat="1" applyFill="1" applyBorder="1"/>
    <xf numFmtId="166" fontId="0" fillId="0" borderId="0" xfId="1" applyNumberFormat="1" applyFont="1" applyFill="1" applyAlignment="1">
      <alignment horizontal="left" indent="1"/>
    </xf>
    <xf numFmtId="178" fontId="0" fillId="0" borderId="0" xfId="0" applyNumberFormat="1" applyFill="1"/>
    <xf numFmtId="179" fontId="0" fillId="0" borderId="0" xfId="0" applyNumberFormat="1" applyFill="1"/>
    <xf numFmtId="0" fontId="2" fillId="0" borderId="0" xfId="0" applyFont="1" applyAlignment="1">
      <alignment horizontal="left" indent="1"/>
    </xf>
    <xf numFmtId="166" fontId="2" fillId="0" borderId="8" xfId="0" applyNumberFormat="1" applyFont="1" applyBorder="1"/>
    <xf numFmtId="0" fontId="2" fillId="0" borderId="8" xfId="0" applyFont="1" applyBorder="1" applyAlignment="1">
      <alignment horizontal="right"/>
    </xf>
    <xf numFmtId="44" fontId="2" fillId="0" borderId="8" xfId="6" applyFont="1" applyBorder="1" applyAlignment="1">
      <alignment horizontal="right"/>
    </xf>
    <xf numFmtId="44" fontId="0" fillId="0" borderId="0" xfId="6" applyFont="1" applyFill="1"/>
    <xf numFmtId="44" fontId="2" fillId="0" borderId="0" xfId="6" applyFont="1" applyAlignment="1">
      <alignment horizontal="left" indent="1"/>
    </xf>
    <xf numFmtId="44" fontId="2" fillId="0" borderId="8" xfId="6" applyFont="1" applyFill="1" applyBorder="1"/>
    <xf numFmtId="0" fontId="2" fillId="0" borderId="8" xfId="0" applyFont="1" applyFill="1" applyBorder="1" applyAlignment="1">
      <alignment horizontal="left" wrapText="1" indent="3"/>
    </xf>
    <xf numFmtId="0" fontId="0" fillId="0" borderId="8" xfId="0" applyFont="1" applyBorder="1"/>
    <xf numFmtId="172" fontId="0" fillId="0" borderId="8" xfId="0" applyNumberFormat="1" applyFont="1" applyBorder="1"/>
    <xf numFmtId="172" fontId="0" fillId="0" borderId="8" xfId="7" applyNumberFormat="1" applyFont="1" applyBorder="1"/>
    <xf numFmtId="9" fontId="2" fillId="0" borderId="5" xfId="5" applyFont="1" applyBorder="1"/>
    <xf numFmtId="176" fontId="2" fillId="0" borderId="7" xfId="1" applyNumberFormat="1" applyFont="1" applyBorder="1"/>
    <xf numFmtId="9" fontId="2" fillId="0" borderId="5" xfId="5" applyNumberFormat="1" applyFont="1" applyBorder="1"/>
    <xf numFmtId="176" fontId="0" fillId="0" borderId="1" xfId="1" applyNumberFormat="1" applyFont="1" applyBorder="1"/>
    <xf numFmtId="166" fontId="0" fillId="0" borderId="9" xfId="1" applyNumberFormat="1" applyFont="1" applyBorder="1"/>
    <xf numFmtId="43" fontId="0" fillId="0" borderId="1" xfId="1" applyNumberFormat="1" applyFont="1" applyBorder="1" applyAlignment="1">
      <alignment horizontal="center"/>
    </xf>
  </cellXfs>
  <cellStyles count="8">
    <cellStyle name="Comma" xfId="1" builtinId="3"/>
    <cellStyle name="Comma 2" xfId="7"/>
    <cellStyle name="Comma 3" xfId="4"/>
    <cellStyle name="Currency" xfId="6" builtinId="4"/>
    <cellStyle name="Normal" xfId="0" builtinId="0"/>
    <cellStyle name="Normal 2" xfId="3"/>
    <cellStyle name="Normal 5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M241"/>
  <sheetViews>
    <sheetView zoomScale="96" zoomScaleNormal="96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A3" sqref="A3"/>
    </sheetView>
  </sheetViews>
  <sheetFormatPr defaultColWidth="4.140625" defaultRowHeight="15" x14ac:dyDescent="0.25"/>
  <cols>
    <col min="1" max="1" width="51.7109375" style="14" customWidth="1"/>
    <col min="2" max="2" width="88.28515625" customWidth="1"/>
    <col min="3" max="3" width="14.7109375" bestFit="1" customWidth="1"/>
    <col min="4" max="4" width="19.7109375" bestFit="1" customWidth="1"/>
    <col min="5" max="5" width="16.140625" bestFit="1" customWidth="1"/>
    <col min="6" max="6" width="15.85546875" bestFit="1" customWidth="1"/>
    <col min="7" max="8" width="13.7109375" bestFit="1" customWidth="1"/>
    <col min="9" max="10" width="14.7109375" bestFit="1" customWidth="1"/>
    <col min="11" max="11" width="18" bestFit="1" customWidth="1"/>
    <col min="12" max="13" width="14.7109375" bestFit="1" customWidth="1"/>
    <col min="14" max="15" width="15.85546875" bestFit="1" customWidth="1"/>
    <col min="16" max="16" width="13.7109375" bestFit="1" customWidth="1"/>
    <col min="17" max="17" width="15.85546875" bestFit="1" customWidth="1"/>
    <col min="18" max="18" width="13.7109375" bestFit="1" customWidth="1"/>
    <col min="19" max="19" width="14.7109375" bestFit="1" customWidth="1"/>
    <col min="20" max="20" width="13.7109375" bestFit="1" customWidth="1"/>
    <col min="21" max="21" width="12" bestFit="1" customWidth="1"/>
    <col min="22" max="23" width="13.7109375" bestFit="1" customWidth="1"/>
    <col min="24" max="24" width="12" bestFit="1" customWidth="1"/>
    <col min="25" max="26" width="13.7109375" bestFit="1" customWidth="1"/>
    <col min="27" max="28" width="15.85546875" bestFit="1" customWidth="1"/>
    <col min="29" max="30" width="13.7109375" bestFit="1" customWidth="1"/>
    <col min="31" max="31" width="12" bestFit="1" customWidth="1"/>
    <col min="32" max="33" width="13.7109375" bestFit="1" customWidth="1"/>
    <col min="34" max="34" width="16" bestFit="1" customWidth="1"/>
    <col min="35" max="35" width="13.7109375" bestFit="1" customWidth="1"/>
    <col min="36" max="36" width="15.85546875" bestFit="1" customWidth="1"/>
    <col min="37" max="37" width="13.7109375" bestFit="1" customWidth="1"/>
    <col min="38" max="38" width="15.28515625" bestFit="1" customWidth="1"/>
    <col min="39" max="40" width="13.7109375" bestFit="1" customWidth="1"/>
    <col min="41" max="41" width="14.7109375" bestFit="1" customWidth="1"/>
    <col min="42" max="42" width="15.85546875" bestFit="1" customWidth="1"/>
    <col min="43" max="43" width="13.7109375" bestFit="1" customWidth="1"/>
    <col min="44" max="44" width="15.85546875" bestFit="1" customWidth="1"/>
    <col min="45" max="46" width="14.7109375" bestFit="1" customWidth="1"/>
    <col min="47" max="49" width="13.7109375" bestFit="1" customWidth="1"/>
    <col min="50" max="50" width="12" bestFit="1" customWidth="1"/>
    <col min="51" max="51" width="13.7109375" bestFit="1" customWidth="1"/>
    <col min="52" max="54" width="14.7109375" bestFit="1" customWidth="1"/>
    <col min="55" max="55" width="19.28515625" bestFit="1" customWidth="1"/>
    <col min="56" max="56" width="21.42578125" bestFit="1" customWidth="1"/>
    <col min="57" max="57" width="18.28515625" bestFit="1" customWidth="1"/>
    <col min="58" max="58" width="15.85546875" bestFit="1" customWidth="1"/>
    <col min="59" max="61" width="13.7109375" bestFit="1" customWidth="1"/>
    <col min="62" max="62" width="14.7109375" bestFit="1" customWidth="1"/>
    <col min="63" max="63" width="15.85546875" bestFit="1" customWidth="1"/>
    <col min="64" max="64" width="13.7109375" bestFit="1" customWidth="1"/>
    <col min="65" max="65" width="13.85546875" bestFit="1" customWidth="1"/>
    <col min="66" max="67" width="14.7109375" bestFit="1" customWidth="1"/>
    <col min="68" max="68" width="13.7109375" bestFit="1" customWidth="1"/>
    <col min="69" max="70" width="14.7109375" bestFit="1" customWidth="1"/>
    <col min="71" max="71" width="14.140625" bestFit="1" customWidth="1"/>
    <col min="72" max="74" width="13.7109375" bestFit="1" customWidth="1"/>
    <col min="75" max="75" width="14.7109375" bestFit="1" customWidth="1"/>
    <col min="76" max="79" width="13.7109375" bestFit="1" customWidth="1"/>
    <col min="80" max="80" width="15.85546875" bestFit="1" customWidth="1"/>
    <col min="81" max="82" width="13.7109375" bestFit="1" customWidth="1"/>
    <col min="83" max="83" width="16" bestFit="1" customWidth="1"/>
    <col min="84" max="87" width="13.7109375" bestFit="1" customWidth="1"/>
    <col min="88" max="89" width="14.7109375" bestFit="1" customWidth="1"/>
    <col min="90" max="91" width="13.7109375" bestFit="1" customWidth="1"/>
    <col min="92" max="93" width="15.85546875" bestFit="1" customWidth="1"/>
    <col min="94" max="94" width="13.7109375" bestFit="1" customWidth="1"/>
    <col min="95" max="95" width="14.7109375" bestFit="1" customWidth="1"/>
    <col min="96" max="99" width="13.7109375" bestFit="1" customWidth="1"/>
    <col min="100" max="100" width="12.140625" bestFit="1" customWidth="1"/>
    <col min="101" max="103" width="13.7109375" bestFit="1" customWidth="1"/>
    <col min="104" max="104" width="14.7109375" bestFit="1" customWidth="1"/>
    <col min="105" max="108" width="13.7109375" bestFit="1" customWidth="1"/>
    <col min="109" max="109" width="16.28515625" bestFit="1" customWidth="1"/>
    <col min="110" max="110" width="15.85546875" bestFit="1" customWidth="1"/>
    <col min="111" max="111" width="13.7109375" bestFit="1" customWidth="1"/>
    <col min="112" max="113" width="14.7109375" bestFit="1" customWidth="1"/>
    <col min="114" max="115" width="13.7109375" bestFit="1" customWidth="1"/>
    <col min="116" max="116" width="14.7109375" bestFit="1" customWidth="1"/>
    <col min="117" max="117" width="13.7109375" bestFit="1" customWidth="1"/>
    <col min="118" max="119" width="14.7109375" bestFit="1" customWidth="1"/>
    <col min="120" max="121" width="13.7109375" bestFit="1" customWidth="1"/>
    <col min="122" max="122" width="14.7109375" bestFit="1" customWidth="1"/>
    <col min="123" max="129" width="13.7109375" bestFit="1" customWidth="1"/>
    <col min="130" max="130" width="15.7109375" bestFit="1" customWidth="1"/>
    <col min="131" max="133" width="13.7109375" bestFit="1" customWidth="1"/>
    <col min="134" max="134" width="14.7109375" bestFit="1" customWidth="1"/>
    <col min="135" max="135" width="13.7109375" bestFit="1" customWidth="1"/>
    <col min="136" max="136" width="14.7109375" bestFit="1" customWidth="1"/>
    <col min="137" max="138" width="13.7109375" bestFit="1" customWidth="1"/>
    <col min="139" max="139" width="15.85546875" bestFit="1" customWidth="1"/>
    <col min="140" max="140" width="14.7109375" bestFit="1" customWidth="1"/>
    <col min="141" max="146" width="13.7109375" bestFit="1" customWidth="1"/>
    <col min="147" max="147" width="20.42578125" bestFit="1" customWidth="1"/>
    <col min="148" max="148" width="13.7109375" bestFit="1" customWidth="1"/>
    <col min="149" max="149" width="18.5703125" bestFit="1" customWidth="1"/>
    <col min="150" max="155" width="13.7109375" bestFit="1" customWidth="1"/>
    <col min="156" max="156" width="14.5703125" bestFit="1" customWidth="1"/>
    <col min="157" max="157" width="14.7109375" bestFit="1" customWidth="1"/>
    <col min="158" max="158" width="14.28515625" bestFit="1" customWidth="1"/>
    <col min="159" max="159" width="17.140625" bestFit="1" customWidth="1"/>
    <col min="160" max="164" width="13.7109375" bestFit="1" customWidth="1"/>
    <col min="165" max="169" width="14.7109375" bestFit="1" customWidth="1"/>
    <col min="170" max="170" width="15.85546875" bestFit="1" customWidth="1"/>
    <col min="171" max="171" width="14.5703125" bestFit="1" customWidth="1"/>
    <col min="172" max="172" width="14.7109375" bestFit="1" customWidth="1"/>
    <col min="173" max="173" width="15.7109375" bestFit="1" customWidth="1"/>
    <col min="174" max="180" width="13.7109375" bestFit="1" customWidth="1"/>
    <col min="181" max="181" width="17.42578125" bestFit="1" customWidth="1"/>
    <col min="182" max="182" width="10.5703125" bestFit="1" customWidth="1"/>
    <col min="183" max="183" width="13.28515625" bestFit="1" customWidth="1"/>
    <col min="184" max="184" width="10.5703125" bestFit="1" customWidth="1"/>
    <col min="185" max="185" width="12.140625" bestFit="1" customWidth="1"/>
    <col min="186" max="190" width="9.5703125" bestFit="1" customWidth="1"/>
    <col min="191" max="191" width="10.5703125" bestFit="1" customWidth="1"/>
    <col min="192" max="192" width="9.5703125" bestFit="1" customWidth="1"/>
    <col min="193" max="194" width="13.28515625" bestFit="1" customWidth="1"/>
    <col min="195" max="196" width="10.5703125" bestFit="1" customWidth="1"/>
    <col min="197" max="198" width="9.5703125" bestFit="1" customWidth="1"/>
    <col min="199" max="202" width="10.5703125" bestFit="1" customWidth="1"/>
    <col min="203" max="203" width="9.5703125" bestFit="1" customWidth="1"/>
    <col min="204" max="206" width="10.5703125" bestFit="1" customWidth="1"/>
    <col min="207" max="207" width="12.140625" bestFit="1" customWidth="1"/>
    <col min="208" max="208" width="13.28515625" bestFit="1" customWidth="1"/>
    <col min="209" max="209" width="10.5703125" bestFit="1" customWidth="1"/>
    <col min="210" max="211" width="13.28515625" bestFit="1" customWidth="1"/>
    <col min="212" max="212" width="12.140625" bestFit="1" customWidth="1"/>
    <col min="213" max="215" width="10.5703125" bestFit="1" customWidth="1"/>
    <col min="216" max="216" width="9.5703125" bestFit="1" customWidth="1"/>
    <col min="217" max="217" width="10.5703125" bestFit="1" customWidth="1"/>
    <col min="218" max="218" width="13.28515625" bestFit="1" customWidth="1"/>
    <col min="219" max="220" width="12.140625" bestFit="1" customWidth="1"/>
    <col min="221" max="221" width="13.28515625" bestFit="1" customWidth="1"/>
    <col min="222" max="223" width="12.140625" bestFit="1" customWidth="1"/>
    <col min="224" max="224" width="13.28515625" bestFit="1" customWidth="1"/>
    <col min="225" max="227" width="10.5703125" bestFit="1" customWidth="1"/>
    <col min="228" max="228" width="12.140625" bestFit="1" customWidth="1"/>
    <col min="229" max="229" width="13.28515625" bestFit="1" customWidth="1"/>
    <col min="230" max="231" width="10.5703125" bestFit="1" customWidth="1"/>
    <col min="232" max="233" width="12.140625" bestFit="1" customWidth="1"/>
    <col min="234" max="234" width="10.5703125" bestFit="1" customWidth="1"/>
    <col min="235" max="237" width="12.140625" bestFit="1" customWidth="1"/>
    <col min="238" max="239" width="10.5703125" bestFit="1" customWidth="1"/>
    <col min="240" max="241" width="12.140625" bestFit="1" customWidth="1"/>
    <col min="242" max="242" width="9.5703125" bestFit="1" customWidth="1"/>
    <col min="243" max="243" width="10.5703125" bestFit="1" customWidth="1"/>
    <col min="244" max="244" width="9.5703125" bestFit="1" customWidth="1"/>
    <col min="245" max="245" width="10.5703125" bestFit="1" customWidth="1"/>
    <col min="246" max="246" width="13.28515625" bestFit="1" customWidth="1"/>
    <col min="247" max="252" width="9.5703125" bestFit="1" customWidth="1"/>
    <col min="253" max="253" width="10.5703125" bestFit="1" customWidth="1"/>
    <col min="254" max="256" width="12.140625" bestFit="1" customWidth="1"/>
    <col min="257" max="257" width="10.5703125" bestFit="1" customWidth="1"/>
    <col min="258" max="259" width="13.28515625" bestFit="1" customWidth="1"/>
    <col min="260" max="261" width="12.140625" bestFit="1" customWidth="1"/>
    <col min="262" max="263" width="10.5703125" bestFit="1" customWidth="1"/>
    <col min="264" max="264" width="9.5703125" bestFit="1" customWidth="1"/>
    <col min="265" max="266" width="8.5703125" bestFit="1" customWidth="1"/>
    <col min="267" max="267" width="9.5703125" bestFit="1" customWidth="1"/>
    <col min="268" max="268" width="10.5703125" bestFit="1" customWidth="1"/>
    <col min="269" max="269" width="9.5703125" bestFit="1" customWidth="1"/>
    <col min="270" max="270" width="12.140625" bestFit="1" customWidth="1"/>
    <col min="271" max="271" width="9.5703125" bestFit="1" customWidth="1"/>
    <col min="272" max="273" width="10.5703125" bestFit="1" customWidth="1"/>
    <col min="274" max="274" width="9.5703125" bestFit="1" customWidth="1"/>
    <col min="275" max="275" width="10.5703125" bestFit="1" customWidth="1"/>
    <col min="276" max="276" width="13.28515625" bestFit="1" customWidth="1"/>
    <col min="277" max="277" width="9.5703125" bestFit="1" customWidth="1"/>
    <col min="278" max="279" width="12.140625" bestFit="1" customWidth="1"/>
    <col min="280" max="281" width="10.5703125" bestFit="1" customWidth="1"/>
    <col min="282" max="282" width="12.140625" bestFit="1" customWidth="1"/>
    <col min="283" max="283" width="10.5703125" bestFit="1" customWidth="1"/>
    <col min="284" max="285" width="12.140625" bestFit="1" customWidth="1"/>
    <col min="286" max="289" width="10.5703125" bestFit="1" customWidth="1"/>
    <col min="290" max="290" width="9.5703125" bestFit="1" customWidth="1"/>
    <col min="291" max="295" width="10.5703125" bestFit="1" customWidth="1"/>
    <col min="296" max="296" width="12.140625" bestFit="1" customWidth="1"/>
    <col min="297" max="298" width="10.5703125" bestFit="1" customWidth="1"/>
    <col min="299" max="299" width="9.5703125" bestFit="1" customWidth="1"/>
    <col min="300" max="300" width="12.140625" bestFit="1" customWidth="1"/>
    <col min="301" max="301" width="9.5703125" bestFit="1" customWidth="1"/>
    <col min="302" max="302" width="12.140625" bestFit="1" customWidth="1"/>
    <col min="303" max="304" width="9.5703125" bestFit="1" customWidth="1"/>
    <col min="305" max="305" width="13.28515625" bestFit="1" customWidth="1"/>
    <col min="306" max="306" width="12.140625" bestFit="1" customWidth="1"/>
    <col min="307" max="312" width="10.5703125" bestFit="1" customWidth="1"/>
    <col min="313" max="313" width="12.140625" bestFit="1" customWidth="1"/>
    <col min="314" max="314" width="10.5703125" bestFit="1" customWidth="1"/>
    <col min="315" max="316" width="9.5703125" bestFit="1" customWidth="1"/>
    <col min="317" max="317" width="10.5703125" bestFit="1" customWidth="1"/>
    <col min="318" max="318" width="9.5703125" bestFit="1" customWidth="1"/>
    <col min="319" max="319" width="12.140625" bestFit="1" customWidth="1"/>
    <col min="320" max="321" width="10.5703125" bestFit="1" customWidth="1"/>
    <col min="322" max="322" width="9.5703125" bestFit="1" customWidth="1"/>
    <col min="323" max="323" width="12.140625" bestFit="1" customWidth="1"/>
    <col min="324" max="324" width="10.5703125" bestFit="1" customWidth="1"/>
    <col min="325" max="325" width="12.140625" bestFit="1" customWidth="1"/>
    <col min="326" max="326" width="10.5703125" bestFit="1" customWidth="1"/>
    <col min="327" max="327" width="9.5703125" bestFit="1" customWidth="1"/>
    <col min="328" max="328" width="10.5703125" bestFit="1" customWidth="1"/>
    <col min="329" max="330" width="9.5703125" bestFit="1" customWidth="1"/>
    <col min="331" max="335" width="12.140625" bestFit="1" customWidth="1"/>
    <col min="336" max="336" width="13.28515625" bestFit="1" customWidth="1"/>
    <col min="337" max="337" width="10.5703125" bestFit="1" customWidth="1"/>
    <col min="338" max="338" width="12.140625" bestFit="1" customWidth="1"/>
    <col min="339" max="341" width="10.5703125" bestFit="1" customWidth="1"/>
    <col min="342" max="342" width="9.5703125" bestFit="1" customWidth="1"/>
    <col min="343" max="344" width="10.5703125" bestFit="1" customWidth="1"/>
    <col min="345" max="346" width="9.5703125" bestFit="1" customWidth="1"/>
  </cols>
  <sheetData>
    <row r="1" spans="1:181" s="43" customFormat="1" ht="14.45" x14ac:dyDescent="0.3">
      <c r="B1" s="50" t="s">
        <v>352</v>
      </c>
      <c r="C1" s="43" t="s">
        <v>0</v>
      </c>
      <c r="D1" s="43" t="s">
        <v>0</v>
      </c>
      <c r="E1" s="43" t="s">
        <v>0</v>
      </c>
      <c r="F1" s="43" t="s">
        <v>0</v>
      </c>
      <c r="G1" s="43" t="s">
        <v>0</v>
      </c>
      <c r="H1" s="43" t="s">
        <v>0</v>
      </c>
      <c r="I1" s="43" t="s">
        <v>0</v>
      </c>
      <c r="J1" s="43" t="s">
        <v>8</v>
      </c>
      <c r="K1" s="43" t="s">
        <v>8</v>
      </c>
      <c r="L1" s="43" t="s">
        <v>10</v>
      </c>
      <c r="M1" s="43" t="s">
        <v>10</v>
      </c>
      <c r="N1" s="43" t="s">
        <v>10</v>
      </c>
      <c r="O1" s="43" t="s">
        <v>10</v>
      </c>
      <c r="P1" s="43" t="s">
        <v>10</v>
      </c>
      <c r="Q1" s="43" t="s">
        <v>10</v>
      </c>
      <c r="R1" s="43" t="s">
        <v>10</v>
      </c>
      <c r="S1" s="43" t="s">
        <v>18</v>
      </c>
      <c r="T1" s="43" t="s">
        <v>19</v>
      </c>
      <c r="U1" s="43" t="s">
        <v>19</v>
      </c>
      <c r="V1" s="43" t="s">
        <v>19</v>
      </c>
      <c r="W1" s="43" t="s">
        <v>19</v>
      </c>
      <c r="X1" s="43" t="s">
        <v>19</v>
      </c>
      <c r="Y1" s="43" t="s">
        <v>25</v>
      </c>
      <c r="Z1" s="43" t="s">
        <v>25</v>
      </c>
      <c r="AA1" s="43" t="s">
        <v>28</v>
      </c>
      <c r="AB1" s="43" t="s">
        <v>28</v>
      </c>
      <c r="AC1" s="43" t="s">
        <v>30</v>
      </c>
      <c r="AD1" s="43" t="s">
        <v>30</v>
      </c>
      <c r="AE1" s="43" t="s">
        <v>33</v>
      </c>
      <c r="AF1" s="43" t="s">
        <v>33</v>
      </c>
      <c r="AG1" s="43" t="s">
        <v>35</v>
      </c>
      <c r="AH1" s="43" t="s">
        <v>36</v>
      </c>
      <c r="AI1" s="43" t="s">
        <v>36</v>
      </c>
      <c r="AJ1" s="43" t="s">
        <v>36</v>
      </c>
      <c r="AK1" s="43" t="s">
        <v>40</v>
      </c>
      <c r="AL1" s="43" t="s">
        <v>40</v>
      </c>
      <c r="AM1" s="43" t="s">
        <v>43</v>
      </c>
      <c r="AN1" s="43" t="s">
        <v>44</v>
      </c>
      <c r="AO1" s="43" t="s">
        <v>46</v>
      </c>
      <c r="AP1" s="43" t="s">
        <v>47</v>
      </c>
      <c r="AQ1" s="43" t="s">
        <v>48</v>
      </c>
      <c r="AR1" s="43" t="s">
        <v>49</v>
      </c>
      <c r="AS1" s="43" t="s">
        <v>50</v>
      </c>
      <c r="AT1" s="43" t="s">
        <v>51</v>
      </c>
      <c r="AU1" s="43" t="s">
        <v>51</v>
      </c>
      <c r="AV1" s="43" t="s">
        <v>51</v>
      </c>
      <c r="AW1" s="43" t="s">
        <v>51</v>
      </c>
      <c r="AX1" s="43" t="s">
        <v>51</v>
      </c>
      <c r="AY1" s="43" t="s">
        <v>56</v>
      </c>
      <c r="AZ1" s="43" t="s">
        <v>56</v>
      </c>
      <c r="BA1" s="43" t="s">
        <v>56</v>
      </c>
      <c r="BB1" s="43" t="s">
        <v>56</v>
      </c>
      <c r="BC1" s="43" t="s">
        <v>56</v>
      </c>
      <c r="BD1" s="43" t="s">
        <v>56</v>
      </c>
      <c r="BE1" s="43" t="s">
        <v>56</v>
      </c>
      <c r="BF1" s="43" t="s">
        <v>56</v>
      </c>
      <c r="BG1" s="43" t="s">
        <v>56</v>
      </c>
      <c r="BH1" s="43" t="s">
        <v>56</v>
      </c>
      <c r="BI1" s="43" t="s">
        <v>56</v>
      </c>
      <c r="BJ1" s="43" t="s">
        <v>56</v>
      </c>
      <c r="BK1" s="43" t="s">
        <v>56</v>
      </c>
      <c r="BL1" s="43" t="s">
        <v>56</v>
      </c>
      <c r="BM1" s="43" t="s">
        <v>56</v>
      </c>
      <c r="BN1" s="43" t="s">
        <v>72</v>
      </c>
      <c r="BO1" s="43" t="s">
        <v>72</v>
      </c>
      <c r="BP1" s="43" t="s">
        <v>72</v>
      </c>
      <c r="BQ1" s="43" t="s">
        <v>76</v>
      </c>
      <c r="BR1" s="43" t="s">
        <v>76</v>
      </c>
      <c r="BS1" s="43" t="s">
        <v>76</v>
      </c>
      <c r="BT1" s="43" t="s">
        <v>80</v>
      </c>
      <c r="BU1" s="43" t="s">
        <v>81</v>
      </c>
      <c r="BV1" s="43" t="s">
        <v>81</v>
      </c>
      <c r="BW1" s="43" t="s">
        <v>84</v>
      </c>
      <c r="BX1" s="43" t="s">
        <v>85</v>
      </c>
      <c r="BY1" s="43" t="s">
        <v>86</v>
      </c>
      <c r="BZ1" s="43" t="s">
        <v>86</v>
      </c>
      <c r="CA1" s="43" t="s">
        <v>88</v>
      </c>
      <c r="CB1" s="43" t="s">
        <v>90</v>
      </c>
      <c r="CC1" s="43" t="s">
        <v>53</v>
      </c>
      <c r="CD1" s="43" t="s">
        <v>53</v>
      </c>
      <c r="CE1" s="43" t="s">
        <v>34</v>
      </c>
      <c r="CF1" s="43" t="s">
        <v>34</v>
      </c>
      <c r="CG1" s="43" t="s">
        <v>34</v>
      </c>
      <c r="CH1" s="43" t="s">
        <v>34</v>
      </c>
      <c r="CI1" s="43" t="s">
        <v>34</v>
      </c>
      <c r="CJ1" s="43" t="s">
        <v>98</v>
      </c>
      <c r="CK1" s="43" t="s">
        <v>99</v>
      </c>
      <c r="CL1" s="43" t="s">
        <v>99</v>
      </c>
      <c r="CM1" s="43" t="s">
        <v>99</v>
      </c>
      <c r="CN1" s="43" t="s">
        <v>103</v>
      </c>
      <c r="CO1" s="43" t="s">
        <v>103</v>
      </c>
      <c r="CP1" s="43" t="s">
        <v>103</v>
      </c>
      <c r="CQ1" s="43" t="s">
        <v>26</v>
      </c>
      <c r="CR1" s="43" t="s">
        <v>26</v>
      </c>
      <c r="CS1" s="43" t="s">
        <v>26</v>
      </c>
      <c r="CT1" s="43" t="s">
        <v>26</v>
      </c>
      <c r="CU1" s="43" t="s">
        <v>26</v>
      </c>
      <c r="CV1" s="43" t="s">
        <v>26</v>
      </c>
      <c r="CW1" s="43" t="s">
        <v>113</v>
      </c>
      <c r="CX1" s="43" t="s">
        <v>113</v>
      </c>
      <c r="CY1" s="43" t="s">
        <v>113</v>
      </c>
      <c r="CZ1" s="43" t="s">
        <v>117</v>
      </c>
      <c r="DA1" s="43" t="s">
        <v>117</v>
      </c>
      <c r="DB1" s="43" t="s">
        <v>117</v>
      </c>
      <c r="DC1" s="43" t="s">
        <v>117</v>
      </c>
      <c r="DD1" s="43" t="s">
        <v>122</v>
      </c>
      <c r="DE1" s="43" t="s">
        <v>122</v>
      </c>
      <c r="DF1" s="43" t="s">
        <v>122</v>
      </c>
      <c r="DG1" s="43" t="s">
        <v>126</v>
      </c>
      <c r="DH1" s="43" t="s">
        <v>128</v>
      </c>
      <c r="DI1" s="43" t="s">
        <v>129</v>
      </c>
      <c r="DJ1" s="43" t="s">
        <v>129</v>
      </c>
      <c r="DK1" s="43" t="s">
        <v>129</v>
      </c>
      <c r="DL1" s="43" t="s">
        <v>131</v>
      </c>
      <c r="DM1" s="43" t="s">
        <v>131</v>
      </c>
      <c r="DN1" s="43" t="s">
        <v>133</v>
      </c>
      <c r="DO1" s="43" t="s">
        <v>133</v>
      </c>
      <c r="DP1" s="43" t="s">
        <v>133</v>
      </c>
      <c r="DQ1" s="43" t="s">
        <v>133</v>
      </c>
      <c r="DR1" s="43" t="s">
        <v>138</v>
      </c>
      <c r="DS1" s="43" t="s">
        <v>138</v>
      </c>
      <c r="DT1" s="43" t="s">
        <v>138</v>
      </c>
      <c r="DU1" s="43" t="s">
        <v>138</v>
      </c>
      <c r="DV1" s="43" t="s">
        <v>138</v>
      </c>
      <c r="DW1" s="43" t="s">
        <v>138</v>
      </c>
      <c r="DX1" s="43" t="s">
        <v>145</v>
      </c>
      <c r="DY1" s="43" t="s">
        <v>145</v>
      </c>
      <c r="DZ1" s="43" t="s">
        <v>147</v>
      </c>
      <c r="EA1" s="43" t="s">
        <v>147</v>
      </c>
      <c r="EB1" s="43" t="s">
        <v>149</v>
      </c>
      <c r="EC1" s="43" t="s">
        <v>149</v>
      </c>
      <c r="ED1" s="43" t="s">
        <v>152</v>
      </c>
      <c r="EE1" s="43" t="s">
        <v>154</v>
      </c>
      <c r="EF1" s="43" t="s">
        <v>154</v>
      </c>
      <c r="EG1" s="43" t="s">
        <v>154</v>
      </c>
      <c r="EH1" s="43" t="s">
        <v>154</v>
      </c>
      <c r="EI1" s="43" t="s">
        <v>159</v>
      </c>
      <c r="EJ1" s="43" t="s">
        <v>159</v>
      </c>
      <c r="EK1" s="43" t="s">
        <v>162</v>
      </c>
      <c r="EL1" s="43" t="s">
        <v>162</v>
      </c>
      <c r="EM1" s="43" t="s">
        <v>165</v>
      </c>
      <c r="EN1" s="43" t="s">
        <v>165</v>
      </c>
      <c r="EO1" s="43" t="s">
        <v>165</v>
      </c>
      <c r="EP1" s="43" t="s">
        <v>169</v>
      </c>
      <c r="EQ1" s="43" t="s">
        <v>169</v>
      </c>
      <c r="ER1" s="43" t="s">
        <v>169</v>
      </c>
      <c r="ES1" s="43" t="s">
        <v>173</v>
      </c>
      <c r="ET1" s="43" t="s">
        <v>173</v>
      </c>
      <c r="EU1" s="43" t="s">
        <v>173</v>
      </c>
      <c r="EV1" s="43" t="s">
        <v>176</v>
      </c>
      <c r="EW1" s="43" t="s">
        <v>178</v>
      </c>
      <c r="EX1" s="43" t="s">
        <v>178</v>
      </c>
      <c r="EY1" s="43" t="s">
        <v>181</v>
      </c>
      <c r="EZ1" s="43" t="s">
        <v>181</v>
      </c>
      <c r="FA1" s="43" t="s">
        <v>184</v>
      </c>
      <c r="FB1" s="43" t="s">
        <v>185</v>
      </c>
      <c r="FC1" s="43" t="s">
        <v>185</v>
      </c>
      <c r="FD1" s="43" t="s">
        <v>188</v>
      </c>
      <c r="FE1" s="43" t="s">
        <v>188</v>
      </c>
      <c r="FF1" s="43" t="s">
        <v>188</v>
      </c>
      <c r="FG1" s="43" t="s">
        <v>188</v>
      </c>
      <c r="FH1" s="43" t="s">
        <v>188</v>
      </c>
      <c r="FI1" s="43" t="s">
        <v>194</v>
      </c>
      <c r="FJ1" s="43" t="s">
        <v>194</v>
      </c>
      <c r="FK1" s="43" t="s">
        <v>194</v>
      </c>
      <c r="FL1" s="43" t="s">
        <v>194</v>
      </c>
      <c r="FM1" s="43" t="s">
        <v>194</v>
      </c>
      <c r="FN1" s="43" t="s">
        <v>194</v>
      </c>
      <c r="FO1" s="43" t="s">
        <v>194</v>
      </c>
      <c r="FP1" s="43" t="s">
        <v>194</v>
      </c>
      <c r="FQ1" s="43" t="s">
        <v>194</v>
      </c>
      <c r="FR1" s="43" t="s">
        <v>194</v>
      </c>
      <c r="FS1" s="43" t="s">
        <v>194</v>
      </c>
      <c r="FT1" s="43" t="s">
        <v>194</v>
      </c>
      <c r="FU1" s="43" t="s">
        <v>206</v>
      </c>
      <c r="FV1" s="43" t="s">
        <v>206</v>
      </c>
      <c r="FW1" s="43" t="s">
        <v>206</v>
      </c>
      <c r="FX1" s="43" t="s">
        <v>206</v>
      </c>
    </row>
    <row r="2" spans="1:181" s="43" customFormat="1" thickBot="1" x14ac:dyDescent="0.35">
      <c r="A2" s="50"/>
      <c r="C2" s="43" t="s">
        <v>1</v>
      </c>
      <c r="D2" s="43" t="s">
        <v>2</v>
      </c>
      <c r="E2" s="43" t="s">
        <v>3</v>
      </c>
      <c r="F2" s="43" t="s">
        <v>4</v>
      </c>
      <c r="G2" s="43" t="s">
        <v>5</v>
      </c>
      <c r="H2" s="43" t="s">
        <v>6</v>
      </c>
      <c r="I2" s="43" t="s">
        <v>7</v>
      </c>
      <c r="J2" s="43" t="s">
        <v>8</v>
      </c>
      <c r="K2" s="43" t="s">
        <v>9</v>
      </c>
      <c r="L2" s="43" t="s">
        <v>11</v>
      </c>
      <c r="M2" s="43" t="s">
        <v>12</v>
      </c>
      <c r="N2" s="43" t="s">
        <v>13</v>
      </c>
      <c r="O2" s="43" t="s">
        <v>14</v>
      </c>
      <c r="P2" s="43" t="s">
        <v>15</v>
      </c>
      <c r="Q2" s="43" t="s">
        <v>16</v>
      </c>
      <c r="R2" s="43" t="s">
        <v>17</v>
      </c>
      <c r="S2" s="43" t="s">
        <v>18</v>
      </c>
      <c r="T2" s="43" t="s">
        <v>20</v>
      </c>
      <c r="U2" s="43" t="s">
        <v>21</v>
      </c>
      <c r="V2" s="43" t="s">
        <v>22</v>
      </c>
      <c r="W2" s="43" t="s">
        <v>23</v>
      </c>
      <c r="X2" s="43" t="s">
        <v>24</v>
      </c>
      <c r="Y2" s="43" t="s">
        <v>26</v>
      </c>
      <c r="Z2" s="43" t="s">
        <v>27</v>
      </c>
      <c r="AA2" s="43" t="s">
        <v>29</v>
      </c>
      <c r="AB2" s="43" t="s">
        <v>28</v>
      </c>
      <c r="AC2" s="43" t="s">
        <v>31</v>
      </c>
      <c r="AD2" s="43" t="s">
        <v>32</v>
      </c>
      <c r="AE2" s="43" t="s">
        <v>34</v>
      </c>
      <c r="AF2" s="43" t="s">
        <v>33</v>
      </c>
      <c r="AG2" s="43" t="s">
        <v>35</v>
      </c>
      <c r="AH2" s="43" t="s">
        <v>37</v>
      </c>
      <c r="AI2" s="43" t="s">
        <v>38</v>
      </c>
      <c r="AJ2" s="43" t="s">
        <v>39</v>
      </c>
      <c r="AK2" s="43" t="s">
        <v>41</v>
      </c>
      <c r="AL2" s="43" t="s">
        <v>42</v>
      </c>
      <c r="AM2" s="43" t="s">
        <v>43</v>
      </c>
      <c r="AN2" s="43" t="s">
        <v>45</v>
      </c>
      <c r="AO2" s="43" t="s">
        <v>46</v>
      </c>
      <c r="AP2" s="43" t="s">
        <v>47</v>
      </c>
      <c r="AQ2" s="43" t="s">
        <v>48</v>
      </c>
      <c r="AR2" s="43" t="s">
        <v>49</v>
      </c>
      <c r="AS2" s="43" t="s">
        <v>50</v>
      </c>
      <c r="AT2" s="43" t="s">
        <v>52</v>
      </c>
      <c r="AU2" s="43" t="s">
        <v>53</v>
      </c>
      <c r="AV2" s="43" t="s">
        <v>54</v>
      </c>
      <c r="AW2" s="43" t="s">
        <v>51</v>
      </c>
      <c r="AX2" s="43" t="s">
        <v>55</v>
      </c>
      <c r="AY2" s="43" t="s">
        <v>57</v>
      </c>
      <c r="AZ2" s="43" t="s">
        <v>58</v>
      </c>
      <c r="BA2" s="43" t="s">
        <v>59</v>
      </c>
      <c r="BB2" s="43" t="s">
        <v>60</v>
      </c>
      <c r="BC2" s="43" t="s">
        <v>61</v>
      </c>
      <c r="BD2" s="43" t="s">
        <v>62</v>
      </c>
      <c r="BE2" s="43" t="s">
        <v>63</v>
      </c>
      <c r="BF2" s="43" t="s">
        <v>64</v>
      </c>
      <c r="BG2" s="43" t="s">
        <v>65</v>
      </c>
      <c r="BH2" s="43" t="s">
        <v>66</v>
      </c>
      <c r="BI2" s="43" t="s">
        <v>67</v>
      </c>
      <c r="BJ2" s="43" t="s">
        <v>68</v>
      </c>
      <c r="BK2" s="43" t="s">
        <v>69</v>
      </c>
      <c r="BL2" s="43" t="s">
        <v>70</v>
      </c>
      <c r="BM2" s="43" t="s">
        <v>71</v>
      </c>
      <c r="BN2" s="43" t="s">
        <v>73</v>
      </c>
      <c r="BO2" s="43" t="s">
        <v>74</v>
      </c>
      <c r="BP2" s="43" t="s">
        <v>75</v>
      </c>
      <c r="BQ2" s="43" t="s">
        <v>77</v>
      </c>
      <c r="BR2" s="43" t="s">
        <v>78</v>
      </c>
      <c r="BS2" s="43" t="s">
        <v>79</v>
      </c>
      <c r="BT2" s="43" t="s">
        <v>80</v>
      </c>
      <c r="BU2" s="43" t="s">
        <v>82</v>
      </c>
      <c r="BV2" s="43" t="s">
        <v>83</v>
      </c>
      <c r="BW2" s="43" t="s">
        <v>84</v>
      </c>
      <c r="BX2" s="43" t="s">
        <v>85</v>
      </c>
      <c r="BY2" s="43" t="s">
        <v>86</v>
      </c>
      <c r="BZ2" s="43" t="s">
        <v>87</v>
      </c>
      <c r="CA2" s="43" t="s">
        <v>89</v>
      </c>
      <c r="CB2" s="43" t="s">
        <v>90</v>
      </c>
      <c r="CC2" s="43" t="s">
        <v>91</v>
      </c>
      <c r="CD2" s="43" t="s">
        <v>92</v>
      </c>
      <c r="CE2" s="43" t="s">
        <v>93</v>
      </c>
      <c r="CF2" s="43" t="s">
        <v>94</v>
      </c>
      <c r="CG2" s="43" t="s">
        <v>95</v>
      </c>
      <c r="CH2" s="43" t="s">
        <v>96</v>
      </c>
      <c r="CI2" s="43" t="s">
        <v>97</v>
      </c>
      <c r="CJ2" s="43" t="s">
        <v>98</v>
      </c>
      <c r="CK2" s="43" t="s">
        <v>100</v>
      </c>
      <c r="CL2" s="43" t="s">
        <v>101</v>
      </c>
      <c r="CM2" s="43" t="s">
        <v>102</v>
      </c>
      <c r="CN2" s="43" t="s">
        <v>104</v>
      </c>
      <c r="CO2" s="43" t="s">
        <v>105</v>
      </c>
      <c r="CP2" s="43" t="s">
        <v>106</v>
      </c>
      <c r="CQ2" s="43" t="s">
        <v>107</v>
      </c>
      <c r="CR2" s="43" t="s">
        <v>108</v>
      </c>
      <c r="CS2" s="43" t="s">
        <v>109</v>
      </c>
      <c r="CT2" s="43" t="s">
        <v>110</v>
      </c>
      <c r="CU2" s="43" t="s">
        <v>111</v>
      </c>
      <c r="CV2" s="43" t="s">
        <v>112</v>
      </c>
      <c r="CW2" s="43" t="s">
        <v>114</v>
      </c>
      <c r="CX2" s="43" t="s">
        <v>115</v>
      </c>
      <c r="CY2" s="43" t="s">
        <v>116</v>
      </c>
      <c r="CZ2" s="43" t="s">
        <v>118</v>
      </c>
      <c r="DA2" s="43" t="s">
        <v>119</v>
      </c>
      <c r="DB2" s="43" t="s">
        <v>120</v>
      </c>
      <c r="DC2" s="43" t="s">
        <v>121</v>
      </c>
      <c r="DD2" s="43" t="s">
        <v>123</v>
      </c>
      <c r="DE2" s="43" t="s">
        <v>124</v>
      </c>
      <c r="DF2" s="43" t="s">
        <v>125</v>
      </c>
      <c r="DG2" s="43" t="s">
        <v>127</v>
      </c>
      <c r="DH2" s="43" t="s">
        <v>128</v>
      </c>
      <c r="DI2" s="43" t="s">
        <v>129</v>
      </c>
      <c r="DJ2" s="43" t="s">
        <v>48</v>
      </c>
      <c r="DK2" s="43" t="s">
        <v>130</v>
      </c>
      <c r="DL2" s="43" t="s">
        <v>131</v>
      </c>
      <c r="DM2" s="43" t="s">
        <v>132</v>
      </c>
      <c r="DN2" s="43" t="s">
        <v>134</v>
      </c>
      <c r="DO2" s="43" t="s">
        <v>135</v>
      </c>
      <c r="DP2" s="43" t="s">
        <v>136</v>
      </c>
      <c r="DQ2" s="43" t="s">
        <v>137</v>
      </c>
      <c r="DR2" s="43" t="s">
        <v>139</v>
      </c>
      <c r="DS2" s="43" t="s">
        <v>140</v>
      </c>
      <c r="DT2" s="43" t="s">
        <v>141</v>
      </c>
      <c r="DU2" s="43" t="s">
        <v>142</v>
      </c>
      <c r="DV2" s="43" t="s">
        <v>143</v>
      </c>
      <c r="DW2" s="43" t="s">
        <v>144</v>
      </c>
      <c r="DX2" s="43" t="s">
        <v>145</v>
      </c>
      <c r="DY2" s="43" t="s">
        <v>146</v>
      </c>
      <c r="DZ2" s="43" t="s">
        <v>148</v>
      </c>
      <c r="EA2" s="43" t="s">
        <v>147</v>
      </c>
      <c r="EB2" s="43" t="s">
        <v>150</v>
      </c>
      <c r="EC2" s="43" t="s">
        <v>151</v>
      </c>
      <c r="ED2" s="43" t="s">
        <v>153</v>
      </c>
      <c r="EE2" s="43" t="s">
        <v>155</v>
      </c>
      <c r="EF2" s="43" t="s">
        <v>156</v>
      </c>
      <c r="EG2" s="43" t="s">
        <v>157</v>
      </c>
      <c r="EH2" s="43" t="s">
        <v>158</v>
      </c>
      <c r="EI2" s="43" t="s">
        <v>160</v>
      </c>
      <c r="EJ2" s="43" t="s">
        <v>161</v>
      </c>
      <c r="EK2" s="43" t="s">
        <v>163</v>
      </c>
      <c r="EL2" s="43" t="s">
        <v>164</v>
      </c>
      <c r="EM2" s="43" t="s">
        <v>166</v>
      </c>
      <c r="EN2" s="43" t="s">
        <v>167</v>
      </c>
      <c r="EO2" s="43" t="s">
        <v>168</v>
      </c>
      <c r="EP2" s="43" t="s">
        <v>170</v>
      </c>
      <c r="EQ2" s="43" t="s">
        <v>171</v>
      </c>
      <c r="ER2" s="43" t="s">
        <v>172</v>
      </c>
      <c r="ES2" s="43" t="s">
        <v>174</v>
      </c>
      <c r="ET2" s="43" t="s">
        <v>128</v>
      </c>
      <c r="EU2" s="43" t="s">
        <v>175</v>
      </c>
      <c r="EV2" s="43" t="s">
        <v>177</v>
      </c>
      <c r="EW2" s="43" t="s">
        <v>179</v>
      </c>
      <c r="EX2" s="43" t="s">
        <v>180</v>
      </c>
      <c r="EY2" s="43" t="s">
        <v>182</v>
      </c>
      <c r="EZ2" s="43" t="s">
        <v>183</v>
      </c>
      <c r="FA2" s="43" t="s">
        <v>184</v>
      </c>
      <c r="FB2" s="43" t="s">
        <v>186</v>
      </c>
      <c r="FC2" s="43" t="s">
        <v>187</v>
      </c>
      <c r="FD2" s="43" t="s">
        <v>189</v>
      </c>
      <c r="FE2" s="43" t="s">
        <v>190</v>
      </c>
      <c r="FF2" s="43" t="s">
        <v>191</v>
      </c>
      <c r="FG2" s="43" t="s">
        <v>192</v>
      </c>
      <c r="FH2" s="43" t="s">
        <v>193</v>
      </c>
      <c r="FI2" s="43" t="s">
        <v>195</v>
      </c>
      <c r="FJ2" s="43" t="s">
        <v>196</v>
      </c>
      <c r="FK2" s="43" t="s">
        <v>197</v>
      </c>
      <c r="FL2" s="43" t="s">
        <v>198</v>
      </c>
      <c r="FM2" s="43" t="s">
        <v>199</v>
      </c>
      <c r="FN2" s="43" t="s">
        <v>200</v>
      </c>
      <c r="FO2" s="43" t="s">
        <v>183</v>
      </c>
      <c r="FP2" s="43" t="s">
        <v>201</v>
      </c>
      <c r="FQ2" s="43" t="s">
        <v>202</v>
      </c>
      <c r="FR2" s="43" t="s">
        <v>203</v>
      </c>
      <c r="FS2" s="43" t="s">
        <v>204</v>
      </c>
      <c r="FT2" s="43" t="s">
        <v>205</v>
      </c>
      <c r="FU2" s="43" t="s">
        <v>207</v>
      </c>
      <c r="FV2" s="43" t="s">
        <v>208</v>
      </c>
      <c r="FW2" s="43" t="s">
        <v>209</v>
      </c>
      <c r="FX2" s="43" t="s">
        <v>210</v>
      </c>
      <c r="FY2" s="43" t="s">
        <v>350</v>
      </c>
    </row>
    <row r="3" spans="1:181" ht="14.45" x14ac:dyDescent="0.3">
      <c r="A3" s="52" t="s">
        <v>351</v>
      </c>
      <c r="B3" s="53"/>
    </row>
    <row r="4" spans="1:181" ht="14.45" x14ac:dyDescent="0.3">
      <c r="A4" s="54"/>
      <c r="B4" s="55"/>
    </row>
    <row r="5" spans="1:181" ht="14.45" x14ac:dyDescent="0.3">
      <c r="A5" s="56" t="s">
        <v>321</v>
      </c>
      <c r="B5" s="57">
        <v>1</v>
      </c>
    </row>
    <row r="6" spans="1:181" ht="14.45" x14ac:dyDescent="0.3">
      <c r="A6" s="56" t="s">
        <v>320</v>
      </c>
      <c r="B6" s="58">
        <v>5954.28</v>
      </c>
    </row>
    <row r="7" spans="1:181" ht="14.45" x14ac:dyDescent="0.3">
      <c r="A7" s="56" t="s">
        <v>216</v>
      </c>
      <c r="B7" s="59">
        <v>0.43880000000000002</v>
      </c>
      <c r="C7" s="3"/>
      <c r="FY7" s="177"/>
    </row>
    <row r="8" spans="1:181" ht="14.45" x14ac:dyDescent="0.3">
      <c r="A8" s="56" t="s">
        <v>212</v>
      </c>
      <c r="B8" s="59">
        <v>0.13020000000000001</v>
      </c>
      <c r="FY8" s="178"/>
    </row>
    <row r="9" spans="1:181" ht="14.45" x14ac:dyDescent="0.3">
      <c r="A9" s="56" t="s">
        <v>319</v>
      </c>
      <c r="B9" s="58">
        <v>441</v>
      </c>
    </row>
    <row r="10" spans="1:181" ht="14.45" x14ac:dyDescent="0.3">
      <c r="A10" s="56" t="s">
        <v>235</v>
      </c>
      <c r="B10" s="58">
        <f>FY134/'Statewide Summary'!D10</f>
        <v>103857.95656300873</v>
      </c>
    </row>
    <row r="11" spans="1:181" ht="14.45" x14ac:dyDescent="0.3">
      <c r="A11" s="56" t="s">
        <v>222</v>
      </c>
      <c r="B11" s="58">
        <v>71721</v>
      </c>
    </row>
    <row r="12" spans="1:181" ht="14.45" x14ac:dyDescent="0.3">
      <c r="A12" s="56" t="s">
        <v>435</v>
      </c>
      <c r="B12" s="58">
        <f>'Statewide Summary'!D22</f>
        <v>6921.0869167473629</v>
      </c>
    </row>
    <row r="13" spans="1:181" ht="14.45" x14ac:dyDescent="0.3">
      <c r="A13" s="56" t="s">
        <v>434</v>
      </c>
      <c r="B13" s="190">
        <v>0.95</v>
      </c>
    </row>
    <row r="14" spans="1:181" thickBot="1" x14ac:dyDescent="0.35">
      <c r="A14" s="60" t="s">
        <v>498</v>
      </c>
      <c r="B14" s="191">
        <f>ROUND(B12*B13,2)</f>
        <v>6575.03</v>
      </c>
    </row>
    <row r="15" spans="1:181" ht="14.45" x14ac:dyDescent="0.3">
      <c r="B15" s="31"/>
    </row>
    <row r="16" spans="1:181" ht="21" x14ac:dyDescent="0.4">
      <c r="B16" s="35" t="s">
        <v>308</v>
      </c>
    </row>
    <row r="18" spans="1:181" ht="14.45" x14ac:dyDescent="0.3">
      <c r="B18" s="6" t="s">
        <v>453</v>
      </c>
    </row>
    <row r="19" spans="1:181" s="17" customFormat="1" ht="14.45" x14ac:dyDescent="0.3">
      <c r="A19" s="46"/>
      <c r="B19" s="61" t="s">
        <v>286</v>
      </c>
      <c r="C19" s="17">
        <v>5744</v>
      </c>
      <c r="D19" s="17">
        <v>35332.199999999997</v>
      </c>
      <c r="E19" s="17">
        <v>6407.8</v>
      </c>
      <c r="F19" s="17">
        <v>14930</v>
      </c>
      <c r="G19" s="17">
        <v>889.7</v>
      </c>
      <c r="H19" s="17">
        <v>869.3</v>
      </c>
      <c r="I19" s="17">
        <v>8681.7000000000007</v>
      </c>
      <c r="J19" s="17">
        <v>1875</v>
      </c>
      <c r="K19" s="17">
        <v>277</v>
      </c>
      <c r="L19" s="17">
        <v>2532.1</v>
      </c>
      <c r="M19" s="17">
        <v>1303</v>
      </c>
      <c r="N19" s="17">
        <v>48546.400000000001</v>
      </c>
      <c r="O19" s="17">
        <v>13906.5</v>
      </c>
      <c r="P19" s="17">
        <v>155.30000000000001</v>
      </c>
      <c r="Q19" s="17">
        <v>34640</v>
      </c>
      <c r="R19" s="17">
        <v>404.9</v>
      </c>
      <c r="S19" s="17">
        <v>1235</v>
      </c>
      <c r="T19" s="17">
        <v>117</v>
      </c>
      <c r="U19" s="17">
        <v>40</v>
      </c>
      <c r="V19" s="17">
        <v>240</v>
      </c>
      <c r="W19" s="17">
        <v>45</v>
      </c>
      <c r="X19" s="17">
        <v>41.1</v>
      </c>
      <c r="Y19" s="17">
        <v>419</v>
      </c>
      <c r="Z19" s="17">
        <v>238</v>
      </c>
      <c r="AA19" s="17">
        <v>26346.6</v>
      </c>
      <c r="AB19" s="17">
        <v>27238.5</v>
      </c>
      <c r="AC19" s="17">
        <v>860</v>
      </c>
      <c r="AD19" s="17">
        <v>1013.2</v>
      </c>
      <c r="AE19" s="17">
        <v>106.2</v>
      </c>
      <c r="AF19" s="17">
        <v>157</v>
      </c>
      <c r="AG19" s="17">
        <v>822.5</v>
      </c>
      <c r="AH19" s="17">
        <v>940</v>
      </c>
      <c r="AI19" s="17">
        <v>312</v>
      </c>
      <c r="AJ19" s="17">
        <v>193</v>
      </c>
      <c r="AK19" s="17">
        <v>172.7</v>
      </c>
      <c r="AL19" s="17">
        <v>240</v>
      </c>
      <c r="AM19" s="17">
        <v>397</v>
      </c>
      <c r="AN19" s="17">
        <v>350.1</v>
      </c>
      <c r="AO19" s="17">
        <v>4675.6000000000004</v>
      </c>
      <c r="AP19" s="17">
        <v>72707.899999999994</v>
      </c>
      <c r="AQ19" s="17">
        <v>244</v>
      </c>
      <c r="AR19" s="17">
        <v>56427.9</v>
      </c>
      <c r="AS19" s="17">
        <v>5701</v>
      </c>
      <c r="AT19" s="17">
        <v>2400</v>
      </c>
      <c r="AU19" s="17">
        <v>335</v>
      </c>
      <c r="AV19" s="17">
        <v>270.8</v>
      </c>
      <c r="AW19" s="17">
        <v>185</v>
      </c>
      <c r="AX19" s="17">
        <v>36</v>
      </c>
      <c r="AY19" s="17">
        <v>457.4</v>
      </c>
      <c r="AZ19" s="17">
        <v>9492</v>
      </c>
      <c r="BA19" s="17">
        <v>8120</v>
      </c>
      <c r="BB19" s="17">
        <v>6890</v>
      </c>
      <c r="BC19" s="17">
        <v>25095.8</v>
      </c>
      <c r="BD19" s="17">
        <v>4158</v>
      </c>
      <c r="BE19" s="17">
        <v>1377.7</v>
      </c>
      <c r="BF19" s="17">
        <v>22045.3</v>
      </c>
      <c r="BG19" s="17">
        <v>860.1</v>
      </c>
      <c r="BH19" s="17">
        <v>579</v>
      </c>
      <c r="BI19" s="17">
        <v>208</v>
      </c>
      <c r="BJ19" s="17">
        <v>5630.5</v>
      </c>
      <c r="BK19" s="17">
        <v>13467</v>
      </c>
      <c r="BL19" s="17">
        <v>152</v>
      </c>
      <c r="BM19" s="17">
        <v>220</v>
      </c>
      <c r="BN19" s="17">
        <v>3406.5</v>
      </c>
      <c r="BO19" s="17">
        <v>1438</v>
      </c>
      <c r="BP19" s="17">
        <v>198</v>
      </c>
      <c r="BQ19" s="17">
        <v>4917.8999999999996</v>
      </c>
      <c r="BR19" s="17">
        <v>4265</v>
      </c>
      <c r="BS19" s="17">
        <v>937</v>
      </c>
      <c r="BT19" s="17">
        <v>311</v>
      </c>
      <c r="BU19" s="17">
        <v>399.7</v>
      </c>
      <c r="BV19" s="17">
        <v>1045</v>
      </c>
      <c r="BW19" s="17">
        <v>1621.5</v>
      </c>
      <c r="BX19" s="17">
        <v>62.3</v>
      </c>
      <c r="BY19" s="17">
        <v>429</v>
      </c>
      <c r="BZ19" s="17">
        <v>198</v>
      </c>
      <c r="CA19" s="17">
        <v>174.9</v>
      </c>
      <c r="CB19" s="17">
        <v>75450</v>
      </c>
      <c r="CC19" s="17">
        <v>144</v>
      </c>
      <c r="CD19" s="17">
        <v>64.7</v>
      </c>
      <c r="CE19" s="17">
        <v>140</v>
      </c>
      <c r="CF19" s="17">
        <v>119</v>
      </c>
      <c r="CG19" s="17">
        <v>130</v>
      </c>
      <c r="CH19" s="17">
        <v>108.8</v>
      </c>
      <c r="CI19" s="17">
        <v>645</v>
      </c>
      <c r="CJ19" s="17">
        <v>965.8</v>
      </c>
      <c r="CK19" s="17">
        <v>3931</v>
      </c>
      <c r="CL19" s="17">
        <v>1238.9000000000001</v>
      </c>
      <c r="CM19" s="17">
        <v>659</v>
      </c>
      <c r="CN19" s="17">
        <v>25107.7</v>
      </c>
      <c r="CO19" s="17">
        <v>14207.2</v>
      </c>
      <c r="CP19" s="17">
        <v>1046.2</v>
      </c>
      <c r="CQ19" s="17">
        <v>1086</v>
      </c>
      <c r="CR19" s="17">
        <v>168</v>
      </c>
      <c r="CS19" s="17">
        <v>334.9</v>
      </c>
      <c r="CT19" s="17">
        <v>70</v>
      </c>
      <c r="CU19" s="17">
        <v>28</v>
      </c>
      <c r="CV19" s="17">
        <v>46.1</v>
      </c>
      <c r="CW19" s="17">
        <v>142.6</v>
      </c>
      <c r="CX19" s="17">
        <v>420</v>
      </c>
      <c r="CY19" s="17">
        <v>15.2</v>
      </c>
      <c r="CZ19" s="17">
        <v>1950.9</v>
      </c>
      <c r="DA19" s="17">
        <v>165.6</v>
      </c>
      <c r="DB19" s="17">
        <v>299.10000000000002</v>
      </c>
      <c r="DC19" s="17">
        <v>169.4</v>
      </c>
      <c r="DD19" s="17">
        <v>91</v>
      </c>
      <c r="DE19" s="17">
        <v>460</v>
      </c>
      <c r="DF19" s="17">
        <v>19370</v>
      </c>
      <c r="DG19" s="17">
        <v>75</v>
      </c>
      <c r="DH19" s="17">
        <v>1956.4</v>
      </c>
      <c r="DI19" s="17">
        <v>2365</v>
      </c>
      <c r="DJ19" s="17">
        <v>664.2</v>
      </c>
      <c r="DK19" s="17">
        <v>354</v>
      </c>
      <c r="DL19" s="17">
        <v>5335</v>
      </c>
      <c r="DM19" s="17">
        <v>280.3</v>
      </c>
      <c r="DN19" s="17">
        <v>1375</v>
      </c>
      <c r="DO19" s="17">
        <v>2730</v>
      </c>
      <c r="DP19" s="17">
        <v>189.3</v>
      </c>
      <c r="DQ19" s="17">
        <v>449.9</v>
      </c>
      <c r="DR19" s="17">
        <v>1189</v>
      </c>
      <c r="DS19" s="17">
        <v>731</v>
      </c>
      <c r="DT19" s="17">
        <v>124</v>
      </c>
      <c r="DU19" s="17">
        <v>379</v>
      </c>
      <c r="DV19" s="17">
        <v>188.7</v>
      </c>
      <c r="DW19" s="17">
        <v>330</v>
      </c>
      <c r="DX19" s="17">
        <v>160</v>
      </c>
      <c r="DY19" s="17">
        <v>301.39999999999998</v>
      </c>
      <c r="DZ19" s="17">
        <v>932</v>
      </c>
      <c r="EA19" s="17">
        <v>461.8</v>
      </c>
      <c r="EB19" s="17">
        <v>533</v>
      </c>
      <c r="EC19" s="17">
        <v>262.7</v>
      </c>
      <c r="ED19" s="17">
        <v>1593</v>
      </c>
      <c r="EE19" s="17">
        <v>192</v>
      </c>
      <c r="EF19" s="17">
        <v>1417</v>
      </c>
      <c r="EG19" s="17">
        <v>253.2</v>
      </c>
      <c r="EH19" s="17">
        <v>213.8</v>
      </c>
      <c r="EI19" s="17">
        <v>15085.8</v>
      </c>
      <c r="EJ19" s="17">
        <v>8239</v>
      </c>
      <c r="EK19" s="17">
        <v>605</v>
      </c>
      <c r="EL19" s="17">
        <v>408.8</v>
      </c>
      <c r="EM19" s="17">
        <v>442</v>
      </c>
      <c r="EN19" s="17">
        <v>915</v>
      </c>
      <c r="EO19" s="17">
        <v>417</v>
      </c>
      <c r="EP19" s="17">
        <v>340.3</v>
      </c>
      <c r="EQ19" s="17">
        <v>2185.1</v>
      </c>
      <c r="ER19" s="17">
        <v>355</v>
      </c>
      <c r="ES19" s="17">
        <v>96</v>
      </c>
      <c r="ET19" s="17">
        <v>175</v>
      </c>
      <c r="EU19" s="17">
        <v>522</v>
      </c>
      <c r="EV19" s="17">
        <v>58.4</v>
      </c>
      <c r="EW19" s="17">
        <v>774.1</v>
      </c>
      <c r="EX19" s="17">
        <v>233.4</v>
      </c>
      <c r="EY19" s="17">
        <v>221.8</v>
      </c>
      <c r="EZ19" s="17">
        <v>114</v>
      </c>
      <c r="FA19" s="17">
        <v>2758.4</v>
      </c>
      <c r="FB19" s="17">
        <v>308.7</v>
      </c>
      <c r="FC19" s="17">
        <v>2245.6</v>
      </c>
      <c r="FD19" s="17">
        <v>310.2</v>
      </c>
      <c r="FE19" s="17">
        <v>94</v>
      </c>
      <c r="FF19" s="17">
        <v>156.69999999999999</v>
      </c>
      <c r="FG19" s="17">
        <v>108.6</v>
      </c>
      <c r="FH19" s="17">
        <v>67.7</v>
      </c>
      <c r="FI19" s="17">
        <v>1630.4</v>
      </c>
      <c r="FJ19" s="17">
        <v>1688.2</v>
      </c>
      <c r="FK19" s="17">
        <v>1979</v>
      </c>
      <c r="FL19" s="17">
        <v>4381.1000000000004</v>
      </c>
      <c r="FM19" s="17">
        <v>3049.7</v>
      </c>
      <c r="FN19" s="17">
        <v>18155.3</v>
      </c>
      <c r="FO19" s="17">
        <v>1091.9000000000001</v>
      </c>
      <c r="FP19" s="17">
        <v>1991.6</v>
      </c>
      <c r="FQ19" s="17">
        <v>698.7</v>
      </c>
      <c r="FR19" s="17">
        <v>140.5</v>
      </c>
      <c r="FS19" s="17">
        <v>163.1</v>
      </c>
      <c r="FT19" s="17">
        <v>76</v>
      </c>
      <c r="FU19" s="17">
        <v>697.6</v>
      </c>
      <c r="FV19" s="17">
        <v>645</v>
      </c>
      <c r="FW19" s="17">
        <v>130</v>
      </c>
      <c r="FX19" s="17">
        <v>78.400000000000006</v>
      </c>
      <c r="FY19" s="17">
        <f>SUM(C19:FX19)</f>
        <v>746802.49999999988</v>
      </c>
    </row>
    <row r="20" spans="1:181" s="17" customFormat="1" ht="14.45" x14ac:dyDescent="0.3">
      <c r="A20" s="46"/>
      <c r="B20" s="61" t="s">
        <v>287</v>
      </c>
      <c r="C20" s="17">
        <v>522</v>
      </c>
      <c r="D20" s="17">
        <v>3190.3</v>
      </c>
      <c r="E20" s="17">
        <v>600</v>
      </c>
      <c r="F20" s="17">
        <v>1419.9</v>
      </c>
      <c r="G20" s="17">
        <v>81</v>
      </c>
      <c r="H20" s="17">
        <v>57.9</v>
      </c>
      <c r="I20" s="17">
        <v>790</v>
      </c>
      <c r="J20" s="17">
        <v>177</v>
      </c>
      <c r="K20" s="17">
        <v>26.1</v>
      </c>
      <c r="L20" s="17">
        <v>244.9</v>
      </c>
      <c r="M20" s="17">
        <v>115.6</v>
      </c>
      <c r="N20" s="17">
        <v>3698.1</v>
      </c>
      <c r="O20" s="17">
        <v>1095</v>
      </c>
      <c r="P20" s="17">
        <v>15</v>
      </c>
      <c r="Q20" s="17">
        <v>3605.3</v>
      </c>
      <c r="R20" s="17">
        <v>30.2</v>
      </c>
      <c r="S20" s="17">
        <v>108</v>
      </c>
      <c r="T20" s="17">
        <v>11.1</v>
      </c>
      <c r="U20" s="17">
        <v>2</v>
      </c>
      <c r="V20" s="17">
        <v>23</v>
      </c>
      <c r="W20" s="17">
        <v>3</v>
      </c>
      <c r="X20" s="17">
        <v>4.0999999999999996</v>
      </c>
      <c r="Y20" s="17">
        <v>39</v>
      </c>
      <c r="Z20" s="17">
        <v>14</v>
      </c>
      <c r="AA20" s="17">
        <v>2252.9</v>
      </c>
      <c r="AB20" s="17">
        <v>2031.8</v>
      </c>
      <c r="AC20" s="17">
        <v>54.2</v>
      </c>
      <c r="AD20" s="17">
        <v>80</v>
      </c>
      <c r="AE20" s="17">
        <v>5</v>
      </c>
      <c r="AF20" s="17">
        <v>13.7</v>
      </c>
      <c r="AG20" s="17">
        <v>77</v>
      </c>
      <c r="AH20" s="17">
        <v>81</v>
      </c>
      <c r="AI20" s="17">
        <v>34</v>
      </c>
      <c r="AJ20" s="17">
        <v>17</v>
      </c>
      <c r="AK20" s="17">
        <v>12.7</v>
      </c>
      <c r="AL20" s="17">
        <v>23</v>
      </c>
      <c r="AM20" s="17">
        <v>32</v>
      </c>
      <c r="AN20" s="17">
        <v>20.9</v>
      </c>
      <c r="AO20" s="17">
        <v>375</v>
      </c>
      <c r="AP20" s="17">
        <v>7568</v>
      </c>
      <c r="AQ20" s="17">
        <v>17</v>
      </c>
      <c r="AR20" s="17">
        <v>4348.1000000000004</v>
      </c>
      <c r="AS20" s="17">
        <v>538</v>
      </c>
      <c r="AT20" s="17">
        <v>177</v>
      </c>
      <c r="AU20" s="17">
        <v>20</v>
      </c>
      <c r="AV20" s="17">
        <v>16</v>
      </c>
      <c r="AW20" s="17">
        <v>11</v>
      </c>
      <c r="AX20" s="17">
        <v>1</v>
      </c>
      <c r="AY20" s="17">
        <v>25</v>
      </c>
      <c r="AZ20" s="17">
        <v>1137</v>
      </c>
      <c r="BA20" s="17">
        <v>760</v>
      </c>
      <c r="BB20" s="17">
        <v>785</v>
      </c>
      <c r="BC20" s="17">
        <v>2515</v>
      </c>
      <c r="BD20" s="17">
        <v>339</v>
      </c>
      <c r="BE20" s="17">
        <v>84</v>
      </c>
      <c r="BF20" s="17">
        <v>1608</v>
      </c>
      <c r="BG20" s="17">
        <v>83.2</v>
      </c>
      <c r="BH20" s="17">
        <v>21</v>
      </c>
      <c r="BI20" s="17">
        <v>12</v>
      </c>
      <c r="BJ20" s="17">
        <v>334</v>
      </c>
      <c r="BK20" s="17">
        <v>1285</v>
      </c>
      <c r="BL20" s="17">
        <v>8</v>
      </c>
      <c r="BM20" s="17">
        <v>19</v>
      </c>
      <c r="BN20" s="17">
        <v>283.3</v>
      </c>
      <c r="BO20" s="17">
        <v>115</v>
      </c>
      <c r="BP20" s="17">
        <v>14</v>
      </c>
      <c r="BQ20" s="17">
        <v>420</v>
      </c>
      <c r="BR20" s="17">
        <v>397.5</v>
      </c>
      <c r="BS20" s="17">
        <v>88</v>
      </c>
      <c r="BT20" s="17">
        <v>30</v>
      </c>
      <c r="BU20" s="17">
        <v>33.9</v>
      </c>
      <c r="BV20" s="17">
        <v>107</v>
      </c>
      <c r="BW20" s="17">
        <v>153.9</v>
      </c>
      <c r="BX20" s="17">
        <v>9</v>
      </c>
      <c r="BY20" s="17">
        <v>32</v>
      </c>
      <c r="BZ20" s="17">
        <v>14</v>
      </c>
      <c r="CA20" s="17">
        <v>14.6</v>
      </c>
      <c r="CB20" s="17">
        <v>6028</v>
      </c>
      <c r="CC20" s="17">
        <v>11</v>
      </c>
      <c r="CD20" s="17">
        <v>6.6</v>
      </c>
      <c r="CE20" s="17">
        <v>13</v>
      </c>
      <c r="CF20" s="17">
        <v>3</v>
      </c>
      <c r="CG20" s="17">
        <v>13</v>
      </c>
      <c r="CH20" s="17">
        <v>11</v>
      </c>
      <c r="CI20" s="17">
        <v>68</v>
      </c>
      <c r="CJ20" s="17">
        <v>97</v>
      </c>
      <c r="CK20" s="17">
        <v>457</v>
      </c>
      <c r="CL20" s="17">
        <v>110</v>
      </c>
      <c r="CM20" s="17">
        <v>42.8</v>
      </c>
      <c r="CN20" s="17">
        <v>2158.9</v>
      </c>
      <c r="CO20" s="17">
        <v>1156.7</v>
      </c>
      <c r="CP20" s="17">
        <v>78.2</v>
      </c>
      <c r="CQ20" s="17">
        <v>103</v>
      </c>
      <c r="CR20" s="17">
        <v>15</v>
      </c>
      <c r="CS20" s="17">
        <v>24</v>
      </c>
      <c r="CT20" s="17">
        <v>8.6</v>
      </c>
      <c r="CU20" s="17">
        <v>2.1</v>
      </c>
      <c r="CV20" s="17">
        <v>3.3</v>
      </c>
      <c r="CW20" s="17">
        <v>14</v>
      </c>
      <c r="CX20" s="17">
        <v>31</v>
      </c>
      <c r="CY20" s="17">
        <v>4.8</v>
      </c>
      <c r="CZ20" s="17">
        <v>170.1</v>
      </c>
      <c r="DA20" s="17">
        <v>10.5</v>
      </c>
      <c r="DB20" s="17">
        <v>21.5</v>
      </c>
      <c r="DC20" s="17">
        <v>9.4</v>
      </c>
      <c r="DD20" s="17">
        <v>15.1</v>
      </c>
      <c r="DE20" s="17">
        <v>31</v>
      </c>
      <c r="DF20" s="17">
        <v>1700</v>
      </c>
      <c r="DG20" s="17">
        <v>5</v>
      </c>
      <c r="DH20" s="17">
        <v>179</v>
      </c>
      <c r="DI20" s="17">
        <v>238.9</v>
      </c>
      <c r="DJ20" s="17">
        <v>46</v>
      </c>
      <c r="DK20" s="17">
        <v>40</v>
      </c>
      <c r="DL20" s="17">
        <v>400</v>
      </c>
      <c r="DM20" s="17">
        <v>19.5</v>
      </c>
      <c r="DN20" s="17">
        <v>118</v>
      </c>
      <c r="DO20" s="17">
        <v>240</v>
      </c>
      <c r="DP20" s="17">
        <v>12</v>
      </c>
      <c r="DQ20" s="17">
        <v>45</v>
      </c>
      <c r="DR20" s="17">
        <v>101</v>
      </c>
      <c r="DS20" s="17">
        <v>73</v>
      </c>
      <c r="DT20" s="17">
        <v>11</v>
      </c>
      <c r="DU20" s="17">
        <v>27</v>
      </c>
      <c r="DV20" s="17">
        <v>18</v>
      </c>
      <c r="DW20" s="17">
        <v>20</v>
      </c>
      <c r="DX20" s="17">
        <v>13.9</v>
      </c>
      <c r="DY20" s="17">
        <v>19</v>
      </c>
      <c r="DZ20" s="17">
        <v>65</v>
      </c>
      <c r="EA20" s="17">
        <v>51.6</v>
      </c>
      <c r="EB20" s="17">
        <v>54</v>
      </c>
      <c r="EC20" s="17">
        <v>22</v>
      </c>
      <c r="ED20" s="17">
        <v>118</v>
      </c>
      <c r="EE20" s="17">
        <v>16</v>
      </c>
      <c r="EF20" s="17">
        <v>110</v>
      </c>
      <c r="EG20" s="17">
        <v>19</v>
      </c>
      <c r="EH20" s="17">
        <v>12</v>
      </c>
      <c r="EI20" s="17">
        <v>1460</v>
      </c>
      <c r="EJ20" s="17">
        <v>605</v>
      </c>
      <c r="EK20" s="17">
        <v>50</v>
      </c>
      <c r="EL20" s="17">
        <v>49.6</v>
      </c>
      <c r="EM20" s="17">
        <v>38</v>
      </c>
      <c r="EN20" s="17">
        <v>90</v>
      </c>
      <c r="EO20" s="17">
        <v>29.2</v>
      </c>
      <c r="EP20" s="17">
        <v>27.6</v>
      </c>
      <c r="EQ20" s="17">
        <v>157.9</v>
      </c>
      <c r="ER20" s="17">
        <v>35.1</v>
      </c>
      <c r="ES20" s="17">
        <v>12.6</v>
      </c>
      <c r="ET20" s="17">
        <v>16</v>
      </c>
      <c r="EU20" s="17">
        <v>63</v>
      </c>
      <c r="EV20" s="17">
        <v>7.2</v>
      </c>
      <c r="EW20" s="17">
        <v>80.400000000000006</v>
      </c>
      <c r="EX20" s="17">
        <v>17</v>
      </c>
      <c r="EY20" s="17">
        <v>21</v>
      </c>
      <c r="EZ20" s="17">
        <v>7</v>
      </c>
      <c r="FA20" s="17">
        <v>275</v>
      </c>
      <c r="FB20" s="17">
        <v>25</v>
      </c>
      <c r="FC20" s="17">
        <v>173</v>
      </c>
      <c r="FD20" s="17">
        <v>20.100000000000001</v>
      </c>
      <c r="FE20" s="17">
        <v>8</v>
      </c>
      <c r="FF20" s="17">
        <v>16</v>
      </c>
      <c r="FG20" s="17">
        <v>9.1999999999999993</v>
      </c>
      <c r="FH20" s="17">
        <v>7.9</v>
      </c>
      <c r="FI20" s="17">
        <v>139</v>
      </c>
      <c r="FJ20" s="17">
        <v>146</v>
      </c>
      <c r="FK20" s="17">
        <v>185</v>
      </c>
      <c r="FL20" s="17">
        <v>382.5</v>
      </c>
      <c r="FM20" s="17">
        <v>280.89999999999998</v>
      </c>
      <c r="FN20" s="17">
        <v>1721.2</v>
      </c>
      <c r="FO20" s="17">
        <v>71.8</v>
      </c>
      <c r="FP20" s="17">
        <v>198.9</v>
      </c>
      <c r="FQ20" s="17">
        <v>58.6</v>
      </c>
      <c r="FR20" s="17">
        <v>5</v>
      </c>
      <c r="FS20" s="17">
        <v>10.199999999999999</v>
      </c>
      <c r="FT20" s="17">
        <v>6</v>
      </c>
      <c r="FU20" s="17">
        <v>60</v>
      </c>
      <c r="FV20" s="17">
        <v>61</v>
      </c>
      <c r="FW20" s="17">
        <v>12</v>
      </c>
      <c r="FX20" s="17">
        <v>6</v>
      </c>
      <c r="FY20" s="17">
        <f>SUM(C20:FX20)</f>
        <v>65562.600000000006</v>
      </c>
    </row>
    <row r="21" spans="1:181" s="17" customFormat="1" ht="14.45" x14ac:dyDescent="0.3">
      <c r="A21" s="46"/>
      <c r="B21" s="61" t="s">
        <v>285</v>
      </c>
      <c r="C21" s="17">
        <v>0</v>
      </c>
      <c r="D21" s="17">
        <v>25.5</v>
      </c>
      <c r="E21" s="17">
        <v>17</v>
      </c>
      <c r="F21" s="17">
        <v>8</v>
      </c>
      <c r="G21" s="17">
        <v>0</v>
      </c>
      <c r="H21" s="17">
        <v>0.5</v>
      </c>
      <c r="I21" s="17">
        <v>3.5</v>
      </c>
      <c r="J21" s="17">
        <v>0</v>
      </c>
      <c r="K21" s="17">
        <v>0</v>
      </c>
      <c r="L21" s="17">
        <v>1.5</v>
      </c>
      <c r="M21" s="17">
        <v>1.5</v>
      </c>
      <c r="N21" s="17">
        <v>16</v>
      </c>
      <c r="O21" s="17">
        <v>9</v>
      </c>
      <c r="P21" s="17">
        <v>0</v>
      </c>
      <c r="Q21" s="17">
        <v>42.5</v>
      </c>
      <c r="R21" s="17">
        <v>0</v>
      </c>
      <c r="S21" s="17">
        <v>1.5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68</v>
      </c>
      <c r="AB21" s="17">
        <v>26</v>
      </c>
      <c r="AC21" s="17">
        <v>0</v>
      </c>
      <c r="AD21" s="17">
        <v>0.5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0.5</v>
      </c>
      <c r="AM21" s="17">
        <v>0</v>
      </c>
      <c r="AN21" s="17">
        <v>0</v>
      </c>
      <c r="AO21" s="17">
        <v>10.5</v>
      </c>
      <c r="AP21" s="17">
        <v>154.5</v>
      </c>
      <c r="AQ21" s="17">
        <v>1.5</v>
      </c>
      <c r="AR21" s="17">
        <v>25.5</v>
      </c>
      <c r="AS21" s="17">
        <v>3.5</v>
      </c>
      <c r="AT21" s="17">
        <v>1.5</v>
      </c>
      <c r="AU21" s="17">
        <v>1.5</v>
      </c>
      <c r="AV21" s="17">
        <v>0</v>
      </c>
      <c r="AW21" s="17">
        <v>0</v>
      </c>
      <c r="AX21" s="17">
        <v>0</v>
      </c>
      <c r="AY21" s="17">
        <v>1</v>
      </c>
      <c r="AZ21" s="17">
        <v>35</v>
      </c>
      <c r="BA21" s="17">
        <v>25</v>
      </c>
      <c r="BB21" s="17">
        <v>2</v>
      </c>
      <c r="BC21" s="17">
        <v>72</v>
      </c>
      <c r="BD21" s="17">
        <v>1</v>
      </c>
      <c r="BE21" s="17">
        <v>1.5</v>
      </c>
      <c r="BF21" s="17">
        <v>27.5</v>
      </c>
      <c r="BG21" s="17">
        <v>0</v>
      </c>
      <c r="BH21" s="17">
        <v>0</v>
      </c>
      <c r="BI21" s="17">
        <v>0</v>
      </c>
      <c r="BJ21" s="17">
        <v>7.5</v>
      </c>
      <c r="BK21" s="17">
        <v>18</v>
      </c>
      <c r="BL21" s="17">
        <v>3.5</v>
      </c>
      <c r="BM21" s="17">
        <v>0</v>
      </c>
      <c r="BN21" s="17">
        <v>5</v>
      </c>
      <c r="BO21" s="17">
        <v>0</v>
      </c>
      <c r="BP21" s="17">
        <v>0</v>
      </c>
      <c r="BQ21" s="17">
        <v>2.5</v>
      </c>
      <c r="BR21" s="17">
        <v>1</v>
      </c>
      <c r="BS21" s="17">
        <v>0.5</v>
      </c>
      <c r="BT21" s="17">
        <v>0</v>
      </c>
      <c r="BU21" s="17">
        <v>0.5</v>
      </c>
      <c r="BV21" s="17">
        <v>0</v>
      </c>
      <c r="BW21" s="17">
        <v>1.5</v>
      </c>
      <c r="BX21" s="17">
        <v>0</v>
      </c>
      <c r="BY21" s="17">
        <v>0.5</v>
      </c>
      <c r="BZ21" s="17">
        <v>0</v>
      </c>
      <c r="CA21" s="17">
        <v>0</v>
      </c>
      <c r="CB21" s="17">
        <v>147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0.5</v>
      </c>
      <c r="CJ21" s="17">
        <v>0</v>
      </c>
      <c r="CK21" s="17">
        <v>21.5</v>
      </c>
      <c r="CL21" s="17">
        <v>1</v>
      </c>
      <c r="CM21" s="17">
        <v>0.5</v>
      </c>
      <c r="CN21" s="17">
        <v>33.5</v>
      </c>
      <c r="CO21" s="17">
        <v>46.5</v>
      </c>
      <c r="CP21" s="17">
        <v>0</v>
      </c>
      <c r="CQ21" s="17">
        <v>3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0.5</v>
      </c>
      <c r="CX21" s="17">
        <v>0</v>
      </c>
      <c r="CY21" s="17">
        <v>0</v>
      </c>
      <c r="CZ21" s="17">
        <v>3</v>
      </c>
      <c r="DA21" s="17">
        <v>0</v>
      </c>
      <c r="DB21" s="17">
        <v>0.5</v>
      </c>
      <c r="DC21" s="17">
        <v>0</v>
      </c>
      <c r="DD21" s="17">
        <v>0</v>
      </c>
      <c r="DE21" s="17">
        <v>0</v>
      </c>
      <c r="DF21" s="17">
        <v>32</v>
      </c>
      <c r="DG21" s="17">
        <v>0</v>
      </c>
      <c r="DH21" s="17">
        <v>1</v>
      </c>
      <c r="DI21" s="17">
        <v>14</v>
      </c>
      <c r="DJ21" s="17">
        <v>0</v>
      </c>
      <c r="DK21" s="17">
        <v>0.5</v>
      </c>
      <c r="DL21" s="17">
        <v>2</v>
      </c>
      <c r="DM21" s="17">
        <v>0</v>
      </c>
      <c r="DN21" s="17">
        <v>2.5</v>
      </c>
      <c r="DO21" s="17">
        <v>17.5</v>
      </c>
      <c r="DP21" s="17">
        <v>0</v>
      </c>
      <c r="DQ21" s="17">
        <v>0</v>
      </c>
      <c r="DR21" s="17">
        <v>0</v>
      </c>
      <c r="DS21" s="17">
        <v>1.5</v>
      </c>
      <c r="DT21" s="17">
        <v>0</v>
      </c>
      <c r="DU21" s="17">
        <v>0</v>
      </c>
      <c r="DV21" s="17">
        <v>0</v>
      </c>
      <c r="DW21" s="17">
        <v>0</v>
      </c>
      <c r="DX21" s="17">
        <v>0</v>
      </c>
      <c r="DY21" s="17">
        <v>0</v>
      </c>
      <c r="DZ21" s="17">
        <v>0</v>
      </c>
      <c r="EA21" s="17">
        <v>0</v>
      </c>
      <c r="EB21" s="17">
        <v>0.5</v>
      </c>
      <c r="EC21" s="17">
        <v>0.5</v>
      </c>
      <c r="ED21" s="17">
        <v>3</v>
      </c>
      <c r="EE21" s="17">
        <v>0</v>
      </c>
      <c r="EF21" s="17">
        <v>0.5</v>
      </c>
      <c r="EG21" s="17">
        <v>0</v>
      </c>
      <c r="EH21" s="17">
        <v>0</v>
      </c>
      <c r="EI21" s="17">
        <v>8.5</v>
      </c>
      <c r="EJ21" s="17">
        <v>4</v>
      </c>
      <c r="EK21" s="17">
        <v>1</v>
      </c>
      <c r="EL21" s="17">
        <v>0</v>
      </c>
      <c r="EM21" s="17">
        <v>0</v>
      </c>
      <c r="EN21" s="17">
        <v>0.5</v>
      </c>
      <c r="EO21" s="17">
        <v>0.5</v>
      </c>
      <c r="EP21" s="17">
        <v>1.5</v>
      </c>
      <c r="EQ21" s="17">
        <v>7</v>
      </c>
      <c r="ER21" s="17">
        <v>0</v>
      </c>
      <c r="ES21" s="17">
        <v>0</v>
      </c>
      <c r="ET21" s="17">
        <v>0</v>
      </c>
      <c r="EU21" s="17">
        <v>0.5</v>
      </c>
      <c r="EV21" s="17">
        <v>0</v>
      </c>
      <c r="EW21" s="17">
        <v>0</v>
      </c>
      <c r="EX21" s="17">
        <v>0</v>
      </c>
      <c r="EY21" s="17">
        <v>0</v>
      </c>
      <c r="EZ21" s="17">
        <v>0</v>
      </c>
      <c r="FA21" s="17">
        <v>0.5</v>
      </c>
      <c r="FB21" s="17">
        <v>0</v>
      </c>
      <c r="FC21" s="17">
        <v>8</v>
      </c>
      <c r="FD21" s="17">
        <v>0</v>
      </c>
      <c r="FE21" s="17">
        <v>0</v>
      </c>
      <c r="FF21" s="17">
        <v>0</v>
      </c>
      <c r="FG21" s="17">
        <v>0</v>
      </c>
      <c r="FH21" s="17">
        <v>0</v>
      </c>
      <c r="FI21" s="17">
        <v>0.5</v>
      </c>
      <c r="FJ21" s="17">
        <v>1</v>
      </c>
      <c r="FK21" s="17">
        <v>0</v>
      </c>
      <c r="FL21" s="17">
        <v>2.5</v>
      </c>
      <c r="FM21" s="17">
        <v>1</v>
      </c>
      <c r="FN21" s="17">
        <v>41</v>
      </c>
      <c r="FO21" s="17">
        <v>0</v>
      </c>
      <c r="FP21" s="17">
        <v>1</v>
      </c>
      <c r="FQ21" s="17">
        <v>0</v>
      </c>
      <c r="FR21" s="17">
        <v>0</v>
      </c>
      <c r="FS21" s="17">
        <v>0</v>
      </c>
      <c r="FT21" s="17">
        <v>0</v>
      </c>
      <c r="FU21" s="17">
        <v>0</v>
      </c>
      <c r="FV21" s="17">
        <v>2</v>
      </c>
      <c r="FW21" s="17">
        <v>0</v>
      </c>
      <c r="FX21" s="17">
        <v>0</v>
      </c>
      <c r="FY21" s="17">
        <f>SUM(C21:FX21)</f>
        <v>1039.5</v>
      </c>
    </row>
    <row r="22" spans="1:181" s="17" customFormat="1" ht="14.45" x14ac:dyDescent="0.3">
      <c r="A22" s="46"/>
      <c r="B22" s="62" t="s">
        <v>301</v>
      </c>
      <c r="C22" s="17">
        <f>SUM(C19:C21)</f>
        <v>6266</v>
      </c>
      <c r="D22" s="17">
        <f t="shared" ref="D22:BO22" si="0">SUM(D19:D21)</f>
        <v>38548</v>
      </c>
      <c r="E22" s="17">
        <f t="shared" si="0"/>
        <v>7024.8</v>
      </c>
      <c r="F22" s="17">
        <f t="shared" si="0"/>
        <v>16357.9</v>
      </c>
      <c r="G22" s="17">
        <f t="shared" si="0"/>
        <v>970.7</v>
      </c>
      <c r="H22" s="17">
        <f t="shared" si="0"/>
        <v>927.69999999999993</v>
      </c>
      <c r="I22" s="17">
        <f t="shared" si="0"/>
        <v>9475.2000000000007</v>
      </c>
      <c r="J22" s="17">
        <f t="shared" si="0"/>
        <v>2052</v>
      </c>
      <c r="K22" s="17">
        <f t="shared" si="0"/>
        <v>303.10000000000002</v>
      </c>
      <c r="L22" s="17">
        <f t="shared" si="0"/>
        <v>2778.5</v>
      </c>
      <c r="M22" s="17">
        <f t="shared" si="0"/>
        <v>1420.1</v>
      </c>
      <c r="N22" s="17">
        <f t="shared" si="0"/>
        <v>52260.5</v>
      </c>
      <c r="O22" s="17">
        <f t="shared" si="0"/>
        <v>15010.5</v>
      </c>
      <c r="P22" s="17">
        <f t="shared" si="0"/>
        <v>170.3</v>
      </c>
      <c r="Q22" s="17">
        <f t="shared" si="0"/>
        <v>38287.800000000003</v>
      </c>
      <c r="R22" s="17">
        <f t="shared" si="0"/>
        <v>435.09999999999997</v>
      </c>
      <c r="S22" s="17">
        <f t="shared" si="0"/>
        <v>1344.5</v>
      </c>
      <c r="T22" s="17">
        <f t="shared" si="0"/>
        <v>128.1</v>
      </c>
      <c r="U22" s="17">
        <f t="shared" si="0"/>
        <v>42</v>
      </c>
      <c r="V22" s="17">
        <f t="shared" si="0"/>
        <v>263</v>
      </c>
      <c r="W22" s="17">
        <f t="shared" si="0"/>
        <v>48</v>
      </c>
      <c r="X22" s="17">
        <f t="shared" si="0"/>
        <v>45.2</v>
      </c>
      <c r="Y22" s="17">
        <f t="shared" si="0"/>
        <v>458</v>
      </c>
      <c r="Z22" s="17">
        <f t="shared" si="0"/>
        <v>252</v>
      </c>
      <c r="AA22" s="17">
        <f t="shared" si="0"/>
        <v>28667.5</v>
      </c>
      <c r="AB22" s="17">
        <f t="shared" si="0"/>
        <v>29296.3</v>
      </c>
      <c r="AC22" s="17">
        <f t="shared" si="0"/>
        <v>914.2</v>
      </c>
      <c r="AD22" s="17">
        <f t="shared" si="0"/>
        <v>1093.7</v>
      </c>
      <c r="AE22" s="17">
        <f t="shared" si="0"/>
        <v>111.2</v>
      </c>
      <c r="AF22" s="17">
        <f t="shared" si="0"/>
        <v>170.7</v>
      </c>
      <c r="AG22" s="17">
        <f t="shared" si="0"/>
        <v>899.5</v>
      </c>
      <c r="AH22" s="17">
        <f t="shared" si="0"/>
        <v>1021</v>
      </c>
      <c r="AI22" s="17">
        <f t="shared" si="0"/>
        <v>346</v>
      </c>
      <c r="AJ22" s="17">
        <f t="shared" si="0"/>
        <v>210</v>
      </c>
      <c r="AK22" s="17">
        <f t="shared" si="0"/>
        <v>185.39999999999998</v>
      </c>
      <c r="AL22" s="17">
        <f t="shared" si="0"/>
        <v>263.5</v>
      </c>
      <c r="AM22" s="17">
        <f t="shared" si="0"/>
        <v>429</v>
      </c>
      <c r="AN22" s="17">
        <f t="shared" si="0"/>
        <v>371</v>
      </c>
      <c r="AO22" s="17">
        <f t="shared" si="0"/>
        <v>5061.1000000000004</v>
      </c>
      <c r="AP22" s="17">
        <f t="shared" si="0"/>
        <v>80430.399999999994</v>
      </c>
      <c r="AQ22" s="17">
        <f t="shared" si="0"/>
        <v>262.5</v>
      </c>
      <c r="AR22" s="17">
        <f t="shared" si="0"/>
        <v>60801.5</v>
      </c>
      <c r="AS22" s="17">
        <f t="shared" si="0"/>
        <v>6242.5</v>
      </c>
      <c r="AT22" s="17">
        <f t="shared" si="0"/>
        <v>2578.5</v>
      </c>
      <c r="AU22" s="17">
        <f t="shared" si="0"/>
        <v>356.5</v>
      </c>
      <c r="AV22" s="17">
        <f t="shared" si="0"/>
        <v>286.8</v>
      </c>
      <c r="AW22" s="17">
        <f t="shared" si="0"/>
        <v>196</v>
      </c>
      <c r="AX22" s="17">
        <f t="shared" si="0"/>
        <v>37</v>
      </c>
      <c r="AY22" s="17">
        <f t="shared" si="0"/>
        <v>483.4</v>
      </c>
      <c r="AZ22" s="17">
        <f t="shared" si="0"/>
        <v>10664</v>
      </c>
      <c r="BA22" s="17">
        <f t="shared" si="0"/>
        <v>8905</v>
      </c>
      <c r="BB22" s="17">
        <f t="shared" si="0"/>
        <v>7677</v>
      </c>
      <c r="BC22" s="17">
        <f t="shared" si="0"/>
        <v>27682.799999999999</v>
      </c>
      <c r="BD22" s="17">
        <f t="shared" si="0"/>
        <v>4498</v>
      </c>
      <c r="BE22" s="17">
        <f t="shared" si="0"/>
        <v>1463.2</v>
      </c>
      <c r="BF22" s="17">
        <f t="shared" si="0"/>
        <v>23680.799999999999</v>
      </c>
      <c r="BG22" s="17">
        <f t="shared" si="0"/>
        <v>943.30000000000007</v>
      </c>
      <c r="BH22" s="17">
        <f t="shared" si="0"/>
        <v>600</v>
      </c>
      <c r="BI22" s="17">
        <f t="shared" si="0"/>
        <v>220</v>
      </c>
      <c r="BJ22" s="17">
        <f t="shared" si="0"/>
        <v>5972</v>
      </c>
      <c r="BK22" s="17">
        <f t="shared" si="0"/>
        <v>14770</v>
      </c>
      <c r="BL22" s="17">
        <f t="shared" si="0"/>
        <v>163.5</v>
      </c>
      <c r="BM22" s="17">
        <f t="shared" si="0"/>
        <v>239</v>
      </c>
      <c r="BN22" s="17">
        <f t="shared" si="0"/>
        <v>3694.8</v>
      </c>
      <c r="BO22" s="17">
        <f t="shared" si="0"/>
        <v>1553</v>
      </c>
      <c r="BP22" s="17">
        <f t="shared" ref="BP22:EA22" si="1">SUM(BP19:BP21)</f>
        <v>212</v>
      </c>
      <c r="BQ22" s="17">
        <f t="shared" si="1"/>
        <v>5340.4</v>
      </c>
      <c r="BR22" s="17">
        <f t="shared" si="1"/>
        <v>4663.5</v>
      </c>
      <c r="BS22" s="17">
        <f t="shared" si="1"/>
        <v>1025.5</v>
      </c>
      <c r="BT22" s="17">
        <f t="shared" si="1"/>
        <v>341</v>
      </c>
      <c r="BU22" s="17">
        <f t="shared" si="1"/>
        <v>434.09999999999997</v>
      </c>
      <c r="BV22" s="17">
        <f t="shared" si="1"/>
        <v>1152</v>
      </c>
      <c r="BW22" s="17">
        <f t="shared" si="1"/>
        <v>1776.9</v>
      </c>
      <c r="BX22" s="17">
        <f t="shared" si="1"/>
        <v>71.3</v>
      </c>
      <c r="BY22" s="17">
        <f t="shared" si="1"/>
        <v>461.5</v>
      </c>
      <c r="BZ22" s="17">
        <f t="shared" si="1"/>
        <v>212</v>
      </c>
      <c r="CA22" s="17">
        <f t="shared" si="1"/>
        <v>189.5</v>
      </c>
      <c r="CB22" s="17">
        <f t="shared" si="1"/>
        <v>81625</v>
      </c>
      <c r="CC22" s="17">
        <f t="shared" si="1"/>
        <v>155</v>
      </c>
      <c r="CD22" s="17">
        <f t="shared" si="1"/>
        <v>71.3</v>
      </c>
      <c r="CE22" s="17">
        <f t="shared" si="1"/>
        <v>153</v>
      </c>
      <c r="CF22" s="17">
        <f t="shared" si="1"/>
        <v>122</v>
      </c>
      <c r="CG22" s="17">
        <f t="shared" si="1"/>
        <v>143</v>
      </c>
      <c r="CH22" s="17">
        <f t="shared" si="1"/>
        <v>119.8</v>
      </c>
      <c r="CI22" s="17">
        <f t="shared" si="1"/>
        <v>713.5</v>
      </c>
      <c r="CJ22" s="17">
        <f t="shared" si="1"/>
        <v>1062.8</v>
      </c>
      <c r="CK22" s="17">
        <f t="shared" si="1"/>
        <v>4409.5</v>
      </c>
      <c r="CL22" s="17">
        <f t="shared" si="1"/>
        <v>1349.9</v>
      </c>
      <c r="CM22" s="17">
        <f t="shared" si="1"/>
        <v>702.3</v>
      </c>
      <c r="CN22" s="17">
        <f t="shared" si="1"/>
        <v>27300.100000000002</v>
      </c>
      <c r="CO22" s="17">
        <f t="shared" si="1"/>
        <v>15410.400000000001</v>
      </c>
      <c r="CP22" s="17">
        <f t="shared" si="1"/>
        <v>1124.4000000000001</v>
      </c>
      <c r="CQ22" s="17">
        <f t="shared" si="1"/>
        <v>1192</v>
      </c>
      <c r="CR22" s="17">
        <f t="shared" si="1"/>
        <v>183</v>
      </c>
      <c r="CS22" s="17">
        <f t="shared" si="1"/>
        <v>358.9</v>
      </c>
      <c r="CT22" s="17">
        <f t="shared" si="1"/>
        <v>78.599999999999994</v>
      </c>
      <c r="CU22" s="17">
        <f t="shared" si="1"/>
        <v>30.1</v>
      </c>
      <c r="CV22" s="17">
        <f t="shared" si="1"/>
        <v>49.4</v>
      </c>
      <c r="CW22" s="17">
        <f t="shared" si="1"/>
        <v>157.1</v>
      </c>
      <c r="CX22" s="17">
        <f t="shared" si="1"/>
        <v>451</v>
      </c>
      <c r="CY22" s="17">
        <f t="shared" si="1"/>
        <v>20</v>
      </c>
      <c r="CZ22" s="17">
        <f t="shared" si="1"/>
        <v>2124</v>
      </c>
      <c r="DA22" s="17">
        <f t="shared" si="1"/>
        <v>176.1</v>
      </c>
      <c r="DB22" s="17">
        <f t="shared" si="1"/>
        <v>321.10000000000002</v>
      </c>
      <c r="DC22" s="17">
        <f t="shared" si="1"/>
        <v>178.8</v>
      </c>
      <c r="DD22" s="17">
        <f t="shared" si="1"/>
        <v>106.1</v>
      </c>
      <c r="DE22" s="17">
        <f t="shared" si="1"/>
        <v>491</v>
      </c>
      <c r="DF22" s="17">
        <f t="shared" si="1"/>
        <v>21102</v>
      </c>
      <c r="DG22" s="17">
        <f t="shared" si="1"/>
        <v>80</v>
      </c>
      <c r="DH22" s="17">
        <f t="shared" si="1"/>
        <v>2136.4</v>
      </c>
      <c r="DI22" s="17">
        <f t="shared" si="1"/>
        <v>2617.9</v>
      </c>
      <c r="DJ22" s="17">
        <f t="shared" si="1"/>
        <v>710.2</v>
      </c>
      <c r="DK22" s="17">
        <f t="shared" si="1"/>
        <v>394.5</v>
      </c>
      <c r="DL22" s="17">
        <f t="shared" si="1"/>
        <v>5737</v>
      </c>
      <c r="DM22" s="17">
        <f t="shared" si="1"/>
        <v>299.8</v>
      </c>
      <c r="DN22" s="17">
        <f t="shared" si="1"/>
        <v>1495.5</v>
      </c>
      <c r="DO22" s="17">
        <f t="shared" si="1"/>
        <v>2987.5</v>
      </c>
      <c r="DP22" s="17">
        <f t="shared" si="1"/>
        <v>201.3</v>
      </c>
      <c r="DQ22" s="17">
        <f t="shared" si="1"/>
        <v>494.9</v>
      </c>
      <c r="DR22" s="17">
        <f t="shared" si="1"/>
        <v>1290</v>
      </c>
      <c r="DS22" s="17">
        <f t="shared" si="1"/>
        <v>805.5</v>
      </c>
      <c r="DT22" s="17">
        <f t="shared" si="1"/>
        <v>135</v>
      </c>
      <c r="DU22" s="17">
        <f t="shared" si="1"/>
        <v>406</v>
      </c>
      <c r="DV22" s="17">
        <f t="shared" si="1"/>
        <v>206.7</v>
      </c>
      <c r="DW22" s="17">
        <f t="shared" si="1"/>
        <v>350</v>
      </c>
      <c r="DX22" s="17">
        <f t="shared" si="1"/>
        <v>173.9</v>
      </c>
      <c r="DY22" s="17">
        <f t="shared" si="1"/>
        <v>320.39999999999998</v>
      </c>
      <c r="DZ22" s="17">
        <f t="shared" si="1"/>
        <v>997</v>
      </c>
      <c r="EA22" s="17">
        <f t="shared" si="1"/>
        <v>513.4</v>
      </c>
      <c r="EB22" s="17">
        <f t="shared" ref="EB22:FY22" si="2">SUM(EB19:EB21)</f>
        <v>587.5</v>
      </c>
      <c r="EC22" s="17">
        <f t="shared" si="2"/>
        <v>285.2</v>
      </c>
      <c r="ED22" s="17">
        <f t="shared" si="2"/>
        <v>1714</v>
      </c>
      <c r="EE22" s="17">
        <f t="shared" si="2"/>
        <v>208</v>
      </c>
      <c r="EF22" s="17">
        <f t="shared" si="2"/>
        <v>1527.5</v>
      </c>
      <c r="EG22" s="17">
        <f t="shared" si="2"/>
        <v>272.2</v>
      </c>
      <c r="EH22" s="17">
        <f t="shared" si="2"/>
        <v>225.8</v>
      </c>
      <c r="EI22" s="17">
        <f t="shared" si="2"/>
        <v>16554.3</v>
      </c>
      <c r="EJ22" s="17">
        <f t="shared" si="2"/>
        <v>8848</v>
      </c>
      <c r="EK22" s="17">
        <f t="shared" si="2"/>
        <v>656</v>
      </c>
      <c r="EL22" s="17">
        <f t="shared" si="2"/>
        <v>458.40000000000003</v>
      </c>
      <c r="EM22" s="17">
        <f t="shared" si="2"/>
        <v>480</v>
      </c>
      <c r="EN22" s="17">
        <f t="shared" si="2"/>
        <v>1005.5</v>
      </c>
      <c r="EO22" s="17">
        <f t="shared" si="2"/>
        <v>446.7</v>
      </c>
      <c r="EP22" s="17">
        <f t="shared" si="2"/>
        <v>369.40000000000003</v>
      </c>
      <c r="EQ22" s="17">
        <f t="shared" si="2"/>
        <v>2350</v>
      </c>
      <c r="ER22" s="17">
        <f t="shared" si="2"/>
        <v>390.1</v>
      </c>
      <c r="ES22" s="17">
        <f t="shared" si="2"/>
        <v>108.6</v>
      </c>
      <c r="ET22" s="17">
        <f t="shared" si="2"/>
        <v>191</v>
      </c>
      <c r="EU22" s="17">
        <f t="shared" si="2"/>
        <v>585.5</v>
      </c>
      <c r="EV22" s="17">
        <f t="shared" si="2"/>
        <v>65.599999999999994</v>
      </c>
      <c r="EW22" s="17">
        <f t="shared" si="2"/>
        <v>854.5</v>
      </c>
      <c r="EX22" s="17">
        <f t="shared" si="2"/>
        <v>250.4</v>
      </c>
      <c r="EY22" s="17">
        <f t="shared" si="2"/>
        <v>242.8</v>
      </c>
      <c r="EZ22" s="17">
        <f t="shared" si="2"/>
        <v>121</v>
      </c>
      <c r="FA22" s="17">
        <f t="shared" si="2"/>
        <v>3033.9</v>
      </c>
      <c r="FB22" s="17">
        <f t="shared" si="2"/>
        <v>333.7</v>
      </c>
      <c r="FC22" s="17">
        <f t="shared" si="2"/>
        <v>2426.6</v>
      </c>
      <c r="FD22" s="17">
        <f t="shared" si="2"/>
        <v>330.3</v>
      </c>
      <c r="FE22" s="17">
        <f t="shared" si="2"/>
        <v>102</v>
      </c>
      <c r="FF22" s="17">
        <f t="shared" si="2"/>
        <v>172.7</v>
      </c>
      <c r="FG22" s="17">
        <f t="shared" si="2"/>
        <v>117.8</v>
      </c>
      <c r="FH22" s="17">
        <f t="shared" si="2"/>
        <v>75.600000000000009</v>
      </c>
      <c r="FI22" s="17">
        <f t="shared" si="2"/>
        <v>1769.9</v>
      </c>
      <c r="FJ22" s="17">
        <f t="shared" si="2"/>
        <v>1835.2</v>
      </c>
      <c r="FK22" s="17">
        <f t="shared" si="2"/>
        <v>2164</v>
      </c>
      <c r="FL22" s="17">
        <f t="shared" si="2"/>
        <v>4766.1000000000004</v>
      </c>
      <c r="FM22" s="17">
        <f t="shared" si="2"/>
        <v>3331.6</v>
      </c>
      <c r="FN22" s="17">
        <f t="shared" si="2"/>
        <v>19917.5</v>
      </c>
      <c r="FO22" s="17">
        <f t="shared" si="2"/>
        <v>1163.7</v>
      </c>
      <c r="FP22" s="17">
        <f t="shared" si="2"/>
        <v>2191.5</v>
      </c>
      <c r="FQ22" s="17">
        <f t="shared" si="2"/>
        <v>757.30000000000007</v>
      </c>
      <c r="FR22" s="17">
        <f t="shared" si="2"/>
        <v>145.5</v>
      </c>
      <c r="FS22" s="17">
        <f t="shared" si="2"/>
        <v>173.29999999999998</v>
      </c>
      <c r="FT22" s="17">
        <f t="shared" si="2"/>
        <v>82</v>
      </c>
      <c r="FU22" s="17">
        <f t="shared" si="2"/>
        <v>757.6</v>
      </c>
      <c r="FV22" s="17">
        <f t="shared" si="2"/>
        <v>708</v>
      </c>
      <c r="FW22" s="17">
        <f t="shared" si="2"/>
        <v>142</v>
      </c>
      <c r="FX22" s="17">
        <f t="shared" si="2"/>
        <v>84.4</v>
      </c>
      <c r="FY22" s="17">
        <f t="shared" si="2"/>
        <v>813404.59999999986</v>
      </c>
    </row>
    <row r="23" spans="1:181" s="17" customFormat="1" ht="14.45" x14ac:dyDescent="0.3">
      <c r="A23" s="46"/>
      <c r="B23" s="61" t="s">
        <v>223</v>
      </c>
      <c r="C23" s="63">
        <v>32</v>
      </c>
      <c r="D23" s="63">
        <v>152</v>
      </c>
      <c r="E23" s="63">
        <v>35.5</v>
      </c>
      <c r="F23" s="63">
        <v>89</v>
      </c>
      <c r="G23" s="63">
        <v>7</v>
      </c>
      <c r="H23" s="63">
        <v>11.5</v>
      </c>
      <c r="I23" s="63">
        <v>78</v>
      </c>
      <c r="J23" s="63">
        <v>13.5</v>
      </c>
      <c r="K23" s="63">
        <v>0</v>
      </c>
      <c r="L23" s="63">
        <v>22.5</v>
      </c>
      <c r="M23" s="63">
        <v>12.5</v>
      </c>
      <c r="N23" s="63">
        <v>261</v>
      </c>
      <c r="O23" s="63">
        <v>52.5</v>
      </c>
      <c r="P23" s="63">
        <v>1.5</v>
      </c>
      <c r="Q23" s="63">
        <v>156</v>
      </c>
      <c r="R23" s="63">
        <v>4</v>
      </c>
      <c r="S23" s="63">
        <v>4.5</v>
      </c>
      <c r="T23" s="63">
        <v>1.5</v>
      </c>
      <c r="U23" s="63">
        <v>1</v>
      </c>
      <c r="V23" s="63">
        <v>6</v>
      </c>
      <c r="W23" s="63">
        <v>0</v>
      </c>
      <c r="X23" s="63">
        <v>0</v>
      </c>
      <c r="Y23" s="63">
        <v>4</v>
      </c>
      <c r="Z23" s="63">
        <v>3.5</v>
      </c>
      <c r="AA23" s="63">
        <v>129.5</v>
      </c>
      <c r="AB23" s="63">
        <v>112.5</v>
      </c>
      <c r="AC23" s="63">
        <v>9.5</v>
      </c>
      <c r="AD23" s="63">
        <v>8</v>
      </c>
      <c r="AE23" s="63">
        <v>0</v>
      </c>
      <c r="AF23" s="63">
        <v>1.5</v>
      </c>
      <c r="AG23" s="63">
        <v>2.5</v>
      </c>
      <c r="AH23" s="63">
        <v>3</v>
      </c>
      <c r="AI23" s="63">
        <v>0.5</v>
      </c>
      <c r="AJ23" s="63">
        <v>1.5</v>
      </c>
      <c r="AK23" s="63">
        <v>0</v>
      </c>
      <c r="AL23" s="63">
        <v>1.5</v>
      </c>
      <c r="AM23" s="63">
        <v>5</v>
      </c>
      <c r="AN23" s="63">
        <v>2</v>
      </c>
      <c r="AO23" s="63">
        <v>33</v>
      </c>
      <c r="AP23" s="63">
        <v>8.5</v>
      </c>
      <c r="AQ23" s="63">
        <v>2</v>
      </c>
      <c r="AR23" s="63">
        <v>281</v>
      </c>
      <c r="AS23" s="63">
        <v>34</v>
      </c>
      <c r="AT23" s="63">
        <v>14.5</v>
      </c>
      <c r="AU23" s="63">
        <v>1.5</v>
      </c>
      <c r="AV23" s="63">
        <v>0.5</v>
      </c>
      <c r="AW23" s="63">
        <v>1.5</v>
      </c>
      <c r="AX23" s="63">
        <v>0</v>
      </c>
      <c r="AY23" s="63">
        <v>3</v>
      </c>
      <c r="AZ23" s="63">
        <v>70.5</v>
      </c>
      <c r="BA23" s="63">
        <v>89.5</v>
      </c>
      <c r="BB23" s="63">
        <v>82</v>
      </c>
      <c r="BC23" s="63">
        <v>90</v>
      </c>
      <c r="BD23" s="63">
        <v>29.5</v>
      </c>
      <c r="BE23" s="63">
        <v>3.5</v>
      </c>
      <c r="BF23" s="63">
        <v>62</v>
      </c>
      <c r="BG23" s="63">
        <v>7</v>
      </c>
      <c r="BH23" s="63">
        <v>3.5</v>
      </c>
      <c r="BI23" s="63">
        <v>1.5</v>
      </c>
      <c r="BJ23" s="63">
        <v>22.5</v>
      </c>
      <c r="BK23" s="63">
        <v>64.5</v>
      </c>
      <c r="BL23" s="63">
        <v>0</v>
      </c>
      <c r="BM23" s="63">
        <v>1</v>
      </c>
      <c r="BN23" s="63">
        <v>55.5</v>
      </c>
      <c r="BO23" s="63">
        <v>17.5</v>
      </c>
      <c r="BP23" s="63">
        <v>0</v>
      </c>
      <c r="BQ23" s="63">
        <v>21.5</v>
      </c>
      <c r="BR23" s="63">
        <v>29.5</v>
      </c>
      <c r="BS23" s="63">
        <v>8</v>
      </c>
      <c r="BT23" s="63">
        <v>4.5</v>
      </c>
      <c r="BU23" s="63">
        <v>5.5</v>
      </c>
      <c r="BV23" s="63">
        <v>7</v>
      </c>
      <c r="BW23" s="63">
        <v>7</v>
      </c>
      <c r="BX23" s="63">
        <v>0</v>
      </c>
      <c r="BY23" s="63">
        <v>1.5</v>
      </c>
      <c r="BZ23" s="63">
        <v>1.5</v>
      </c>
      <c r="CA23" s="63">
        <v>2</v>
      </c>
      <c r="CB23" s="63">
        <v>278</v>
      </c>
      <c r="CC23" s="63">
        <v>1</v>
      </c>
      <c r="CD23" s="63">
        <v>0.5</v>
      </c>
      <c r="CE23" s="63">
        <v>2</v>
      </c>
      <c r="CF23" s="63">
        <v>0.5</v>
      </c>
      <c r="CG23" s="63">
        <v>3.5</v>
      </c>
      <c r="CH23" s="63">
        <v>1</v>
      </c>
      <c r="CI23" s="63">
        <v>6.5</v>
      </c>
      <c r="CJ23" s="63">
        <v>2.5</v>
      </c>
      <c r="CK23" s="63">
        <v>20</v>
      </c>
      <c r="CL23" s="63">
        <v>6.5</v>
      </c>
      <c r="CM23" s="63">
        <v>6</v>
      </c>
      <c r="CN23" s="63">
        <v>96.5</v>
      </c>
      <c r="CO23" s="63">
        <v>96.5</v>
      </c>
      <c r="CP23" s="63">
        <v>1</v>
      </c>
      <c r="CQ23" s="63">
        <v>21.5</v>
      </c>
      <c r="CR23" s="63">
        <v>0.5</v>
      </c>
      <c r="CS23" s="63">
        <v>0.5</v>
      </c>
      <c r="CT23" s="63">
        <v>0</v>
      </c>
      <c r="CU23" s="63">
        <v>0</v>
      </c>
      <c r="CV23" s="63">
        <v>0</v>
      </c>
      <c r="CW23" s="63">
        <v>2</v>
      </c>
      <c r="CX23" s="63">
        <v>2</v>
      </c>
      <c r="CY23" s="63">
        <v>0.5</v>
      </c>
      <c r="CZ23" s="63">
        <v>26.5</v>
      </c>
      <c r="DA23" s="63">
        <v>0.5</v>
      </c>
      <c r="DB23" s="63">
        <v>0.5</v>
      </c>
      <c r="DC23" s="63">
        <v>3</v>
      </c>
      <c r="DD23" s="63">
        <v>0.5</v>
      </c>
      <c r="DE23" s="63">
        <v>1</v>
      </c>
      <c r="DF23" s="63">
        <v>101</v>
      </c>
      <c r="DG23" s="63">
        <v>0</v>
      </c>
      <c r="DH23" s="63">
        <v>16.5</v>
      </c>
      <c r="DI23" s="63">
        <v>14.5</v>
      </c>
      <c r="DJ23" s="63">
        <v>3.5</v>
      </c>
      <c r="DK23" s="63">
        <v>0.5</v>
      </c>
      <c r="DL23" s="63">
        <v>32</v>
      </c>
      <c r="DM23" s="63">
        <v>1.5</v>
      </c>
      <c r="DN23" s="63">
        <v>5.5</v>
      </c>
      <c r="DO23" s="63">
        <v>10.5</v>
      </c>
      <c r="DP23" s="63">
        <v>1</v>
      </c>
      <c r="DQ23" s="63">
        <v>0.5</v>
      </c>
      <c r="DR23" s="63">
        <v>8</v>
      </c>
      <c r="DS23" s="63">
        <v>5</v>
      </c>
      <c r="DT23" s="63">
        <v>0.5</v>
      </c>
      <c r="DU23" s="63">
        <v>0.5</v>
      </c>
      <c r="DV23" s="63">
        <v>1</v>
      </c>
      <c r="DW23" s="63">
        <v>0</v>
      </c>
      <c r="DX23" s="63">
        <v>1</v>
      </c>
      <c r="DY23" s="63">
        <v>1.5</v>
      </c>
      <c r="DZ23" s="63">
        <v>9</v>
      </c>
      <c r="EA23" s="63">
        <v>4</v>
      </c>
      <c r="EB23" s="63">
        <v>7</v>
      </c>
      <c r="EC23" s="63">
        <v>6.5</v>
      </c>
      <c r="ED23" s="63">
        <v>4</v>
      </c>
      <c r="EE23" s="63">
        <v>0</v>
      </c>
      <c r="EF23" s="63">
        <v>15</v>
      </c>
      <c r="EG23" s="63">
        <v>3</v>
      </c>
      <c r="EH23" s="63">
        <v>1</v>
      </c>
      <c r="EI23" s="63">
        <v>57</v>
      </c>
      <c r="EJ23" s="63">
        <v>47</v>
      </c>
      <c r="EK23" s="63">
        <v>5</v>
      </c>
      <c r="EL23" s="63">
        <v>7.5</v>
      </c>
      <c r="EM23" s="63">
        <v>0</v>
      </c>
      <c r="EN23" s="63">
        <v>6</v>
      </c>
      <c r="EO23" s="63">
        <v>1</v>
      </c>
      <c r="EP23" s="63">
        <v>3</v>
      </c>
      <c r="EQ23" s="63">
        <v>11.5</v>
      </c>
      <c r="ER23" s="63">
        <v>3</v>
      </c>
      <c r="ES23" s="63">
        <v>0</v>
      </c>
      <c r="ET23" s="63">
        <v>1.5</v>
      </c>
      <c r="EU23" s="63">
        <v>2.5</v>
      </c>
      <c r="EV23" s="63">
        <v>0</v>
      </c>
      <c r="EW23" s="63">
        <v>6.5</v>
      </c>
      <c r="EX23" s="63">
        <v>5</v>
      </c>
      <c r="EY23" s="63">
        <v>3</v>
      </c>
      <c r="EZ23" s="63">
        <v>4</v>
      </c>
      <c r="FA23" s="63">
        <v>17.5</v>
      </c>
      <c r="FB23" s="63">
        <v>0.5</v>
      </c>
      <c r="FC23" s="63">
        <v>10.5</v>
      </c>
      <c r="FD23" s="63">
        <v>4.5</v>
      </c>
      <c r="FE23" s="63">
        <v>0</v>
      </c>
      <c r="FF23" s="63">
        <v>0.5</v>
      </c>
      <c r="FG23" s="63">
        <v>0</v>
      </c>
      <c r="FH23" s="63">
        <v>0</v>
      </c>
      <c r="FI23" s="63">
        <v>10.5</v>
      </c>
      <c r="FJ23" s="63">
        <v>9.5</v>
      </c>
      <c r="FK23" s="63">
        <v>10.5</v>
      </c>
      <c r="FL23" s="63">
        <v>28</v>
      </c>
      <c r="FM23" s="63">
        <v>19</v>
      </c>
      <c r="FN23" s="63">
        <v>92.5</v>
      </c>
      <c r="FO23" s="63">
        <v>1</v>
      </c>
      <c r="FP23" s="63">
        <v>6</v>
      </c>
      <c r="FQ23" s="63">
        <v>1</v>
      </c>
      <c r="FR23" s="63">
        <v>1</v>
      </c>
      <c r="FS23" s="63">
        <v>0.5</v>
      </c>
      <c r="FT23" s="63">
        <v>0</v>
      </c>
      <c r="FU23" s="63">
        <v>5.5</v>
      </c>
      <c r="FV23" s="63">
        <v>8.5</v>
      </c>
      <c r="FW23" s="63">
        <v>0.5</v>
      </c>
      <c r="FX23" s="63">
        <v>0</v>
      </c>
      <c r="FY23" s="63">
        <f>SUM(C23:FX23)</f>
        <v>3519.5</v>
      </c>
    </row>
    <row r="24" spans="1:181" s="17" customFormat="1" ht="14.45" x14ac:dyDescent="0.3">
      <c r="A24" s="46"/>
      <c r="B24" s="64" t="s">
        <v>296</v>
      </c>
      <c r="C24" s="65">
        <f>SUM(C22:C23)</f>
        <v>6298</v>
      </c>
      <c r="D24" s="65">
        <f t="shared" ref="D24:BO24" si="3">SUM(D22:D23)</f>
        <v>38700</v>
      </c>
      <c r="E24" s="65">
        <f t="shared" si="3"/>
        <v>7060.3</v>
      </c>
      <c r="F24" s="65">
        <f t="shared" si="3"/>
        <v>16446.900000000001</v>
      </c>
      <c r="G24" s="65">
        <f t="shared" si="3"/>
        <v>977.7</v>
      </c>
      <c r="H24" s="65">
        <f t="shared" si="3"/>
        <v>939.19999999999993</v>
      </c>
      <c r="I24" s="65">
        <f t="shared" si="3"/>
        <v>9553.2000000000007</v>
      </c>
      <c r="J24" s="65">
        <f t="shared" si="3"/>
        <v>2065.5</v>
      </c>
      <c r="K24" s="65">
        <f t="shared" si="3"/>
        <v>303.10000000000002</v>
      </c>
      <c r="L24" s="65">
        <f t="shared" si="3"/>
        <v>2801</v>
      </c>
      <c r="M24" s="65">
        <f t="shared" si="3"/>
        <v>1432.6</v>
      </c>
      <c r="N24" s="65">
        <f t="shared" si="3"/>
        <v>52521.5</v>
      </c>
      <c r="O24" s="65">
        <f t="shared" si="3"/>
        <v>15063</v>
      </c>
      <c r="P24" s="65">
        <f t="shared" si="3"/>
        <v>171.8</v>
      </c>
      <c r="Q24" s="65">
        <f t="shared" si="3"/>
        <v>38443.800000000003</v>
      </c>
      <c r="R24" s="65">
        <f t="shared" si="3"/>
        <v>439.09999999999997</v>
      </c>
      <c r="S24" s="65">
        <f t="shared" si="3"/>
        <v>1349</v>
      </c>
      <c r="T24" s="65">
        <f t="shared" si="3"/>
        <v>129.6</v>
      </c>
      <c r="U24" s="65">
        <f t="shared" si="3"/>
        <v>43</v>
      </c>
      <c r="V24" s="65">
        <f t="shared" si="3"/>
        <v>269</v>
      </c>
      <c r="W24" s="65">
        <f t="shared" si="3"/>
        <v>48</v>
      </c>
      <c r="X24" s="65">
        <f t="shared" si="3"/>
        <v>45.2</v>
      </c>
      <c r="Y24" s="65">
        <f t="shared" si="3"/>
        <v>462</v>
      </c>
      <c r="Z24" s="65">
        <f t="shared" si="3"/>
        <v>255.5</v>
      </c>
      <c r="AA24" s="65">
        <f t="shared" si="3"/>
        <v>28797</v>
      </c>
      <c r="AB24" s="65">
        <f t="shared" si="3"/>
        <v>29408.799999999999</v>
      </c>
      <c r="AC24" s="65">
        <f t="shared" si="3"/>
        <v>923.7</v>
      </c>
      <c r="AD24" s="65">
        <f t="shared" si="3"/>
        <v>1101.7</v>
      </c>
      <c r="AE24" s="65">
        <f t="shared" si="3"/>
        <v>111.2</v>
      </c>
      <c r="AF24" s="65">
        <f t="shared" si="3"/>
        <v>172.2</v>
      </c>
      <c r="AG24" s="65">
        <f t="shared" si="3"/>
        <v>902</v>
      </c>
      <c r="AH24" s="65">
        <f t="shared" si="3"/>
        <v>1024</v>
      </c>
      <c r="AI24" s="65">
        <f t="shared" si="3"/>
        <v>346.5</v>
      </c>
      <c r="AJ24" s="65">
        <f t="shared" si="3"/>
        <v>211.5</v>
      </c>
      <c r="AK24" s="65">
        <f t="shared" si="3"/>
        <v>185.39999999999998</v>
      </c>
      <c r="AL24" s="65">
        <f t="shared" si="3"/>
        <v>265</v>
      </c>
      <c r="AM24" s="65">
        <f t="shared" si="3"/>
        <v>434</v>
      </c>
      <c r="AN24" s="65">
        <f t="shared" si="3"/>
        <v>373</v>
      </c>
      <c r="AO24" s="65">
        <f t="shared" si="3"/>
        <v>5094.1000000000004</v>
      </c>
      <c r="AP24" s="65">
        <f t="shared" si="3"/>
        <v>80438.899999999994</v>
      </c>
      <c r="AQ24" s="65">
        <f t="shared" si="3"/>
        <v>264.5</v>
      </c>
      <c r="AR24" s="65">
        <f t="shared" si="3"/>
        <v>61082.5</v>
      </c>
      <c r="AS24" s="65">
        <f t="shared" si="3"/>
        <v>6276.5</v>
      </c>
      <c r="AT24" s="65">
        <f t="shared" si="3"/>
        <v>2593</v>
      </c>
      <c r="AU24" s="65">
        <f t="shared" si="3"/>
        <v>358</v>
      </c>
      <c r="AV24" s="65">
        <f t="shared" si="3"/>
        <v>287.3</v>
      </c>
      <c r="AW24" s="65">
        <f t="shared" si="3"/>
        <v>197.5</v>
      </c>
      <c r="AX24" s="65">
        <f t="shared" si="3"/>
        <v>37</v>
      </c>
      <c r="AY24" s="65">
        <f t="shared" si="3"/>
        <v>486.4</v>
      </c>
      <c r="AZ24" s="65">
        <f t="shared" si="3"/>
        <v>10734.5</v>
      </c>
      <c r="BA24" s="65">
        <f t="shared" si="3"/>
        <v>8994.5</v>
      </c>
      <c r="BB24" s="65">
        <f t="shared" si="3"/>
        <v>7759</v>
      </c>
      <c r="BC24" s="65">
        <f t="shared" si="3"/>
        <v>27772.799999999999</v>
      </c>
      <c r="BD24" s="65">
        <f t="shared" si="3"/>
        <v>4527.5</v>
      </c>
      <c r="BE24" s="65">
        <f t="shared" si="3"/>
        <v>1466.7</v>
      </c>
      <c r="BF24" s="65">
        <f t="shared" si="3"/>
        <v>23742.799999999999</v>
      </c>
      <c r="BG24" s="65">
        <f t="shared" si="3"/>
        <v>950.30000000000007</v>
      </c>
      <c r="BH24" s="65">
        <f t="shared" si="3"/>
        <v>603.5</v>
      </c>
      <c r="BI24" s="65">
        <f t="shared" si="3"/>
        <v>221.5</v>
      </c>
      <c r="BJ24" s="65">
        <f t="shared" si="3"/>
        <v>5994.5</v>
      </c>
      <c r="BK24" s="65">
        <f t="shared" si="3"/>
        <v>14834.5</v>
      </c>
      <c r="BL24" s="65">
        <f t="shared" si="3"/>
        <v>163.5</v>
      </c>
      <c r="BM24" s="65">
        <f t="shared" si="3"/>
        <v>240</v>
      </c>
      <c r="BN24" s="65">
        <f t="shared" si="3"/>
        <v>3750.3</v>
      </c>
      <c r="BO24" s="65">
        <f t="shared" si="3"/>
        <v>1570.5</v>
      </c>
      <c r="BP24" s="65">
        <f t="shared" ref="BP24:EA24" si="4">SUM(BP22:BP23)</f>
        <v>212</v>
      </c>
      <c r="BQ24" s="65">
        <f t="shared" si="4"/>
        <v>5361.9</v>
      </c>
      <c r="BR24" s="65">
        <f t="shared" si="4"/>
        <v>4693</v>
      </c>
      <c r="BS24" s="65">
        <f t="shared" si="4"/>
        <v>1033.5</v>
      </c>
      <c r="BT24" s="65">
        <f t="shared" si="4"/>
        <v>345.5</v>
      </c>
      <c r="BU24" s="65">
        <f t="shared" si="4"/>
        <v>439.59999999999997</v>
      </c>
      <c r="BV24" s="65">
        <f t="shared" si="4"/>
        <v>1159</v>
      </c>
      <c r="BW24" s="65">
        <f t="shared" si="4"/>
        <v>1783.9</v>
      </c>
      <c r="BX24" s="65">
        <f t="shared" si="4"/>
        <v>71.3</v>
      </c>
      <c r="BY24" s="65">
        <f t="shared" si="4"/>
        <v>463</v>
      </c>
      <c r="BZ24" s="65">
        <f t="shared" si="4"/>
        <v>213.5</v>
      </c>
      <c r="CA24" s="65">
        <f t="shared" si="4"/>
        <v>191.5</v>
      </c>
      <c r="CB24" s="65">
        <f t="shared" si="4"/>
        <v>81903</v>
      </c>
      <c r="CC24" s="65">
        <f t="shared" si="4"/>
        <v>156</v>
      </c>
      <c r="CD24" s="65">
        <f t="shared" si="4"/>
        <v>71.8</v>
      </c>
      <c r="CE24" s="65">
        <f t="shared" si="4"/>
        <v>155</v>
      </c>
      <c r="CF24" s="65">
        <f t="shared" si="4"/>
        <v>122.5</v>
      </c>
      <c r="CG24" s="65">
        <f t="shared" si="4"/>
        <v>146.5</v>
      </c>
      <c r="CH24" s="65">
        <f t="shared" si="4"/>
        <v>120.8</v>
      </c>
      <c r="CI24" s="65">
        <f t="shared" si="4"/>
        <v>720</v>
      </c>
      <c r="CJ24" s="65">
        <f t="shared" si="4"/>
        <v>1065.3</v>
      </c>
      <c r="CK24" s="65">
        <f t="shared" si="4"/>
        <v>4429.5</v>
      </c>
      <c r="CL24" s="65">
        <f t="shared" si="4"/>
        <v>1356.4</v>
      </c>
      <c r="CM24" s="65">
        <f t="shared" si="4"/>
        <v>708.3</v>
      </c>
      <c r="CN24" s="65">
        <f t="shared" si="4"/>
        <v>27396.600000000002</v>
      </c>
      <c r="CO24" s="65">
        <f t="shared" si="4"/>
        <v>15506.900000000001</v>
      </c>
      <c r="CP24" s="65">
        <f t="shared" si="4"/>
        <v>1125.4000000000001</v>
      </c>
      <c r="CQ24" s="65">
        <f t="shared" si="4"/>
        <v>1213.5</v>
      </c>
      <c r="CR24" s="65">
        <f t="shared" si="4"/>
        <v>183.5</v>
      </c>
      <c r="CS24" s="65">
        <f t="shared" si="4"/>
        <v>359.4</v>
      </c>
      <c r="CT24" s="65">
        <f t="shared" si="4"/>
        <v>78.599999999999994</v>
      </c>
      <c r="CU24" s="65">
        <f t="shared" si="4"/>
        <v>30.1</v>
      </c>
      <c r="CV24" s="65">
        <f t="shared" si="4"/>
        <v>49.4</v>
      </c>
      <c r="CW24" s="65">
        <f t="shared" si="4"/>
        <v>159.1</v>
      </c>
      <c r="CX24" s="65">
        <f t="shared" si="4"/>
        <v>453</v>
      </c>
      <c r="CY24" s="65">
        <f t="shared" si="4"/>
        <v>20.5</v>
      </c>
      <c r="CZ24" s="65">
        <f t="shared" si="4"/>
        <v>2150.5</v>
      </c>
      <c r="DA24" s="65">
        <f t="shared" si="4"/>
        <v>176.6</v>
      </c>
      <c r="DB24" s="65">
        <f t="shared" si="4"/>
        <v>321.60000000000002</v>
      </c>
      <c r="DC24" s="65">
        <f t="shared" si="4"/>
        <v>181.8</v>
      </c>
      <c r="DD24" s="65">
        <f t="shared" si="4"/>
        <v>106.6</v>
      </c>
      <c r="DE24" s="65">
        <f t="shared" si="4"/>
        <v>492</v>
      </c>
      <c r="DF24" s="65">
        <f t="shared" si="4"/>
        <v>21203</v>
      </c>
      <c r="DG24" s="65">
        <f t="shared" si="4"/>
        <v>80</v>
      </c>
      <c r="DH24" s="65">
        <f t="shared" si="4"/>
        <v>2152.9</v>
      </c>
      <c r="DI24" s="65">
        <f t="shared" si="4"/>
        <v>2632.4</v>
      </c>
      <c r="DJ24" s="65">
        <f t="shared" si="4"/>
        <v>713.7</v>
      </c>
      <c r="DK24" s="65">
        <f t="shared" si="4"/>
        <v>395</v>
      </c>
      <c r="DL24" s="65">
        <f t="shared" si="4"/>
        <v>5769</v>
      </c>
      <c r="DM24" s="65">
        <f t="shared" si="4"/>
        <v>301.3</v>
      </c>
      <c r="DN24" s="65">
        <f t="shared" si="4"/>
        <v>1501</v>
      </c>
      <c r="DO24" s="65">
        <f t="shared" si="4"/>
        <v>2998</v>
      </c>
      <c r="DP24" s="65">
        <f t="shared" si="4"/>
        <v>202.3</v>
      </c>
      <c r="DQ24" s="65">
        <f t="shared" si="4"/>
        <v>495.4</v>
      </c>
      <c r="DR24" s="65">
        <f t="shared" si="4"/>
        <v>1298</v>
      </c>
      <c r="DS24" s="65">
        <f t="shared" si="4"/>
        <v>810.5</v>
      </c>
      <c r="DT24" s="65">
        <f t="shared" si="4"/>
        <v>135.5</v>
      </c>
      <c r="DU24" s="65">
        <f t="shared" si="4"/>
        <v>406.5</v>
      </c>
      <c r="DV24" s="65">
        <f t="shared" si="4"/>
        <v>207.7</v>
      </c>
      <c r="DW24" s="65">
        <f t="shared" si="4"/>
        <v>350</v>
      </c>
      <c r="DX24" s="65">
        <f t="shared" si="4"/>
        <v>174.9</v>
      </c>
      <c r="DY24" s="65">
        <f t="shared" si="4"/>
        <v>321.89999999999998</v>
      </c>
      <c r="DZ24" s="65">
        <f t="shared" si="4"/>
        <v>1006</v>
      </c>
      <c r="EA24" s="65">
        <f t="shared" si="4"/>
        <v>517.4</v>
      </c>
      <c r="EB24" s="65">
        <f t="shared" ref="EB24:FY24" si="5">SUM(EB22:EB23)</f>
        <v>594.5</v>
      </c>
      <c r="EC24" s="65">
        <f t="shared" si="5"/>
        <v>291.7</v>
      </c>
      <c r="ED24" s="65">
        <f t="shared" si="5"/>
        <v>1718</v>
      </c>
      <c r="EE24" s="65">
        <f t="shared" si="5"/>
        <v>208</v>
      </c>
      <c r="EF24" s="65">
        <f t="shared" si="5"/>
        <v>1542.5</v>
      </c>
      <c r="EG24" s="65">
        <f t="shared" si="5"/>
        <v>275.2</v>
      </c>
      <c r="EH24" s="65">
        <f t="shared" si="5"/>
        <v>226.8</v>
      </c>
      <c r="EI24" s="65">
        <f t="shared" si="5"/>
        <v>16611.3</v>
      </c>
      <c r="EJ24" s="65">
        <f t="shared" si="5"/>
        <v>8895</v>
      </c>
      <c r="EK24" s="65">
        <f t="shared" si="5"/>
        <v>661</v>
      </c>
      <c r="EL24" s="65">
        <f t="shared" si="5"/>
        <v>465.90000000000003</v>
      </c>
      <c r="EM24" s="65">
        <f t="shared" si="5"/>
        <v>480</v>
      </c>
      <c r="EN24" s="65">
        <f t="shared" si="5"/>
        <v>1011.5</v>
      </c>
      <c r="EO24" s="65">
        <f t="shared" si="5"/>
        <v>447.7</v>
      </c>
      <c r="EP24" s="65">
        <f t="shared" si="5"/>
        <v>372.40000000000003</v>
      </c>
      <c r="EQ24" s="65">
        <f t="shared" si="5"/>
        <v>2361.5</v>
      </c>
      <c r="ER24" s="65">
        <f t="shared" si="5"/>
        <v>393.1</v>
      </c>
      <c r="ES24" s="65">
        <f t="shared" si="5"/>
        <v>108.6</v>
      </c>
      <c r="ET24" s="65">
        <f t="shared" si="5"/>
        <v>192.5</v>
      </c>
      <c r="EU24" s="65">
        <f t="shared" si="5"/>
        <v>588</v>
      </c>
      <c r="EV24" s="65">
        <f t="shared" si="5"/>
        <v>65.599999999999994</v>
      </c>
      <c r="EW24" s="65">
        <f t="shared" si="5"/>
        <v>861</v>
      </c>
      <c r="EX24" s="65">
        <f t="shared" si="5"/>
        <v>255.4</v>
      </c>
      <c r="EY24" s="65">
        <f t="shared" si="5"/>
        <v>245.8</v>
      </c>
      <c r="EZ24" s="65">
        <f t="shared" si="5"/>
        <v>125</v>
      </c>
      <c r="FA24" s="65">
        <f t="shared" si="5"/>
        <v>3051.4</v>
      </c>
      <c r="FB24" s="65">
        <f t="shared" si="5"/>
        <v>334.2</v>
      </c>
      <c r="FC24" s="65">
        <f t="shared" si="5"/>
        <v>2437.1</v>
      </c>
      <c r="FD24" s="65">
        <f t="shared" si="5"/>
        <v>334.8</v>
      </c>
      <c r="FE24" s="65">
        <f t="shared" si="5"/>
        <v>102</v>
      </c>
      <c r="FF24" s="65">
        <f t="shared" si="5"/>
        <v>173.2</v>
      </c>
      <c r="FG24" s="65">
        <f t="shared" si="5"/>
        <v>117.8</v>
      </c>
      <c r="FH24" s="65">
        <f t="shared" si="5"/>
        <v>75.600000000000009</v>
      </c>
      <c r="FI24" s="65">
        <f t="shared" si="5"/>
        <v>1780.4</v>
      </c>
      <c r="FJ24" s="65">
        <f t="shared" si="5"/>
        <v>1844.7</v>
      </c>
      <c r="FK24" s="65">
        <f t="shared" si="5"/>
        <v>2174.5</v>
      </c>
      <c r="FL24" s="65">
        <f t="shared" si="5"/>
        <v>4794.1000000000004</v>
      </c>
      <c r="FM24" s="65">
        <f t="shared" si="5"/>
        <v>3350.6</v>
      </c>
      <c r="FN24" s="65">
        <f t="shared" si="5"/>
        <v>20010</v>
      </c>
      <c r="FO24" s="65">
        <f t="shared" si="5"/>
        <v>1164.7</v>
      </c>
      <c r="FP24" s="65">
        <f t="shared" si="5"/>
        <v>2197.5</v>
      </c>
      <c r="FQ24" s="65">
        <f t="shared" si="5"/>
        <v>758.30000000000007</v>
      </c>
      <c r="FR24" s="65">
        <f t="shared" si="5"/>
        <v>146.5</v>
      </c>
      <c r="FS24" s="65">
        <f t="shared" si="5"/>
        <v>173.79999999999998</v>
      </c>
      <c r="FT24" s="65">
        <f t="shared" si="5"/>
        <v>82</v>
      </c>
      <c r="FU24" s="65">
        <f t="shared" si="5"/>
        <v>763.1</v>
      </c>
      <c r="FV24" s="65">
        <f t="shared" si="5"/>
        <v>716.5</v>
      </c>
      <c r="FW24" s="65">
        <f t="shared" si="5"/>
        <v>142.5</v>
      </c>
      <c r="FX24" s="65">
        <f t="shared" si="5"/>
        <v>84.4</v>
      </c>
      <c r="FY24" s="65">
        <f t="shared" si="5"/>
        <v>816924.09999999986</v>
      </c>
    </row>
    <row r="26" spans="1:181" ht="14.45" x14ac:dyDescent="0.3">
      <c r="B26" s="26" t="s">
        <v>452</v>
      </c>
    </row>
    <row r="27" spans="1:181" s="17" customFormat="1" ht="14.45" x14ac:dyDescent="0.3">
      <c r="A27" s="46"/>
      <c r="B27" s="61" t="s">
        <v>288</v>
      </c>
      <c r="C27" s="17">
        <v>322</v>
      </c>
      <c r="D27" s="17">
        <v>548</v>
      </c>
      <c r="E27" s="17">
        <v>567</v>
      </c>
      <c r="F27" s="17">
        <v>429</v>
      </c>
      <c r="G27" s="17">
        <v>20</v>
      </c>
      <c r="H27" s="17">
        <v>22</v>
      </c>
      <c r="I27" s="17">
        <v>577</v>
      </c>
      <c r="J27" s="17">
        <v>144</v>
      </c>
      <c r="K27" s="17">
        <v>13</v>
      </c>
      <c r="L27" s="17">
        <v>162</v>
      </c>
      <c r="M27" s="17">
        <v>90</v>
      </c>
      <c r="N27" s="17">
        <v>348</v>
      </c>
      <c r="O27" s="17">
        <v>211</v>
      </c>
      <c r="P27" s="17">
        <v>6</v>
      </c>
      <c r="Q27" s="17">
        <v>1376</v>
      </c>
      <c r="R27" s="17">
        <v>12</v>
      </c>
      <c r="S27" s="17">
        <v>52</v>
      </c>
      <c r="T27" s="17">
        <v>9</v>
      </c>
      <c r="U27" s="17">
        <v>3</v>
      </c>
      <c r="V27" s="17">
        <v>18</v>
      </c>
      <c r="W27" s="17">
        <v>3</v>
      </c>
      <c r="X27" s="17">
        <v>2</v>
      </c>
      <c r="Y27" s="17">
        <v>47</v>
      </c>
      <c r="Z27" s="17">
        <v>11</v>
      </c>
      <c r="AA27" s="17">
        <v>300</v>
      </c>
      <c r="AB27" s="17">
        <v>334</v>
      </c>
      <c r="AC27" s="17">
        <v>16</v>
      </c>
      <c r="AD27" s="17">
        <v>53</v>
      </c>
      <c r="AE27" s="17">
        <v>0</v>
      </c>
      <c r="AF27" s="17">
        <v>8</v>
      </c>
      <c r="AG27" s="17">
        <v>40</v>
      </c>
      <c r="AH27" s="17">
        <v>60</v>
      </c>
      <c r="AI27" s="17">
        <v>20</v>
      </c>
      <c r="AJ27" s="17">
        <v>8</v>
      </c>
      <c r="AK27" s="17">
        <v>10</v>
      </c>
      <c r="AL27" s="17">
        <v>15</v>
      </c>
      <c r="AM27" s="17">
        <v>29</v>
      </c>
      <c r="AN27" s="17">
        <v>17</v>
      </c>
      <c r="AO27" s="17">
        <v>203</v>
      </c>
      <c r="AP27" s="17">
        <v>4024</v>
      </c>
      <c r="AQ27" s="17">
        <v>12</v>
      </c>
      <c r="AR27" s="17">
        <v>233</v>
      </c>
      <c r="AS27" s="17">
        <v>124</v>
      </c>
      <c r="AT27" s="17">
        <v>21</v>
      </c>
      <c r="AU27" s="17">
        <v>9</v>
      </c>
      <c r="AV27" s="17">
        <v>18</v>
      </c>
      <c r="AW27" s="17">
        <v>8</v>
      </c>
      <c r="AX27" s="17">
        <v>0</v>
      </c>
      <c r="AY27" s="17">
        <v>18</v>
      </c>
      <c r="AZ27" s="17">
        <v>362</v>
      </c>
      <c r="BA27" s="17">
        <v>120</v>
      </c>
      <c r="BB27" s="17">
        <v>120</v>
      </c>
      <c r="BC27" s="17">
        <v>826</v>
      </c>
      <c r="BD27" s="17">
        <v>0</v>
      </c>
      <c r="BE27" s="17">
        <v>0</v>
      </c>
      <c r="BF27" s="17">
        <v>80</v>
      </c>
      <c r="BG27" s="17">
        <v>63</v>
      </c>
      <c r="BH27" s="17">
        <v>18</v>
      </c>
      <c r="BI27" s="17">
        <v>11</v>
      </c>
      <c r="BJ27" s="17">
        <v>40</v>
      </c>
      <c r="BK27" s="17">
        <v>125</v>
      </c>
      <c r="BL27" s="17">
        <v>5</v>
      </c>
      <c r="BM27" s="17">
        <v>14</v>
      </c>
      <c r="BN27" s="17">
        <v>189</v>
      </c>
      <c r="BO27" s="17">
        <v>61</v>
      </c>
      <c r="BP27" s="17">
        <v>11</v>
      </c>
      <c r="BQ27" s="17">
        <v>142</v>
      </c>
      <c r="BR27" s="17">
        <v>100</v>
      </c>
      <c r="BS27" s="17">
        <v>70</v>
      </c>
      <c r="BT27" s="17">
        <v>7</v>
      </c>
      <c r="BU27" s="17">
        <v>20</v>
      </c>
      <c r="BV27" s="17">
        <v>30</v>
      </c>
      <c r="BW27" s="17">
        <v>47</v>
      </c>
      <c r="BX27" s="17">
        <v>7</v>
      </c>
      <c r="BY27" s="17">
        <v>30</v>
      </c>
      <c r="BZ27" s="17">
        <v>5</v>
      </c>
      <c r="CA27" s="17">
        <v>10</v>
      </c>
      <c r="CB27" s="17">
        <v>1281</v>
      </c>
      <c r="CC27" s="17">
        <v>9</v>
      </c>
      <c r="CD27" s="17">
        <v>6</v>
      </c>
      <c r="CE27" s="17">
        <v>7</v>
      </c>
      <c r="CF27" s="17">
        <v>6</v>
      </c>
      <c r="CG27" s="17">
        <v>14</v>
      </c>
      <c r="CH27" s="17">
        <v>3</v>
      </c>
      <c r="CI27" s="17">
        <v>35</v>
      </c>
      <c r="CJ27" s="17">
        <v>75</v>
      </c>
      <c r="CK27" s="17">
        <v>164</v>
      </c>
      <c r="CL27" s="17">
        <v>20</v>
      </c>
      <c r="CM27" s="17">
        <v>42</v>
      </c>
      <c r="CN27" s="17">
        <v>370</v>
      </c>
      <c r="CO27" s="17">
        <v>180</v>
      </c>
      <c r="CP27" s="17">
        <v>26</v>
      </c>
      <c r="CQ27" s="17">
        <v>94</v>
      </c>
      <c r="CR27" s="17">
        <v>7</v>
      </c>
      <c r="CS27" s="17">
        <v>10</v>
      </c>
      <c r="CT27" s="17">
        <v>9</v>
      </c>
      <c r="CU27" s="17">
        <v>2</v>
      </c>
      <c r="CV27" s="17">
        <v>3</v>
      </c>
      <c r="CW27" s="17">
        <v>5</v>
      </c>
      <c r="CX27" s="17">
        <v>20</v>
      </c>
      <c r="CY27" s="17">
        <v>2</v>
      </c>
      <c r="CZ27" s="17">
        <v>121</v>
      </c>
      <c r="DA27" s="17">
        <v>7</v>
      </c>
      <c r="DB27" s="17">
        <v>8</v>
      </c>
      <c r="DC27" s="17">
        <v>4</v>
      </c>
      <c r="DD27" s="17">
        <v>12</v>
      </c>
      <c r="DE27" s="17">
        <v>20</v>
      </c>
      <c r="DF27" s="17">
        <v>425</v>
      </c>
      <c r="DG27" s="17">
        <v>6</v>
      </c>
      <c r="DH27" s="17">
        <v>100</v>
      </c>
      <c r="DI27" s="17">
        <v>105</v>
      </c>
      <c r="DJ27" s="17">
        <v>16</v>
      </c>
      <c r="DK27" s="17">
        <v>10</v>
      </c>
      <c r="DL27" s="17">
        <v>135</v>
      </c>
      <c r="DM27" s="17">
        <v>21</v>
      </c>
      <c r="DN27" s="17">
        <v>56</v>
      </c>
      <c r="DO27" s="17">
        <v>100</v>
      </c>
      <c r="DP27" s="17">
        <v>14</v>
      </c>
      <c r="DQ27" s="17">
        <v>27</v>
      </c>
      <c r="DR27" s="17">
        <v>91</v>
      </c>
      <c r="DS27" s="17">
        <v>48</v>
      </c>
      <c r="DT27" s="17">
        <v>0</v>
      </c>
      <c r="DU27" s="17">
        <v>17</v>
      </c>
      <c r="DV27" s="17">
        <v>10</v>
      </c>
      <c r="DW27" s="17">
        <v>0</v>
      </c>
      <c r="DX27" s="17">
        <v>8</v>
      </c>
      <c r="DY27" s="17">
        <v>10</v>
      </c>
      <c r="DZ27" s="17">
        <v>23</v>
      </c>
      <c r="EA27" s="17">
        <v>39</v>
      </c>
      <c r="EB27" s="17">
        <v>25</v>
      </c>
      <c r="EC27" s="17">
        <v>15</v>
      </c>
      <c r="ED27" s="17">
        <v>35</v>
      </c>
      <c r="EE27" s="17">
        <v>0</v>
      </c>
      <c r="EF27" s="17">
        <v>102</v>
      </c>
      <c r="EG27" s="17">
        <v>19</v>
      </c>
      <c r="EH27" s="17">
        <v>11</v>
      </c>
      <c r="EI27" s="17">
        <v>1139</v>
      </c>
      <c r="EJ27" s="17">
        <v>183</v>
      </c>
      <c r="EK27" s="17">
        <v>29</v>
      </c>
      <c r="EL27" s="17">
        <v>20</v>
      </c>
      <c r="EM27" s="17">
        <v>41</v>
      </c>
      <c r="EN27" s="17">
        <v>43</v>
      </c>
      <c r="EO27" s="17">
        <v>25</v>
      </c>
      <c r="EP27" s="17">
        <v>14</v>
      </c>
      <c r="EQ27" s="17">
        <v>28</v>
      </c>
      <c r="ER27" s="17">
        <v>18</v>
      </c>
      <c r="ES27" s="17">
        <v>11</v>
      </c>
      <c r="ET27" s="17">
        <v>13</v>
      </c>
      <c r="EU27" s="17">
        <v>27</v>
      </c>
      <c r="EV27" s="17">
        <v>7</v>
      </c>
      <c r="EW27" s="17">
        <v>19</v>
      </c>
      <c r="EX27" s="17">
        <v>20</v>
      </c>
      <c r="EY27" s="17">
        <v>15</v>
      </c>
      <c r="EZ27" s="17">
        <v>10</v>
      </c>
      <c r="FA27" s="17">
        <v>95</v>
      </c>
      <c r="FB27" s="17">
        <v>22</v>
      </c>
      <c r="FC27" s="17">
        <v>60</v>
      </c>
      <c r="FD27" s="17">
        <v>9</v>
      </c>
      <c r="FE27" s="17">
        <v>3</v>
      </c>
      <c r="FF27" s="17">
        <v>14</v>
      </c>
      <c r="FG27" s="17">
        <v>0</v>
      </c>
      <c r="FH27" s="17">
        <v>4</v>
      </c>
      <c r="FI27" s="17">
        <v>77</v>
      </c>
      <c r="FJ27" s="17">
        <v>60</v>
      </c>
      <c r="FK27" s="17">
        <v>80</v>
      </c>
      <c r="FL27" s="17">
        <v>46</v>
      </c>
      <c r="FM27" s="17">
        <v>88</v>
      </c>
      <c r="FN27" s="17">
        <v>481</v>
      </c>
      <c r="FO27" s="17">
        <v>46</v>
      </c>
      <c r="FP27" s="17">
        <v>145</v>
      </c>
      <c r="FQ27" s="17">
        <v>32</v>
      </c>
      <c r="FR27" s="17">
        <v>7</v>
      </c>
      <c r="FS27" s="17">
        <v>8</v>
      </c>
      <c r="FT27" s="17">
        <v>4</v>
      </c>
      <c r="FU27" s="17">
        <v>30</v>
      </c>
      <c r="FV27" s="17">
        <v>22</v>
      </c>
      <c r="FW27" s="17">
        <v>11</v>
      </c>
      <c r="FX27" s="17">
        <v>4</v>
      </c>
      <c r="FY27" s="17">
        <f>SUM(C27:FX27)</f>
        <v>20125</v>
      </c>
    </row>
    <row r="28" spans="1:181" s="17" customFormat="1" ht="14.45" x14ac:dyDescent="0.3">
      <c r="A28" s="46"/>
      <c r="B28" s="61" t="s">
        <v>289</v>
      </c>
      <c r="C28" s="17">
        <v>272</v>
      </c>
      <c r="D28" s="17">
        <v>462.9</v>
      </c>
      <c r="E28" s="17">
        <v>479</v>
      </c>
      <c r="F28" s="17">
        <v>362.4</v>
      </c>
      <c r="G28" s="17">
        <v>16.899999999999999</v>
      </c>
      <c r="H28" s="17">
        <v>18.600000000000001</v>
      </c>
      <c r="I28" s="17">
        <v>487.4</v>
      </c>
      <c r="J28" s="17">
        <v>121.6</v>
      </c>
      <c r="K28" s="17">
        <v>11</v>
      </c>
      <c r="L28" s="17">
        <v>136.80000000000001</v>
      </c>
      <c r="M28" s="17">
        <v>76</v>
      </c>
      <c r="N28" s="17">
        <v>294</v>
      </c>
      <c r="O28" s="17">
        <v>178.2</v>
      </c>
      <c r="P28" s="17">
        <v>5.0999999999999996</v>
      </c>
      <c r="Q28" s="17">
        <v>1162.3</v>
      </c>
      <c r="R28" s="17">
        <v>10.1</v>
      </c>
      <c r="S28" s="17">
        <v>43.9</v>
      </c>
      <c r="T28" s="17">
        <v>7.6</v>
      </c>
      <c r="U28" s="17">
        <v>2.5</v>
      </c>
      <c r="V28" s="17">
        <v>15.2</v>
      </c>
      <c r="W28" s="17">
        <v>2.5</v>
      </c>
      <c r="X28" s="17">
        <v>1.7</v>
      </c>
      <c r="Y28" s="17">
        <v>39.700000000000003</v>
      </c>
      <c r="Z28" s="17">
        <v>9.3000000000000007</v>
      </c>
      <c r="AA28" s="17">
        <v>253.4</v>
      </c>
      <c r="AB28" s="17">
        <v>282.10000000000002</v>
      </c>
      <c r="AC28" s="17">
        <v>13.5</v>
      </c>
      <c r="AD28" s="17">
        <v>44.8</v>
      </c>
      <c r="AE28" s="17">
        <v>0</v>
      </c>
      <c r="AF28" s="17">
        <v>6.8</v>
      </c>
      <c r="AG28" s="17">
        <v>33.799999999999997</v>
      </c>
      <c r="AH28" s="17">
        <v>50.7</v>
      </c>
      <c r="AI28" s="17">
        <v>16.899999999999999</v>
      </c>
      <c r="AJ28" s="17">
        <v>6.8</v>
      </c>
      <c r="AK28" s="17">
        <v>8.4</v>
      </c>
      <c r="AL28" s="17">
        <v>12.7</v>
      </c>
      <c r="AM28" s="17">
        <v>24.5</v>
      </c>
      <c r="AN28" s="17">
        <v>14.4</v>
      </c>
      <c r="AO28" s="17">
        <v>171.5</v>
      </c>
      <c r="AP28" s="17">
        <v>3399.2</v>
      </c>
      <c r="AQ28" s="17">
        <v>10.1</v>
      </c>
      <c r="AR28" s="17">
        <v>196.8</v>
      </c>
      <c r="AS28" s="17">
        <v>104.7</v>
      </c>
      <c r="AT28" s="17">
        <v>17.7</v>
      </c>
      <c r="AU28" s="17">
        <v>7.6</v>
      </c>
      <c r="AV28" s="17">
        <v>15.2</v>
      </c>
      <c r="AW28" s="17">
        <v>6.8</v>
      </c>
      <c r="AX28" s="17">
        <v>0</v>
      </c>
      <c r="AY28" s="17">
        <v>15.2</v>
      </c>
      <c r="AZ28" s="17">
        <v>305.8</v>
      </c>
      <c r="BA28" s="17">
        <v>101.4</v>
      </c>
      <c r="BB28" s="17">
        <v>101.4</v>
      </c>
      <c r="BC28" s="17">
        <v>697.7</v>
      </c>
      <c r="BD28" s="17">
        <v>0</v>
      </c>
      <c r="BE28" s="17">
        <v>0</v>
      </c>
      <c r="BF28" s="17">
        <v>67.599999999999994</v>
      </c>
      <c r="BG28" s="17">
        <v>53.2</v>
      </c>
      <c r="BH28" s="17">
        <v>15.2</v>
      </c>
      <c r="BI28" s="17">
        <v>9.3000000000000007</v>
      </c>
      <c r="BJ28" s="17">
        <v>33.799999999999997</v>
      </c>
      <c r="BK28" s="17">
        <v>105.6</v>
      </c>
      <c r="BL28" s="17">
        <v>4.2</v>
      </c>
      <c r="BM28" s="17">
        <v>11.8</v>
      </c>
      <c r="BN28" s="17">
        <v>159.69999999999999</v>
      </c>
      <c r="BO28" s="17">
        <v>51.5</v>
      </c>
      <c r="BP28" s="17">
        <v>9.3000000000000007</v>
      </c>
      <c r="BQ28" s="17">
        <v>120</v>
      </c>
      <c r="BR28" s="17">
        <v>84.5</v>
      </c>
      <c r="BS28" s="17">
        <v>59.1</v>
      </c>
      <c r="BT28" s="17">
        <v>5.9</v>
      </c>
      <c r="BU28" s="17">
        <v>16.899999999999999</v>
      </c>
      <c r="BV28" s="17">
        <v>25.3</v>
      </c>
      <c r="BW28" s="17">
        <v>39.700000000000003</v>
      </c>
      <c r="BX28" s="17">
        <v>5.9</v>
      </c>
      <c r="BY28" s="17">
        <v>25.3</v>
      </c>
      <c r="BZ28" s="17">
        <v>4.2</v>
      </c>
      <c r="CA28" s="17">
        <v>8.4</v>
      </c>
      <c r="CB28" s="17">
        <v>1082.0999999999999</v>
      </c>
      <c r="CC28" s="17">
        <v>7.6</v>
      </c>
      <c r="CD28" s="17">
        <v>5.0999999999999996</v>
      </c>
      <c r="CE28" s="17">
        <v>5.9</v>
      </c>
      <c r="CF28" s="17">
        <v>5.0999999999999996</v>
      </c>
      <c r="CG28" s="17">
        <v>11.8</v>
      </c>
      <c r="CH28" s="17">
        <v>2.5</v>
      </c>
      <c r="CI28" s="17">
        <v>29.6</v>
      </c>
      <c r="CJ28" s="17">
        <v>63.4</v>
      </c>
      <c r="CK28" s="17">
        <v>138.5</v>
      </c>
      <c r="CL28" s="17">
        <v>16.899999999999999</v>
      </c>
      <c r="CM28" s="17">
        <v>35.5</v>
      </c>
      <c r="CN28" s="17">
        <v>312.5</v>
      </c>
      <c r="CO28" s="17">
        <v>152</v>
      </c>
      <c r="CP28" s="17">
        <v>22</v>
      </c>
      <c r="CQ28" s="17">
        <v>79.400000000000006</v>
      </c>
      <c r="CR28" s="17">
        <v>5.9</v>
      </c>
      <c r="CS28" s="17">
        <v>8.4</v>
      </c>
      <c r="CT28" s="17">
        <v>7.6</v>
      </c>
      <c r="CU28" s="17">
        <v>1.7</v>
      </c>
      <c r="CV28" s="17">
        <v>2.5</v>
      </c>
      <c r="CW28" s="17">
        <v>4.2</v>
      </c>
      <c r="CX28" s="17">
        <v>16.899999999999999</v>
      </c>
      <c r="CY28" s="17">
        <v>1.7</v>
      </c>
      <c r="CZ28" s="17">
        <v>102.2</v>
      </c>
      <c r="DA28" s="17">
        <v>5.9</v>
      </c>
      <c r="DB28" s="17">
        <v>6.8</v>
      </c>
      <c r="DC28" s="17">
        <v>3.4</v>
      </c>
      <c r="DD28" s="17">
        <v>10.1</v>
      </c>
      <c r="DE28" s="17">
        <v>16.899999999999999</v>
      </c>
      <c r="DF28" s="17">
        <v>359</v>
      </c>
      <c r="DG28" s="17">
        <v>5.0999999999999996</v>
      </c>
      <c r="DH28" s="17">
        <v>84.5</v>
      </c>
      <c r="DI28" s="17">
        <v>88.7</v>
      </c>
      <c r="DJ28" s="17">
        <v>13.5</v>
      </c>
      <c r="DK28" s="17">
        <v>8.4</v>
      </c>
      <c r="DL28" s="17">
        <v>114</v>
      </c>
      <c r="DM28" s="17">
        <v>17.7</v>
      </c>
      <c r="DN28" s="17">
        <v>47.3</v>
      </c>
      <c r="DO28" s="17">
        <v>84.5</v>
      </c>
      <c r="DP28" s="17">
        <v>11.8</v>
      </c>
      <c r="DQ28" s="17">
        <v>22.8</v>
      </c>
      <c r="DR28" s="17">
        <v>76.900000000000006</v>
      </c>
      <c r="DS28" s="17">
        <v>40.5</v>
      </c>
      <c r="DT28" s="17">
        <v>0</v>
      </c>
      <c r="DU28" s="17">
        <v>14.4</v>
      </c>
      <c r="DV28" s="17">
        <v>8.4</v>
      </c>
      <c r="DW28" s="17">
        <v>0</v>
      </c>
      <c r="DX28" s="17">
        <v>6.8</v>
      </c>
      <c r="DY28" s="17">
        <v>8.4</v>
      </c>
      <c r="DZ28" s="17">
        <v>19.399999999999999</v>
      </c>
      <c r="EA28" s="17">
        <v>32.9</v>
      </c>
      <c r="EB28" s="17">
        <v>21.1</v>
      </c>
      <c r="EC28" s="17">
        <v>12.7</v>
      </c>
      <c r="ED28" s="17">
        <v>29.6</v>
      </c>
      <c r="EE28" s="17">
        <v>0</v>
      </c>
      <c r="EF28" s="17">
        <v>86.2</v>
      </c>
      <c r="EG28" s="17">
        <v>16</v>
      </c>
      <c r="EH28" s="17">
        <v>9.3000000000000007</v>
      </c>
      <c r="EI28" s="17">
        <v>962.1</v>
      </c>
      <c r="EJ28" s="17">
        <v>154.6</v>
      </c>
      <c r="EK28" s="17">
        <v>24.5</v>
      </c>
      <c r="EL28" s="17">
        <v>16.899999999999999</v>
      </c>
      <c r="EM28" s="17">
        <v>34.6</v>
      </c>
      <c r="EN28" s="17">
        <v>36.299999999999997</v>
      </c>
      <c r="EO28" s="17">
        <v>21.1</v>
      </c>
      <c r="EP28" s="17">
        <v>11.8</v>
      </c>
      <c r="EQ28" s="17">
        <v>23.7</v>
      </c>
      <c r="ER28" s="17">
        <v>15.2</v>
      </c>
      <c r="ES28" s="17">
        <v>9.3000000000000007</v>
      </c>
      <c r="ET28" s="17">
        <v>11</v>
      </c>
      <c r="EU28" s="17">
        <v>22.8</v>
      </c>
      <c r="EV28" s="17">
        <v>5.9</v>
      </c>
      <c r="EW28" s="17">
        <v>16</v>
      </c>
      <c r="EX28" s="17">
        <v>16.899999999999999</v>
      </c>
      <c r="EY28" s="17">
        <v>12.7</v>
      </c>
      <c r="EZ28" s="17">
        <v>8.4</v>
      </c>
      <c r="FA28" s="17">
        <v>80.2</v>
      </c>
      <c r="FB28" s="17">
        <v>18.600000000000001</v>
      </c>
      <c r="FC28" s="17">
        <v>50.7</v>
      </c>
      <c r="FD28" s="17">
        <v>7.6</v>
      </c>
      <c r="FE28" s="17">
        <v>2.5</v>
      </c>
      <c r="FF28" s="17">
        <v>11.8</v>
      </c>
      <c r="FG28" s="17">
        <v>0</v>
      </c>
      <c r="FH28" s="17">
        <v>3.4</v>
      </c>
      <c r="FI28" s="17">
        <v>65</v>
      </c>
      <c r="FJ28" s="17">
        <v>50.7</v>
      </c>
      <c r="FK28" s="17">
        <v>67.599999999999994</v>
      </c>
      <c r="FL28" s="17">
        <v>38.9</v>
      </c>
      <c r="FM28" s="17">
        <v>74.3</v>
      </c>
      <c r="FN28" s="17">
        <v>406.3</v>
      </c>
      <c r="FO28" s="17">
        <v>38.9</v>
      </c>
      <c r="FP28" s="17">
        <v>122.5</v>
      </c>
      <c r="FQ28" s="17">
        <v>27</v>
      </c>
      <c r="FR28" s="17">
        <v>5.9</v>
      </c>
      <c r="FS28" s="17">
        <v>6.8</v>
      </c>
      <c r="FT28" s="17">
        <v>3.4</v>
      </c>
      <c r="FU28" s="17">
        <v>25.3</v>
      </c>
      <c r="FV28" s="17">
        <v>18.600000000000001</v>
      </c>
      <c r="FW28" s="17">
        <v>9.3000000000000007</v>
      </c>
      <c r="FX28" s="17">
        <v>3.4</v>
      </c>
      <c r="FY28" s="17">
        <f>SUM(C28:FX28)</f>
        <v>16999.5</v>
      </c>
    </row>
    <row r="29" spans="1:181" s="17" customFormat="1" ht="14.45" x14ac:dyDescent="0.3">
      <c r="A29" s="46"/>
      <c r="B29" s="61" t="s">
        <v>290</v>
      </c>
      <c r="C29" s="63">
        <v>136</v>
      </c>
      <c r="D29" s="63">
        <v>231.5</v>
      </c>
      <c r="E29" s="63">
        <v>239.5</v>
      </c>
      <c r="F29" s="63">
        <v>181.2</v>
      </c>
      <c r="G29" s="63">
        <v>8.4</v>
      </c>
      <c r="H29" s="63">
        <v>9.3000000000000007</v>
      </c>
      <c r="I29" s="63">
        <v>243.7</v>
      </c>
      <c r="J29" s="63">
        <v>60.8</v>
      </c>
      <c r="K29" s="63">
        <v>5.5</v>
      </c>
      <c r="L29" s="63">
        <v>68.400000000000006</v>
      </c>
      <c r="M29" s="63">
        <v>38</v>
      </c>
      <c r="N29" s="63">
        <v>147</v>
      </c>
      <c r="O29" s="63">
        <v>89.1</v>
      </c>
      <c r="P29" s="63">
        <v>2.5</v>
      </c>
      <c r="Q29" s="63">
        <v>581.20000000000005</v>
      </c>
      <c r="R29" s="63">
        <v>5.0999999999999996</v>
      </c>
      <c r="S29" s="63">
        <v>22</v>
      </c>
      <c r="T29" s="63">
        <v>3.8</v>
      </c>
      <c r="U29" s="63">
        <v>1.3</v>
      </c>
      <c r="V29" s="63">
        <v>7.6</v>
      </c>
      <c r="W29" s="63">
        <v>1.3</v>
      </c>
      <c r="X29" s="63">
        <v>0.8</v>
      </c>
      <c r="Y29" s="63">
        <v>19.899999999999999</v>
      </c>
      <c r="Z29" s="63">
        <v>4.5999999999999996</v>
      </c>
      <c r="AA29" s="63">
        <v>126.7</v>
      </c>
      <c r="AB29" s="63">
        <v>141.1</v>
      </c>
      <c r="AC29" s="63">
        <v>6.8</v>
      </c>
      <c r="AD29" s="63">
        <v>22.4</v>
      </c>
      <c r="AE29" s="63">
        <v>0</v>
      </c>
      <c r="AF29" s="63">
        <v>3.4</v>
      </c>
      <c r="AG29" s="63">
        <v>16.899999999999999</v>
      </c>
      <c r="AH29" s="63">
        <v>25.3</v>
      </c>
      <c r="AI29" s="63">
        <v>8.4</v>
      </c>
      <c r="AJ29" s="63">
        <v>3.4</v>
      </c>
      <c r="AK29" s="63">
        <v>4.2</v>
      </c>
      <c r="AL29" s="63">
        <v>6.3</v>
      </c>
      <c r="AM29" s="63">
        <v>12.2</v>
      </c>
      <c r="AN29" s="63">
        <v>7.2</v>
      </c>
      <c r="AO29" s="63">
        <v>85.7</v>
      </c>
      <c r="AP29" s="63">
        <v>1699.6</v>
      </c>
      <c r="AQ29" s="63">
        <v>5.0999999999999996</v>
      </c>
      <c r="AR29" s="63">
        <v>98.4</v>
      </c>
      <c r="AS29" s="63">
        <v>52.4</v>
      </c>
      <c r="AT29" s="63">
        <v>8.9</v>
      </c>
      <c r="AU29" s="63">
        <v>3.8</v>
      </c>
      <c r="AV29" s="63">
        <v>7.6</v>
      </c>
      <c r="AW29" s="63">
        <v>3.4</v>
      </c>
      <c r="AX29" s="63">
        <v>0</v>
      </c>
      <c r="AY29" s="63">
        <v>7.6</v>
      </c>
      <c r="AZ29" s="63">
        <v>152.9</v>
      </c>
      <c r="BA29" s="63">
        <v>50.7</v>
      </c>
      <c r="BB29" s="63">
        <v>50.7</v>
      </c>
      <c r="BC29" s="63">
        <v>348.9</v>
      </c>
      <c r="BD29" s="63">
        <v>0</v>
      </c>
      <c r="BE29" s="63">
        <v>0</v>
      </c>
      <c r="BF29" s="63">
        <v>33.799999999999997</v>
      </c>
      <c r="BG29" s="63">
        <v>26.6</v>
      </c>
      <c r="BH29" s="63">
        <v>7.6</v>
      </c>
      <c r="BI29" s="63">
        <v>4.5999999999999996</v>
      </c>
      <c r="BJ29" s="63">
        <v>16.899999999999999</v>
      </c>
      <c r="BK29" s="63">
        <v>52.8</v>
      </c>
      <c r="BL29" s="63">
        <v>2.1</v>
      </c>
      <c r="BM29" s="63">
        <v>5.9</v>
      </c>
      <c r="BN29" s="63">
        <v>79.8</v>
      </c>
      <c r="BO29" s="63">
        <v>25.8</v>
      </c>
      <c r="BP29" s="63">
        <v>4.5999999999999996</v>
      </c>
      <c r="BQ29" s="63">
        <v>60</v>
      </c>
      <c r="BR29" s="63">
        <v>42.2</v>
      </c>
      <c r="BS29" s="63">
        <v>29.6</v>
      </c>
      <c r="BT29" s="63">
        <v>3</v>
      </c>
      <c r="BU29" s="63">
        <v>8.4</v>
      </c>
      <c r="BV29" s="63">
        <v>12.7</v>
      </c>
      <c r="BW29" s="63">
        <v>19.899999999999999</v>
      </c>
      <c r="BX29" s="63">
        <v>3</v>
      </c>
      <c r="BY29" s="63">
        <v>12.7</v>
      </c>
      <c r="BZ29" s="63">
        <v>2.1</v>
      </c>
      <c r="CA29" s="63">
        <v>4.2</v>
      </c>
      <c r="CB29" s="63">
        <v>541</v>
      </c>
      <c r="CC29" s="63">
        <v>3.8</v>
      </c>
      <c r="CD29" s="63">
        <v>2.5</v>
      </c>
      <c r="CE29" s="63">
        <v>3</v>
      </c>
      <c r="CF29" s="63">
        <v>2.5</v>
      </c>
      <c r="CG29" s="63">
        <v>5.9</v>
      </c>
      <c r="CH29" s="63">
        <v>1.3</v>
      </c>
      <c r="CI29" s="63">
        <v>14.8</v>
      </c>
      <c r="CJ29" s="63">
        <v>31.7</v>
      </c>
      <c r="CK29" s="63">
        <v>69.3</v>
      </c>
      <c r="CL29" s="63">
        <v>8.4</v>
      </c>
      <c r="CM29" s="63">
        <v>17.7</v>
      </c>
      <c r="CN29" s="63">
        <v>156.30000000000001</v>
      </c>
      <c r="CO29" s="63">
        <v>76</v>
      </c>
      <c r="CP29" s="63">
        <v>11</v>
      </c>
      <c r="CQ29" s="63">
        <v>39.700000000000003</v>
      </c>
      <c r="CR29" s="63">
        <v>3</v>
      </c>
      <c r="CS29" s="63">
        <v>4.2</v>
      </c>
      <c r="CT29" s="63">
        <v>3.8</v>
      </c>
      <c r="CU29" s="63">
        <v>0.8</v>
      </c>
      <c r="CV29" s="63">
        <v>1.3</v>
      </c>
      <c r="CW29" s="63">
        <v>2.1</v>
      </c>
      <c r="CX29" s="63">
        <v>8.4</v>
      </c>
      <c r="CY29" s="63">
        <v>0.8</v>
      </c>
      <c r="CZ29" s="63">
        <v>51.1</v>
      </c>
      <c r="DA29" s="63">
        <v>3</v>
      </c>
      <c r="DB29" s="63">
        <v>3.4</v>
      </c>
      <c r="DC29" s="63">
        <v>1.7</v>
      </c>
      <c r="DD29" s="63">
        <v>5.0999999999999996</v>
      </c>
      <c r="DE29" s="63">
        <v>8.4</v>
      </c>
      <c r="DF29" s="63">
        <v>179.5</v>
      </c>
      <c r="DG29" s="63">
        <v>2.5</v>
      </c>
      <c r="DH29" s="63">
        <v>42.2</v>
      </c>
      <c r="DI29" s="63">
        <v>44.3</v>
      </c>
      <c r="DJ29" s="63">
        <v>6.8</v>
      </c>
      <c r="DK29" s="63">
        <v>4.2</v>
      </c>
      <c r="DL29" s="63">
        <v>57</v>
      </c>
      <c r="DM29" s="63">
        <v>8.9</v>
      </c>
      <c r="DN29" s="63">
        <v>23.7</v>
      </c>
      <c r="DO29" s="63">
        <v>42.2</v>
      </c>
      <c r="DP29" s="63">
        <v>5.9</v>
      </c>
      <c r="DQ29" s="63">
        <v>11.4</v>
      </c>
      <c r="DR29" s="63">
        <v>38.4</v>
      </c>
      <c r="DS29" s="63">
        <v>20.3</v>
      </c>
      <c r="DT29" s="63">
        <v>0</v>
      </c>
      <c r="DU29" s="63">
        <v>7.2</v>
      </c>
      <c r="DV29" s="63">
        <v>4.2</v>
      </c>
      <c r="DW29" s="63">
        <v>0</v>
      </c>
      <c r="DX29" s="63">
        <v>3.4</v>
      </c>
      <c r="DY29" s="63">
        <v>4.2</v>
      </c>
      <c r="DZ29" s="63">
        <v>9.6999999999999993</v>
      </c>
      <c r="EA29" s="63">
        <v>16.5</v>
      </c>
      <c r="EB29" s="63">
        <v>10.6</v>
      </c>
      <c r="EC29" s="63">
        <v>6.3</v>
      </c>
      <c r="ED29" s="63">
        <v>14.8</v>
      </c>
      <c r="EE29" s="63">
        <v>0</v>
      </c>
      <c r="EF29" s="63">
        <v>43.1</v>
      </c>
      <c r="EG29" s="63">
        <v>8</v>
      </c>
      <c r="EH29" s="63">
        <v>4.5999999999999996</v>
      </c>
      <c r="EI29" s="63">
        <v>481.1</v>
      </c>
      <c r="EJ29" s="63">
        <v>77.3</v>
      </c>
      <c r="EK29" s="63">
        <v>12.2</v>
      </c>
      <c r="EL29" s="63">
        <v>8.4</v>
      </c>
      <c r="EM29" s="63">
        <v>17.3</v>
      </c>
      <c r="EN29" s="63">
        <v>18.2</v>
      </c>
      <c r="EO29" s="63">
        <v>10.6</v>
      </c>
      <c r="EP29" s="63">
        <v>5.9</v>
      </c>
      <c r="EQ29" s="63">
        <v>11.8</v>
      </c>
      <c r="ER29" s="63">
        <v>7.6</v>
      </c>
      <c r="ES29" s="63">
        <v>4.5999999999999996</v>
      </c>
      <c r="ET29" s="63">
        <v>5.5</v>
      </c>
      <c r="EU29" s="63">
        <v>11.4</v>
      </c>
      <c r="EV29" s="63">
        <v>3</v>
      </c>
      <c r="EW29" s="63">
        <v>8</v>
      </c>
      <c r="EX29" s="63">
        <v>8.4</v>
      </c>
      <c r="EY29" s="63">
        <v>6.3</v>
      </c>
      <c r="EZ29" s="63">
        <v>4.2</v>
      </c>
      <c r="FA29" s="63">
        <v>40.1</v>
      </c>
      <c r="FB29" s="63">
        <v>9.3000000000000007</v>
      </c>
      <c r="FC29" s="63">
        <v>25.3</v>
      </c>
      <c r="FD29" s="63">
        <v>3.8</v>
      </c>
      <c r="FE29" s="63">
        <v>1.3</v>
      </c>
      <c r="FF29" s="63">
        <v>5.9</v>
      </c>
      <c r="FG29" s="63">
        <v>0</v>
      </c>
      <c r="FH29" s="63">
        <v>1.7</v>
      </c>
      <c r="FI29" s="63">
        <v>32.5</v>
      </c>
      <c r="FJ29" s="63">
        <v>25.3</v>
      </c>
      <c r="FK29" s="63">
        <v>33.799999999999997</v>
      </c>
      <c r="FL29" s="63">
        <v>19.399999999999999</v>
      </c>
      <c r="FM29" s="63">
        <v>37.200000000000003</v>
      </c>
      <c r="FN29" s="63">
        <v>203.2</v>
      </c>
      <c r="FO29" s="63">
        <v>19.399999999999999</v>
      </c>
      <c r="FP29" s="63">
        <v>61.2</v>
      </c>
      <c r="FQ29" s="63">
        <v>13.5</v>
      </c>
      <c r="FR29" s="63">
        <v>3</v>
      </c>
      <c r="FS29" s="63">
        <v>3.4</v>
      </c>
      <c r="FT29" s="63">
        <v>1.7</v>
      </c>
      <c r="FU29" s="63">
        <v>12.7</v>
      </c>
      <c r="FV29" s="63">
        <v>9.3000000000000007</v>
      </c>
      <c r="FW29" s="63">
        <v>4.5999999999999996</v>
      </c>
      <c r="FX29" s="63">
        <v>1.7</v>
      </c>
      <c r="FY29" s="63">
        <f>SUM(C29:FX29)</f>
        <v>8499.8000000000011</v>
      </c>
    </row>
    <row r="30" spans="1:181" s="17" customFormat="1" ht="14.45" x14ac:dyDescent="0.3">
      <c r="A30" s="46"/>
      <c r="B30" s="66" t="s">
        <v>291</v>
      </c>
      <c r="C30" s="17">
        <f>SUM(C27:C29)</f>
        <v>730</v>
      </c>
      <c r="D30" s="17">
        <f t="shared" ref="D30:BO30" si="6">SUM(D27:D29)</f>
        <v>1242.4000000000001</v>
      </c>
      <c r="E30" s="17">
        <f t="shared" si="6"/>
        <v>1285.5</v>
      </c>
      <c r="F30" s="17">
        <f t="shared" si="6"/>
        <v>972.59999999999991</v>
      </c>
      <c r="G30" s="17">
        <f t="shared" si="6"/>
        <v>45.3</v>
      </c>
      <c r="H30" s="17">
        <f t="shared" si="6"/>
        <v>49.900000000000006</v>
      </c>
      <c r="I30" s="17">
        <f t="shared" si="6"/>
        <v>1308.1000000000001</v>
      </c>
      <c r="J30" s="17">
        <f t="shared" si="6"/>
        <v>326.40000000000003</v>
      </c>
      <c r="K30" s="17">
        <f t="shared" si="6"/>
        <v>29.5</v>
      </c>
      <c r="L30" s="17">
        <f t="shared" si="6"/>
        <v>367.20000000000005</v>
      </c>
      <c r="M30" s="17">
        <f t="shared" si="6"/>
        <v>204</v>
      </c>
      <c r="N30" s="17">
        <f t="shared" si="6"/>
        <v>789</v>
      </c>
      <c r="O30" s="17">
        <f t="shared" si="6"/>
        <v>478.29999999999995</v>
      </c>
      <c r="P30" s="17">
        <f t="shared" si="6"/>
        <v>13.6</v>
      </c>
      <c r="Q30" s="17">
        <f t="shared" si="6"/>
        <v>3119.5</v>
      </c>
      <c r="R30" s="17">
        <f t="shared" si="6"/>
        <v>27.200000000000003</v>
      </c>
      <c r="S30" s="17">
        <f t="shared" si="6"/>
        <v>117.9</v>
      </c>
      <c r="T30" s="17">
        <f t="shared" si="6"/>
        <v>20.400000000000002</v>
      </c>
      <c r="U30" s="17">
        <f t="shared" si="6"/>
        <v>6.8</v>
      </c>
      <c r="V30" s="17">
        <f t="shared" si="6"/>
        <v>40.800000000000004</v>
      </c>
      <c r="W30" s="17">
        <f t="shared" si="6"/>
        <v>6.8</v>
      </c>
      <c r="X30" s="17">
        <f t="shared" si="6"/>
        <v>4.5</v>
      </c>
      <c r="Y30" s="17">
        <f t="shared" si="6"/>
        <v>106.6</v>
      </c>
      <c r="Z30" s="17">
        <f t="shared" si="6"/>
        <v>24.9</v>
      </c>
      <c r="AA30" s="17">
        <f t="shared" si="6"/>
        <v>680.1</v>
      </c>
      <c r="AB30" s="17">
        <f t="shared" si="6"/>
        <v>757.2</v>
      </c>
      <c r="AC30" s="17">
        <f t="shared" si="6"/>
        <v>36.299999999999997</v>
      </c>
      <c r="AD30" s="17">
        <f t="shared" si="6"/>
        <v>120.19999999999999</v>
      </c>
      <c r="AE30" s="17">
        <f t="shared" si="6"/>
        <v>0</v>
      </c>
      <c r="AF30" s="17">
        <f t="shared" si="6"/>
        <v>18.2</v>
      </c>
      <c r="AG30" s="17">
        <f t="shared" si="6"/>
        <v>90.699999999999989</v>
      </c>
      <c r="AH30" s="17">
        <f t="shared" si="6"/>
        <v>136</v>
      </c>
      <c r="AI30" s="17">
        <f t="shared" si="6"/>
        <v>45.3</v>
      </c>
      <c r="AJ30" s="17">
        <f t="shared" si="6"/>
        <v>18.2</v>
      </c>
      <c r="AK30" s="17">
        <f t="shared" si="6"/>
        <v>22.599999999999998</v>
      </c>
      <c r="AL30" s="17">
        <f t="shared" si="6"/>
        <v>34</v>
      </c>
      <c r="AM30" s="17">
        <f t="shared" si="6"/>
        <v>65.7</v>
      </c>
      <c r="AN30" s="17">
        <f t="shared" si="6"/>
        <v>38.6</v>
      </c>
      <c r="AO30" s="17">
        <f t="shared" si="6"/>
        <v>460.2</v>
      </c>
      <c r="AP30" s="17">
        <f t="shared" si="6"/>
        <v>9122.7999999999993</v>
      </c>
      <c r="AQ30" s="17">
        <f t="shared" si="6"/>
        <v>27.200000000000003</v>
      </c>
      <c r="AR30" s="17">
        <f t="shared" si="6"/>
        <v>528.20000000000005</v>
      </c>
      <c r="AS30" s="17">
        <f t="shared" si="6"/>
        <v>281.09999999999997</v>
      </c>
      <c r="AT30" s="17">
        <f t="shared" si="6"/>
        <v>47.6</v>
      </c>
      <c r="AU30" s="17">
        <f t="shared" si="6"/>
        <v>20.400000000000002</v>
      </c>
      <c r="AV30" s="17">
        <f t="shared" si="6"/>
        <v>40.800000000000004</v>
      </c>
      <c r="AW30" s="17">
        <f t="shared" si="6"/>
        <v>18.2</v>
      </c>
      <c r="AX30" s="17">
        <f t="shared" si="6"/>
        <v>0</v>
      </c>
      <c r="AY30" s="17">
        <f t="shared" si="6"/>
        <v>40.800000000000004</v>
      </c>
      <c r="AZ30" s="17">
        <f t="shared" si="6"/>
        <v>820.69999999999993</v>
      </c>
      <c r="BA30" s="17">
        <f t="shared" si="6"/>
        <v>272.10000000000002</v>
      </c>
      <c r="BB30" s="17">
        <f t="shared" si="6"/>
        <v>272.10000000000002</v>
      </c>
      <c r="BC30" s="17">
        <f t="shared" si="6"/>
        <v>1872.6</v>
      </c>
      <c r="BD30" s="17">
        <f t="shared" si="6"/>
        <v>0</v>
      </c>
      <c r="BE30" s="17">
        <f t="shared" si="6"/>
        <v>0</v>
      </c>
      <c r="BF30" s="17">
        <f t="shared" si="6"/>
        <v>181.39999999999998</v>
      </c>
      <c r="BG30" s="17">
        <f t="shared" si="6"/>
        <v>142.80000000000001</v>
      </c>
      <c r="BH30" s="17">
        <f t="shared" si="6"/>
        <v>40.800000000000004</v>
      </c>
      <c r="BI30" s="17">
        <f t="shared" si="6"/>
        <v>24.9</v>
      </c>
      <c r="BJ30" s="17">
        <f t="shared" si="6"/>
        <v>90.699999999999989</v>
      </c>
      <c r="BK30" s="17">
        <f t="shared" si="6"/>
        <v>283.39999999999998</v>
      </c>
      <c r="BL30" s="17">
        <f t="shared" si="6"/>
        <v>11.299999999999999</v>
      </c>
      <c r="BM30" s="17">
        <f t="shared" si="6"/>
        <v>31.700000000000003</v>
      </c>
      <c r="BN30" s="17">
        <f t="shared" si="6"/>
        <v>428.5</v>
      </c>
      <c r="BO30" s="17">
        <f t="shared" si="6"/>
        <v>138.30000000000001</v>
      </c>
      <c r="BP30" s="17">
        <f t="shared" ref="BP30:EA30" si="7">SUM(BP27:BP29)</f>
        <v>24.9</v>
      </c>
      <c r="BQ30" s="17">
        <f t="shared" si="7"/>
        <v>322</v>
      </c>
      <c r="BR30" s="17">
        <f t="shared" si="7"/>
        <v>226.7</v>
      </c>
      <c r="BS30" s="17">
        <f t="shared" si="7"/>
        <v>158.69999999999999</v>
      </c>
      <c r="BT30" s="17">
        <f t="shared" si="7"/>
        <v>15.9</v>
      </c>
      <c r="BU30" s="17">
        <f t="shared" si="7"/>
        <v>45.3</v>
      </c>
      <c r="BV30" s="17">
        <f t="shared" si="7"/>
        <v>68</v>
      </c>
      <c r="BW30" s="17">
        <f t="shared" si="7"/>
        <v>106.6</v>
      </c>
      <c r="BX30" s="17">
        <f t="shared" si="7"/>
        <v>15.9</v>
      </c>
      <c r="BY30" s="17">
        <f t="shared" si="7"/>
        <v>68</v>
      </c>
      <c r="BZ30" s="17">
        <f t="shared" si="7"/>
        <v>11.299999999999999</v>
      </c>
      <c r="CA30" s="17">
        <f t="shared" si="7"/>
        <v>22.599999999999998</v>
      </c>
      <c r="CB30" s="17">
        <f t="shared" si="7"/>
        <v>2904.1</v>
      </c>
      <c r="CC30" s="17">
        <f t="shared" si="7"/>
        <v>20.400000000000002</v>
      </c>
      <c r="CD30" s="17">
        <f t="shared" si="7"/>
        <v>13.6</v>
      </c>
      <c r="CE30" s="17">
        <f t="shared" si="7"/>
        <v>15.9</v>
      </c>
      <c r="CF30" s="17">
        <f t="shared" si="7"/>
        <v>13.6</v>
      </c>
      <c r="CG30" s="17">
        <f t="shared" si="7"/>
        <v>31.700000000000003</v>
      </c>
      <c r="CH30" s="17">
        <f t="shared" si="7"/>
        <v>6.8</v>
      </c>
      <c r="CI30" s="17">
        <f t="shared" si="7"/>
        <v>79.399999999999991</v>
      </c>
      <c r="CJ30" s="17">
        <f t="shared" si="7"/>
        <v>170.1</v>
      </c>
      <c r="CK30" s="17">
        <f t="shared" si="7"/>
        <v>371.8</v>
      </c>
      <c r="CL30" s="17">
        <f t="shared" si="7"/>
        <v>45.3</v>
      </c>
      <c r="CM30" s="17">
        <f t="shared" si="7"/>
        <v>95.2</v>
      </c>
      <c r="CN30" s="17">
        <f t="shared" si="7"/>
        <v>838.8</v>
      </c>
      <c r="CO30" s="17">
        <f t="shared" si="7"/>
        <v>408</v>
      </c>
      <c r="CP30" s="17">
        <f t="shared" si="7"/>
        <v>59</v>
      </c>
      <c r="CQ30" s="17">
        <f t="shared" si="7"/>
        <v>213.10000000000002</v>
      </c>
      <c r="CR30" s="17">
        <f t="shared" si="7"/>
        <v>15.9</v>
      </c>
      <c r="CS30" s="17">
        <f t="shared" si="7"/>
        <v>22.599999999999998</v>
      </c>
      <c r="CT30" s="17">
        <f t="shared" si="7"/>
        <v>20.400000000000002</v>
      </c>
      <c r="CU30" s="17">
        <f t="shared" si="7"/>
        <v>4.5</v>
      </c>
      <c r="CV30" s="17">
        <f t="shared" si="7"/>
        <v>6.8</v>
      </c>
      <c r="CW30" s="17">
        <f t="shared" si="7"/>
        <v>11.299999999999999</v>
      </c>
      <c r="CX30" s="17">
        <f t="shared" si="7"/>
        <v>45.3</v>
      </c>
      <c r="CY30" s="17">
        <f t="shared" si="7"/>
        <v>4.5</v>
      </c>
      <c r="CZ30" s="17">
        <f t="shared" si="7"/>
        <v>274.3</v>
      </c>
      <c r="DA30" s="17">
        <f t="shared" si="7"/>
        <v>15.9</v>
      </c>
      <c r="DB30" s="17">
        <f t="shared" si="7"/>
        <v>18.2</v>
      </c>
      <c r="DC30" s="17">
        <f t="shared" si="7"/>
        <v>9.1</v>
      </c>
      <c r="DD30" s="17">
        <f t="shared" si="7"/>
        <v>27.200000000000003</v>
      </c>
      <c r="DE30" s="17">
        <f t="shared" si="7"/>
        <v>45.3</v>
      </c>
      <c r="DF30" s="17">
        <f t="shared" si="7"/>
        <v>963.5</v>
      </c>
      <c r="DG30" s="17">
        <f t="shared" si="7"/>
        <v>13.6</v>
      </c>
      <c r="DH30" s="17">
        <f t="shared" si="7"/>
        <v>226.7</v>
      </c>
      <c r="DI30" s="17">
        <f t="shared" si="7"/>
        <v>238</v>
      </c>
      <c r="DJ30" s="17">
        <f t="shared" si="7"/>
        <v>36.299999999999997</v>
      </c>
      <c r="DK30" s="17">
        <f t="shared" si="7"/>
        <v>22.599999999999998</v>
      </c>
      <c r="DL30" s="17">
        <f t="shared" si="7"/>
        <v>306</v>
      </c>
      <c r="DM30" s="17">
        <f t="shared" si="7"/>
        <v>47.6</v>
      </c>
      <c r="DN30" s="17">
        <f t="shared" si="7"/>
        <v>127</v>
      </c>
      <c r="DO30" s="17">
        <f t="shared" si="7"/>
        <v>226.7</v>
      </c>
      <c r="DP30" s="17">
        <f t="shared" si="7"/>
        <v>31.700000000000003</v>
      </c>
      <c r="DQ30" s="17">
        <f t="shared" si="7"/>
        <v>61.199999999999996</v>
      </c>
      <c r="DR30" s="17">
        <f t="shared" si="7"/>
        <v>206.3</v>
      </c>
      <c r="DS30" s="17">
        <f t="shared" si="7"/>
        <v>108.8</v>
      </c>
      <c r="DT30" s="17">
        <f t="shared" si="7"/>
        <v>0</v>
      </c>
      <c r="DU30" s="17">
        <f t="shared" si="7"/>
        <v>38.6</v>
      </c>
      <c r="DV30" s="17">
        <f t="shared" si="7"/>
        <v>22.599999999999998</v>
      </c>
      <c r="DW30" s="17">
        <f t="shared" si="7"/>
        <v>0</v>
      </c>
      <c r="DX30" s="17">
        <f t="shared" si="7"/>
        <v>18.2</v>
      </c>
      <c r="DY30" s="17">
        <f t="shared" si="7"/>
        <v>22.599999999999998</v>
      </c>
      <c r="DZ30" s="17">
        <f t="shared" si="7"/>
        <v>52.099999999999994</v>
      </c>
      <c r="EA30" s="17">
        <f t="shared" si="7"/>
        <v>88.4</v>
      </c>
      <c r="EB30" s="17">
        <f t="shared" ref="EB30:FX30" si="8">SUM(EB27:EB29)</f>
        <v>56.7</v>
      </c>
      <c r="EC30" s="17">
        <f t="shared" si="8"/>
        <v>34</v>
      </c>
      <c r="ED30" s="17">
        <f t="shared" si="8"/>
        <v>79.399999999999991</v>
      </c>
      <c r="EE30" s="17">
        <f t="shared" si="8"/>
        <v>0</v>
      </c>
      <c r="EF30" s="17">
        <f t="shared" si="8"/>
        <v>231.29999999999998</v>
      </c>
      <c r="EG30" s="17">
        <f t="shared" si="8"/>
        <v>43</v>
      </c>
      <c r="EH30" s="17">
        <f t="shared" si="8"/>
        <v>24.9</v>
      </c>
      <c r="EI30" s="17">
        <f t="shared" si="8"/>
        <v>2582.1999999999998</v>
      </c>
      <c r="EJ30" s="17">
        <f t="shared" si="8"/>
        <v>414.90000000000003</v>
      </c>
      <c r="EK30" s="17">
        <f t="shared" si="8"/>
        <v>65.7</v>
      </c>
      <c r="EL30" s="17">
        <f t="shared" si="8"/>
        <v>45.3</v>
      </c>
      <c r="EM30" s="17">
        <f t="shared" si="8"/>
        <v>92.899999999999991</v>
      </c>
      <c r="EN30" s="17">
        <f t="shared" si="8"/>
        <v>97.5</v>
      </c>
      <c r="EO30" s="17">
        <f t="shared" si="8"/>
        <v>56.7</v>
      </c>
      <c r="EP30" s="17">
        <f t="shared" si="8"/>
        <v>31.700000000000003</v>
      </c>
      <c r="EQ30" s="17">
        <f t="shared" si="8"/>
        <v>63.5</v>
      </c>
      <c r="ER30" s="17">
        <f t="shared" si="8"/>
        <v>40.800000000000004</v>
      </c>
      <c r="ES30" s="17">
        <f t="shared" si="8"/>
        <v>24.9</v>
      </c>
      <c r="ET30" s="17">
        <f t="shared" si="8"/>
        <v>29.5</v>
      </c>
      <c r="EU30" s="17">
        <f t="shared" si="8"/>
        <v>61.199999999999996</v>
      </c>
      <c r="EV30" s="17">
        <f t="shared" si="8"/>
        <v>15.9</v>
      </c>
      <c r="EW30" s="17">
        <f t="shared" si="8"/>
        <v>43</v>
      </c>
      <c r="EX30" s="17">
        <f t="shared" si="8"/>
        <v>45.3</v>
      </c>
      <c r="EY30" s="17">
        <f t="shared" si="8"/>
        <v>34</v>
      </c>
      <c r="EZ30" s="17">
        <f t="shared" si="8"/>
        <v>22.599999999999998</v>
      </c>
      <c r="FA30" s="17">
        <f t="shared" si="8"/>
        <v>215.29999999999998</v>
      </c>
      <c r="FB30" s="17">
        <f t="shared" si="8"/>
        <v>49.900000000000006</v>
      </c>
      <c r="FC30" s="17">
        <f t="shared" si="8"/>
        <v>136</v>
      </c>
      <c r="FD30" s="17">
        <f t="shared" si="8"/>
        <v>20.400000000000002</v>
      </c>
      <c r="FE30" s="17">
        <f t="shared" si="8"/>
        <v>6.8</v>
      </c>
      <c r="FF30" s="17">
        <f t="shared" si="8"/>
        <v>31.700000000000003</v>
      </c>
      <c r="FG30" s="17">
        <f t="shared" si="8"/>
        <v>0</v>
      </c>
      <c r="FH30" s="17">
        <f t="shared" si="8"/>
        <v>9.1</v>
      </c>
      <c r="FI30" s="17">
        <f t="shared" si="8"/>
        <v>174.5</v>
      </c>
      <c r="FJ30" s="17">
        <f t="shared" si="8"/>
        <v>136</v>
      </c>
      <c r="FK30" s="17">
        <f t="shared" si="8"/>
        <v>181.39999999999998</v>
      </c>
      <c r="FL30" s="17">
        <f t="shared" si="8"/>
        <v>104.30000000000001</v>
      </c>
      <c r="FM30" s="17">
        <f t="shared" si="8"/>
        <v>199.5</v>
      </c>
      <c r="FN30" s="17">
        <f t="shared" si="8"/>
        <v>1090.5</v>
      </c>
      <c r="FO30" s="17">
        <f t="shared" si="8"/>
        <v>104.30000000000001</v>
      </c>
      <c r="FP30" s="17">
        <f t="shared" si="8"/>
        <v>328.7</v>
      </c>
      <c r="FQ30" s="17">
        <f t="shared" si="8"/>
        <v>72.5</v>
      </c>
      <c r="FR30" s="17">
        <f t="shared" si="8"/>
        <v>15.9</v>
      </c>
      <c r="FS30" s="17">
        <f t="shared" si="8"/>
        <v>18.2</v>
      </c>
      <c r="FT30" s="17">
        <f t="shared" si="8"/>
        <v>9.1</v>
      </c>
      <c r="FU30" s="17">
        <f t="shared" si="8"/>
        <v>68</v>
      </c>
      <c r="FV30" s="17">
        <f t="shared" si="8"/>
        <v>49.900000000000006</v>
      </c>
      <c r="FW30" s="17">
        <f t="shared" si="8"/>
        <v>24.9</v>
      </c>
      <c r="FX30" s="17">
        <f t="shared" si="8"/>
        <v>9.1</v>
      </c>
      <c r="FY30" s="17">
        <f>SUM(C30:FX30)</f>
        <v>45624.30000000001</v>
      </c>
    </row>
    <row r="31" spans="1:181" s="17" customFormat="1" ht="14.45" x14ac:dyDescent="0.3">
      <c r="A31" s="46"/>
      <c r="B31" s="67" t="s">
        <v>292</v>
      </c>
      <c r="C31" s="68">
        <f>ROUND(C30*0.5,1)</f>
        <v>365</v>
      </c>
      <c r="D31" s="68">
        <f t="shared" ref="D31:BO31" si="9">ROUND(D30*0.5,1)</f>
        <v>621.20000000000005</v>
      </c>
      <c r="E31" s="68">
        <f t="shared" si="9"/>
        <v>642.79999999999995</v>
      </c>
      <c r="F31" s="68">
        <f t="shared" si="9"/>
        <v>486.3</v>
      </c>
      <c r="G31" s="68">
        <f t="shared" si="9"/>
        <v>22.7</v>
      </c>
      <c r="H31" s="68">
        <f t="shared" si="9"/>
        <v>25</v>
      </c>
      <c r="I31" s="68">
        <f t="shared" si="9"/>
        <v>654.1</v>
      </c>
      <c r="J31" s="68">
        <f t="shared" si="9"/>
        <v>163.19999999999999</v>
      </c>
      <c r="K31" s="68">
        <f t="shared" si="9"/>
        <v>14.8</v>
      </c>
      <c r="L31" s="68">
        <f t="shared" si="9"/>
        <v>183.6</v>
      </c>
      <c r="M31" s="68">
        <f t="shared" si="9"/>
        <v>102</v>
      </c>
      <c r="N31" s="68">
        <f t="shared" si="9"/>
        <v>394.5</v>
      </c>
      <c r="O31" s="68">
        <f t="shared" si="9"/>
        <v>239.2</v>
      </c>
      <c r="P31" s="68">
        <f t="shared" si="9"/>
        <v>6.8</v>
      </c>
      <c r="Q31" s="68">
        <f t="shared" si="9"/>
        <v>1559.8</v>
      </c>
      <c r="R31" s="68">
        <f t="shared" si="9"/>
        <v>13.6</v>
      </c>
      <c r="S31" s="68">
        <f t="shared" si="9"/>
        <v>59</v>
      </c>
      <c r="T31" s="68">
        <f t="shared" si="9"/>
        <v>10.199999999999999</v>
      </c>
      <c r="U31" s="68">
        <f t="shared" si="9"/>
        <v>3.4</v>
      </c>
      <c r="V31" s="68">
        <f t="shared" si="9"/>
        <v>20.399999999999999</v>
      </c>
      <c r="W31" s="68">
        <f t="shared" si="9"/>
        <v>3.4</v>
      </c>
      <c r="X31" s="68">
        <f t="shared" si="9"/>
        <v>2.2999999999999998</v>
      </c>
      <c r="Y31" s="68">
        <f t="shared" si="9"/>
        <v>53.3</v>
      </c>
      <c r="Z31" s="68">
        <f t="shared" si="9"/>
        <v>12.5</v>
      </c>
      <c r="AA31" s="68">
        <f t="shared" si="9"/>
        <v>340.1</v>
      </c>
      <c r="AB31" s="68">
        <f t="shared" si="9"/>
        <v>378.6</v>
      </c>
      <c r="AC31" s="68">
        <f t="shared" si="9"/>
        <v>18.2</v>
      </c>
      <c r="AD31" s="68">
        <f t="shared" si="9"/>
        <v>60.1</v>
      </c>
      <c r="AE31" s="68">
        <f t="shared" si="9"/>
        <v>0</v>
      </c>
      <c r="AF31" s="68">
        <f t="shared" si="9"/>
        <v>9.1</v>
      </c>
      <c r="AG31" s="68">
        <f t="shared" si="9"/>
        <v>45.4</v>
      </c>
      <c r="AH31" s="68">
        <f t="shared" si="9"/>
        <v>68</v>
      </c>
      <c r="AI31" s="68">
        <f t="shared" si="9"/>
        <v>22.7</v>
      </c>
      <c r="AJ31" s="68">
        <f t="shared" si="9"/>
        <v>9.1</v>
      </c>
      <c r="AK31" s="68">
        <f t="shared" si="9"/>
        <v>11.3</v>
      </c>
      <c r="AL31" s="68">
        <f t="shared" si="9"/>
        <v>17</v>
      </c>
      <c r="AM31" s="68">
        <f t="shared" si="9"/>
        <v>32.9</v>
      </c>
      <c r="AN31" s="68">
        <f t="shared" si="9"/>
        <v>19.3</v>
      </c>
      <c r="AO31" s="68">
        <f t="shared" si="9"/>
        <v>230.1</v>
      </c>
      <c r="AP31" s="68">
        <f t="shared" si="9"/>
        <v>4561.3999999999996</v>
      </c>
      <c r="AQ31" s="68">
        <f t="shared" si="9"/>
        <v>13.6</v>
      </c>
      <c r="AR31" s="68">
        <f t="shared" si="9"/>
        <v>264.10000000000002</v>
      </c>
      <c r="AS31" s="68">
        <f t="shared" si="9"/>
        <v>140.6</v>
      </c>
      <c r="AT31" s="68">
        <f t="shared" si="9"/>
        <v>23.8</v>
      </c>
      <c r="AU31" s="68">
        <f t="shared" si="9"/>
        <v>10.199999999999999</v>
      </c>
      <c r="AV31" s="68">
        <f t="shared" si="9"/>
        <v>20.399999999999999</v>
      </c>
      <c r="AW31" s="68">
        <f t="shared" si="9"/>
        <v>9.1</v>
      </c>
      <c r="AX31" s="68">
        <f t="shared" si="9"/>
        <v>0</v>
      </c>
      <c r="AY31" s="68">
        <f t="shared" si="9"/>
        <v>20.399999999999999</v>
      </c>
      <c r="AZ31" s="68">
        <f t="shared" si="9"/>
        <v>410.4</v>
      </c>
      <c r="BA31" s="68">
        <f t="shared" si="9"/>
        <v>136.1</v>
      </c>
      <c r="BB31" s="68">
        <f t="shared" si="9"/>
        <v>136.1</v>
      </c>
      <c r="BC31" s="68">
        <f t="shared" si="9"/>
        <v>936.3</v>
      </c>
      <c r="BD31" s="68">
        <f t="shared" si="9"/>
        <v>0</v>
      </c>
      <c r="BE31" s="68">
        <f t="shared" si="9"/>
        <v>0</v>
      </c>
      <c r="BF31" s="68">
        <f t="shared" si="9"/>
        <v>90.7</v>
      </c>
      <c r="BG31" s="68">
        <f t="shared" si="9"/>
        <v>71.400000000000006</v>
      </c>
      <c r="BH31" s="68">
        <f t="shared" si="9"/>
        <v>20.399999999999999</v>
      </c>
      <c r="BI31" s="68">
        <f t="shared" si="9"/>
        <v>12.5</v>
      </c>
      <c r="BJ31" s="68">
        <f t="shared" si="9"/>
        <v>45.4</v>
      </c>
      <c r="BK31" s="68">
        <f t="shared" si="9"/>
        <v>141.69999999999999</v>
      </c>
      <c r="BL31" s="68">
        <f t="shared" si="9"/>
        <v>5.7</v>
      </c>
      <c r="BM31" s="68">
        <f t="shared" si="9"/>
        <v>15.9</v>
      </c>
      <c r="BN31" s="68">
        <f t="shared" si="9"/>
        <v>214.3</v>
      </c>
      <c r="BO31" s="68">
        <f t="shared" si="9"/>
        <v>69.2</v>
      </c>
      <c r="BP31" s="68">
        <f t="shared" ref="BP31:EA31" si="10">ROUND(BP30*0.5,1)</f>
        <v>12.5</v>
      </c>
      <c r="BQ31" s="68">
        <f t="shared" si="10"/>
        <v>161</v>
      </c>
      <c r="BR31" s="68">
        <f t="shared" si="10"/>
        <v>113.4</v>
      </c>
      <c r="BS31" s="68">
        <f t="shared" si="10"/>
        <v>79.400000000000006</v>
      </c>
      <c r="BT31" s="68">
        <f t="shared" si="10"/>
        <v>8</v>
      </c>
      <c r="BU31" s="68">
        <f t="shared" si="10"/>
        <v>22.7</v>
      </c>
      <c r="BV31" s="68">
        <f t="shared" si="10"/>
        <v>34</v>
      </c>
      <c r="BW31" s="68">
        <f t="shared" si="10"/>
        <v>53.3</v>
      </c>
      <c r="BX31" s="68">
        <f t="shared" si="10"/>
        <v>8</v>
      </c>
      <c r="BY31" s="68">
        <f t="shared" si="10"/>
        <v>34</v>
      </c>
      <c r="BZ31" s="68">
        <f t="shared" si="10"/>
        <v>5.7</v>
      </c>
      <c r="CA31" s="68">
        <f t="shared" si="10"/>
        <v>11.3</v>
      </c>
      <c r="CB31" s="68">
        <f t="shared" si="10"/>
        <v>1452.1</v>
      </c>
      <c r="CC31" s="68">
        <f t="shared" si="10"/>
        <v>10.199999999999999</v>
      </c>
      <c r="CD31" s="68">
        <f t="shared" si="10"/>
        <v>6.8</v>
      </c>
      <c r="CE31" s="68">
        <f t="shared" si="10"/>
        <v>8</v>
      </c>
      <c r="CF31" s="68">
        <f t="shared" si="10"/>
        <v>6.8</v>
      </c>
      <c r="CG31" s="68">
        <f t="shared" si="10"/>
        <v>15.9</v>
      </c>
      <c r="CH31" s="68">
        <f t="shared" si="10"/>
        <v>3.4</v>
      </c>
      <c r="CI31" s="68">
        <f t="shared" si="10"/>
        <v>39.700000000000003</v>
      </c>
      <c r="CJ31" s="68">
        <f t="shared" si="10"/>
        <v>85.1</v>
      </c>
      <c r="CK31" s="68">
        <f t="shared" si="10"/>
        <v>185.9</v>
      </c>
      <c r="CL31" s="68">
        <f t="shared" si="10"/>
        <v>22.7</v>
      </c>
      <c r="CM31" s="68">
        <f t="shared" si="10"/>
        <v>47.6</v>
      </c>
      <c r="CN31" s="68">
        <f t="shared" si="10"/>
        <v>419.4</v>
      </c>
      <c r="CO31" s="68">
        <f t="shared" si="10"/>
        <v>204</v>
      </c>
      <c r="CP31" s="68">
        <f t="shared" si="10"/>
        <v>29.5</v>
      </c>
      <c r="CQ31" s="68">
        <f t="shared" si="10"/>
        <v>106.6</v>
      </c>
      <c r="CR31" s="68">
        <f t="shared" si="10"/>
        <v>8</v>
      </c>
      <c r="CS31" s="68">
        <f t="shared" si="10"/>
        <v>11.3</v>
      </c>
      <c r="CT31" s="68">
        <f t="shared" si="10"/>
        <v>10.199999999999999</v>
      </c>
      <c r="CU31" s="68">
        <f t="shared" si="10"/>
        <v>2.2999999999999998</v>
      </c>
      <c r="CV31" s="68">
        <f t="shared" si="10"/>
        <v>3.4</v>
      </c>
      <c r="CW31" s="68">
        <f t="shared" si="10"/>
        <v>5.7</v>
      </c>
      <c r="CX31" s="68">
        <f t="shared" si="10"/>
        <v>22.7</v>
      </c>
      <c r="CY31" s="68">
        <f t="shared" si="10"/>
        <v>2.2999999999999998</v>
      </c>
      <c r="CZ31" s="68">
        <f t="shared" si="10"/>
        <v>137.19999999999999</v>
      </c>
      <c r="DA31" s="68">
        <f t="shared" si="10"/>
        <v>8</v>
      </c>
      <c r="DB31" s="68">
        <f t="shared" si="10"/>
        <v>9.1</v>
      </c>
      <c r="DC31" s="68">
        <f t="shared" si="10"/>
        <v>4.5999999999999996</v>
      </c>
      <c r="DD31" s="68">
        <f t="shared" si="10"/>
        <v>13.6</v>
      </c>
      <c r="DE31" s="68">
        <f t="shared" si="10"/>
        <v>22.7</v>
      </c>
      <c r="DF31" s="68">
        <f t="shared" si="10"/>
        <v>481.8</v>
      </c>
      <c r="DG31" s="68">
        <f t="shared" si="10"/>
        <v>6.8</v>
      </c>
      <c r="DH31" s="68">
        <f t="shared" si="10"/>
        <v>113.4</v>
      </c>
      <c r="DI31" s="68">
        <f t="shared" si="10"/>
        <v>119</v>
      </c>
      <c r="DJ31" s="68">
        <f t="shared" si="10"/>
        <v>18.2</v>
      </c>
      <c r="DK31" s="68">
        <f t="shared" si="10"/>
        <v>11.3</v>
      </c>
      <c r="DL31" s="68">
        <f t="shared" si="10"/>
        <v>153</v>
      </c>
      <c r="DM31" s="68">
        <f t="shared" si="10"/>
        <v>23.8</v>
      </c>
      <c r="DN31" s="68">
        <f t="shared" si="10"/>
        <v>63.5</v>
      </c>
      <c r="DO31" s="68">
        <f t="shared" si="10"/>
        <v>113.4</v>
      </c>
      <c r="DP31" s="68">
        <f t="shared" si="10"/>
        <v>15.9</v>
      </c>
      <c r="DQ31" s="68">
        <f t="shared" si="10"/>
        <v>30.6</v>
      </c>
      <c r="DR31" s="68">
        <f t="shared" si="10"/>
        <v>103.2</v>
      </c>
      <c r="DS31" s="68">
        <f t="shared" si="10"/>
        <v>54.4</v>
      </c>
      <c r="DT31" s="68">
        <f t="shared" si="10"/>
        <v>0</v>
      </c>
      <c r="DU31" s="68">
        <f t="shared" si="10"/>
        <v>19.3</v>
      </c>
      <c r="DV31" s="68">
        <f t="shared" si="10"/>
        <v>11.3</v>
      </c>
      <c r="DW31" s="68">
        <f t="shared" si="10"/>
        <v>0</v>
      </c>
      <c r="DX31" s="68">
        <f t="shared" si="10"/>
        <v>9.1</v>
      </c>
      <c r="DY31" s="68">
        <f t="shared" si="10"/>
        <v>11.3</v>
      </c>
      <c r="DZ31" s="68">
        <f t="shared" si="10"/>
        <v>26.1</v>
      </c>
      <c r="EA31" s="68">
        <f t="shared" si="10"/>
        <v>44.2</v>
      </c>
      <c r="EB31" s="68">
        <f t="shared" ref="EB31:FX31" si="11">ROUND(EB30*0.5,1)</f>
        <v>28.4</v>
      </c>
      <c r="EC31" s="68">
        <f t="shared" si="11"/>
        <v>17</v>
      </c>
      <c r="ED31" s="68">
        <f t="shared" si="11"/>
        <v>39.700000000000003</v>
      </c>
      <c r="EE31" s="68">
        <f t="shared" si="11"/>
        <v>0</v>
      </c>
      <c r="EF31" s="68">
        <f t="shared" si="11"/>
        <v>115.7</v>
      </c>
      <c r="EG31" s="68">
        <f t="shared" si="11"/>
        <v>21.5</v>
      </c>
      <c r="EH31" s="68">
        <f t="shared" si="11"/>
        <v>12.5</v>
      </c>
      <c r="EI31" s="68">
        <f t="shared" si="11"/>
        <v>1291.0999999999999</v>
      </c>
      <c r="EJ31" s="68">
        <f t="shared" si="11"/>
        <v>207.5</v>
      </c>
      <c r="EK31" s="68">
        <f t="shared" si="11"/>
        <v>32.9</v>
      </c>
      <c r="EL31" s="68">
        <f t="shared" si="11"/>
        <v>22.7</v>
      </c>
      <c r="EM31" s="68">
        <f t="shared" si="11"/>
        <v>46.5</v>
      </c>
      <c r="EN31" s="68">
        <f t="shared" si="11"/>
        <v>48.8</v>
      </c>
      <c r="EO31" s="68">
        <f t="shared" si="11"/>
        <v>28.4</v>
      </c>
      <c r="EP31" s="68">
        <f t="shared" si="11"/>
        <v>15.9</v>
      </c>
      <c r="EQ31" s="68">
        <f t="shared" si="11"/>
        <v>31.8</v>
      </c>
      <c r="ER31" s="68">
        <f t="shared" si="11"/>
        <v>20.399999999999999</v>
      </c>
      <c r="ES31" s="68">
        <f t="shared" si="11"/>
        <v>12.5</v>
      </c>
      <c r="ET31" s="68">
        <f t="shared" si="11"/>
        <v>14.8</v>
      </c>
      <c r="EU31" s="68">
        <f t="shared" si="11"/>
        <v>30.6</v>
      </c>
      <c r="EV31" s="68">
        <f t="shared" si="11"/>
        <v>8</v>
      </c>
      <c r="EW31" s="68">
        <f t="shared" si="11"/>
        <v>21.5</v>
      </c>
      <c r="EX31" s="68">
        <f t="shared" si="11"/>
        <v>22.7</v>
      </c>
      <c r="EY31" s="68">
        <f t="shared" si="11"/>
        <v>17</v>
      </c>
      <c r="EZ31" s="68">
        <f t="shared" si="11"/>
        <v>11.3</v>
      </c>
      <c r="FA31" s="68">
        <f t="shared" si="11"/>
        <v>107.7</v>
      </c>
      <c r="FB31" s="68">
        <f t="shared" si="11"/>
        <v>25</v>
      </c>
      <c r="FC31" s="68">
        <f t="shared" si="11"/>
        <v>68</v>
      </c>
      <c r="FD31" s="68">
        <f t="shared" si="11"/>
        <v>10.199999999999999</v>
      </c>
      <c r="FE31" s="68">
        <f t="shared" si="11"/>
        <v>3.4</v>
      </c>
      <c r="FF31" s="68">
        <f t="shared" si="11"/>
        <v>15.9</v>
      </c>
      <c r="FG31" s="68">
        <f t="shared" si="11"/>
        <v>0</v>
      </c>
      <c r="FH31" s="68">
        <f t="shared" si="11"/>
        <v>4.5999999999999996</v>
      </c>
      <c r="FI31" s="68">
        <f t="shared" si="11"/>
        <v>87.3</v>
      </c>
      <c r="FJ31" s="68">
        <f t="shared" si="11"/>
        <v>68</v>
      </c>
      <c r="FK31" s="68">
        <f t="shared" si="11"/>
        <v>90.7</v>
      </c>
      <c r="FL31" s="68">
        <f t="shared" si="11"/>
        <v>52.2</v>
      </c>
      <c r="FM31" s="68">
        <f t="shared" si="11"/>
        <v>99.8</v>
      </c>
      <c r="FN31" s="68">
        <f t="shared" si="11"/>
        <v>545.29999999999995</v>
      </c>
      <c r="FO31" s="68">
        <f t="shared" si="11"/>
        <v>52.2</v>
      </c>
      <c r="FP31" s="68">
        <f t="shared" si="11"/>
        <v>164.4</v>
      </c>
      <c r="FQ31" s="68">
        <f t="shared" si="11"/>
        <v>36.299999999999997</v>
      </c>
      <c r="FR31" s="68">
        <f t="shared" si="11"/>
        <v>8</v>
      </c>
      <c r="FS31" s="68">
        <f t="shared" si="11"/>
        <v>9.1</v>
      </c>
      <c r="FT31" s="68">
        <f t="shared" si="11"/>
        <v>4.5999999999999996</v>
      </c>
      <c r="FU31" s="68">
        <f t="shared" si="11"/>
        <v>34</v>
      </c>
      <c r="FV31" s="68">
        <f t="shared" si="11"/>
        <v>25</v>
      </c>
      <c r="FW31" s="68">
        <f t="shared" si="11"/>
        <v>12.5</v>
      </c>
      <c r="FX31" s="68">
        <f t="shared" si="11"/>
        <v>4.5999999999999996</v>
      </c>
      <c r="FY31" s="68">
        <f t="shared" ref="FY31" si="12">FY30*0.5</f>
        <v>22812.150000000005</v>
      </c>
    </row>
    <row r="32" spans="1:181" s="17" customFormat="1" ht="14.45" x14ac:dyDescent="0.3">
      <c r="A32" s="170"/>
      <c r="B32" s="69" t="s">
        <v>454</v>
      </c>
      <c r="C32" s="65">
        <f>C31*$B$5</f>
        <v>365</v>
      </c>
      <c r="D32" s="65">
        <f t="shared" ref="D32:BO32" si="13">D31*$B$5</f>
        <v>621.20000000000005</v>
      </c>
      <c r="E32" s="65">
        <f t="shared" si="13"/>
        <v>642.79999999999995</v>
      </c>
      <c r="F32" s="65">
        <f t="shared" si="13"/>
        <v>486.3</v>
      </c>
      <c r="G32" s="65">
        <f t="shared" si="13"/>
        <v>22.7</v>
      </c>
      <c r="H32" s="65">
        <f t="shared" si="13"/>
        <v>25</v>
      </c>
      <c r="I32" s="65">
        <f t="shared" si="13"/>
        <v>654.1</v>
      </c>
      <c r="J32" s="65">
        <f t="shared" si="13"/>
        <v>163.19999999999999</v>
      </c>
      <c r="K32" s="65">
        <f t="shared" si="13"/>
        <v>14.8</v>
      </c>
      <c r="L32" s="65">
        <f t="shared" si="13"/>
        <v>183.6</v>
      </c>
      <c r="M32" s="65">
        <f t="shared" si="13"/>
        <v>102</v>
      </c>
      <c r="N32" s="65">
        <f t="shared" si="13"/>
        <v>394.5</v>
      </c>
      <c r="O32" s="65">
        <f t="shared" si="13"/>
        <v>239.2</v>
      </c>
      <c r="P32" s="65">
        <f t="shared" si="13"/>
        <v>6.8</v>
      </c>
      <c r="Q32" s="65">
        <f t="shared" si="13"/>
        <v>1559.8</v>
      </c>
      <c r="R32" s="65">
        <f t="shared" si="13"/>
        <v>13.6</v>
      </c>
      <c r="S32" s="65">
        <f t="shared" si="13"/>
        <v>59</v>
      </c>
      <c r="T32" s="65">
        <f t="shared" si="13"/>
        <v>10.199999999999999</v>
      </c>
      <c r="U32" s="65">
        <f t="shared" si="13"/>
        <v>3.4</v>
      </c>
      <c r="V32" s="65">
        <f t="shared" si="13"/>
        <v>20.399999999999999</v>
      </c>
      <c r="W32" s="65">
        <f t="shared" si="13"/>
        <v>3.4</v>
      </c>
      <c r="X32" s="65">
        <f t="shared" si="13"/>
        <v>2.2999999999999998</v>
      </c>
      <c r="Y32" s="65">
        <f t="shared" si="13"/>
        <v>53.3</v>
      </c>
      <c r="Z32" s="65">
        <f t="shared" si="13"/>
        <v>12.5</v>
      </c>
      <c r="AA32" s="65">
        <f t="shared" si="13"/>
        <v>340.1</v>
      </c>
      <c r="AB32" s="65">
        <f t="shared" si="13"/>
        <v>378.6</v>
      </c>
      <c r="AC32" s="65">
        <f t="shared" si="13"/>
        <v>18.2</v>
      </c>
      <c r="AD32" s="65">
        <f t="shared" si="13"/>
        <v>60.1</v>
      </c>
      <c r="AE32" s="65">
        <f t="shared" si="13"/>
        <v>0</v>
      </c>
      <c r="AF32" s="65">
        <f t="shared" si="13"/>
        <v>9.1</v>
      </c>
      <c r="AG32" s="65">
        <f t="shared" si="13"/>
        <v>45.4</v>
      </c>
      <c r="AH32" s="65">
        <f t="shared" si="13"/>
        <v>68</v>
      </c>
      <c r="AI32" s="65">
        <f t="shared" si="13"/>
        <v>22.7</v>
      </c>
      <c r="AJ32" s="65">
        <f t="shared" si="13"/>
        <v>9.1</v>
      </c>
      <c r="AK32" s="65">
        <f t="shared" si="13"/>
        <v>11.3</v>
      </c>
      <c r="AL32" s="65">
        <f t="shared" si="13"/>
        <v>17</v>
      </c>
      <c r="AM32" s="65">
        <f t="shared" si="13"/>
        <v>32.9</v>
      </c>
      <c r="AN32" s="65">
        <f t="shared" si="13"/>
        <v>19.3</v>
      </c>
      <c r="AO32" s="65">
        <f t="shared" si="13"/>
        <v>230.1</v>
      </c>
      <c r="AP32" s="65">
        <f t="shared" si="13"/>
        <v>4561.3999999999996</v>
      </c>
      <c r="AQ32" s="65">
        <f t="shared" si="13"/>
        <v>13.6</v>
      </c>
      <c r="AR32" s="65">
        <f t="shared" si="13"/>
        <v>264.10000000000002</v>
      </c>
      <c r="AS32" s="65">
        <f t="shared" si="13"/>
        <v>140.6</v>
      </c>
      <c r="AT32" s="65">
        <f t="shared" si="13"/>
        <v>23.8</v>
      </c>
      <c r="AU32" s="65">
        <f t="shared" si="13"/>
        <v>10.199999999999999</v>
      </c>
      <c r="AV32" s="65">
        <f t="shared" si="13"/>
        <v>20.399999999999999</v>
      </c>
      <c r="AW32" s="65">
        <f t="shared" si="13"/>
        <v>9.1</v>
      </c>
      <c r="AX32" s="65">
        <f t="shared" si="13"/>
        <v>0</v>
      </c>
      <c r="AY32" s="65">
        <f t="shared" si="13"/>
        <v>20.399999999999999</v>
      </c>
      <c r="AZ32" s="65">
        <f t="shared" si="13"/>
        <v>410.4</v>
      </c>
      <c r="BA32" s="65">
        <f t="shared" si="13"/>
        <v>136.1</v>
      </c>
      <c r="BB32" s="65">
        <f t="shared" si="13"/>
        <v>136.1</v>
      </c>
      <c r="BC32" s="65">
        <f t="shared" si="13"/>
        <v>936.3</v>
      </c>
      <c r="BD32" s="65">
        <f t="shared" si="13"/>
        <v>0</v>
      </c>
      <c r="BE32" s="65">
        <f t="shared" si="13"/>
        <v>0</v>
      </c>
      <c r="BF32" s="65">
        <f t="shared" si="13"/>
        <v>90.7</v>
      </c>
      <c r="BG32" s="65">
        <f t="shared" si="13"/>
        <v>71.400000000000006</v>
      </c>
      <c r="BH32" s="65">
        <f t="shared" si="13"/>
        <v>20.399999999999999</v>
      </c>
      <c r="BI32" s="65">
        <f t="shared" si="13"/>
        <v>12.5</v>
      </c>
      <c r="BJ32" s="65">
        <f t="shared" si="13"/>
        <v>45.4</v>
      </c>
      <c r="BK32" s="65">
        <f t="shared" si="13"/>
        <v>141.69999999999999</v>
      </c>
      <c r="BL32" s="65">
        <f t="shared" si="13"/>
        <v>5.7</v>
      </c>
      <c r="BM32" s="65">
        <f t="shared" si="13"/>
        <v>15.9</v>
      </c>
      <c r="BN32" s="65">
        <f t="shared" si="13"/>
        <v>214.3</v>
      </c>
      <c r="BO32" s="65">
        <f t="shared" si="13"/>
        <v>69.2</v>
      </c>
      <c r="BP32" s="65">
        <f t="shared" ref="BP32:EA32" si="14">BP31*$B$5</f>
        <v>12.5</v>
      </c>
      <c r="BQ32" s="65">
        <f t="shared" si="14"/>
        <v>161</v>
      </c>
      <c r="BR32" s="65">
        <f t="shared" si="14"/>
        <v>113.4</v>
      </c>
      <c r="BS32" s="65">
        <f t="shared" si="14"/>
        <v>79.400000000000006</v>
      </c>
      <c r="BT32" s="65">
        <f t="shared" si="14"/>
        <v>8</v>
      </c>
      <c r="BU32" s="65">
        <f t="shared" si="14"/>
        <v>22.7</v>
      </c>
      <c r="BV32" s="65">
        <f t="shared" si="14"/>
        <v>34</v>
      </c>
      <c r="BW32" s="65">
        <f t="shared" si="14"/>
        <v>53.3</v>
      </c>
      <c r="BX32" s="65">
        <f t="shared" si="14"/>
        <v>8</v>
      </c>
      <c r="BY32" s="65">
        <f t="shared" si="14"/>
        <v>34</v>
      </c>
      <c r="BZ32" s="65">
        <f t="shared" si="14"/>
        <v>5.7</v>
      </c>
      <c r="CA32" s="65">
        <f t="shared" si="14"/>
        <v>11.3</v>
      </c>
      <c r="CB32" s="65">
        <f t="shared" si="14"/>
        <v>1452.1</v>
      </c>
      <c r="CC32" s="65">
        <f t="shared" si="14"/>
        <v>10.199999999999999</v>
      </c>
      <c r="CD32" s="65">
        <f t="shared" si="14"/>
        <v>6.8</v>
      </c>
      <c r="CE32" s="65">
        <f t="shared" si="14"/>
        <v>8</v>
      </c>
      <c r="CF32" s="65">
        <f t="shared" si="14"/>
        <v>6.8</v>
      </c>
      <c r="CG32" s="65">
        <f t="shared" si="14"/>
        <v>15.9</v>
      </c>
      <c r="CH32" s="65">
        <f t="shared" si="14"/>
        <v>3.4</v>
      </c>
      <c r="CI32" s="65">
        <f t="shared" si="14"/>
        <v>39.700000000000003</v>
      </c>
      <c r="CJ32" s="65">
        <f t="shared" si="14"/>
        <v>85.1</v>
      </c>
      <c r="CK32" s="65">
        <f t="shared" si="14"/>
        <v>185.9</v>
      </c>
      <c r="CL32" s="65">
        <f t="shared" si="14"/>
        <v>22.7</v>
      </c>
      <c r="CM32" s="65">
        <f t="shared" si="14"/>
        <v>47.6</v>
      </c>
      <c r="CN32" s="65">
        <f t="shared" si="14"/>
        <v>419.4</v>
      </c>
      <c r="CO32" s="65">
        <f t="shared" si="14"/>
        <v>204</v>
      </c>
      <c r="CP32" s="65">
        <f t="shared" si="14"/>
        <v>29.5</v>
      </c>
      <c r="CQ32" s="65">
        <f t="shared" si="14"/>
        <v>106.6</v>
      </c>
      <c r="CR32" s="65">
        <f t="shared" si="14"/>
        <v>8</v>
      </c>
      <c r="CS32" s="65">
        <f t="shared" si="14"/>
        <v>11.3</v>
      </c>
      <c r="CT32" s="65">
        <f t="shared" si="14"/>
        <v>10.199999999999999</v>
      </c>
      <c r="CU32" s="65">
        <f t="shared" si="14"/>
        <v>2.2999999999999998</v>
      </c>
      <c r="CV32" s="65">
        <f t="shared" si="14"/>
        <v>3.4</v>
      </c>
      <c r="CW32" s="65">
        <f t="shared" si="14"/>
        <v>5.7</v>
      </c>
      <c r="CX32" s="65">
        <f t="shared" si="14"/>
        <v>22.7</v>
      </c>
      <c r="CY32" s="65">
        <f t="shared" si="14"/>
        <v>2.2999999999999998</v>
      </c>
      <c r="CZ32" s="65">
        <f t="shared" si="14"/>
        <v>137.19999999999999</v>
      </c>
      <c r="DA32" s="65">
        <f t="shared" si="14"/>
        <v>8</v>
      </c>
      <c r="DB32" s="65">
        <f t="shared" si="14"/>
        <v>9.1</v>
      </c>
      <c r="DC32" s="65">
        <f t="shared" si="14"/>
        <v>4.5999999999999996</v>
      </c>
      <c r="DD32" s="65">
        <f t="shared" si="14"/>
        <v>13.6</v>
      </c>
      <c r="DE32" s="65">
        <f t="shared" si="14"/>
        <v>22.7</v>
      </c>
      <c r="DF32" s="65">
        <f t="shared" si="14"/>
        <v>481.8</v>
      </c>
      <c r="DG32" s="65">
        <f t="shared" si="14"/>
        <v>6.8</v>
      </c>
      <c r="DH32" s="65">
        <f t="shared" si="14"/>
        <v>113.4</v>
      </c>
      <c r="DI32" s="65">
        <f t="shared" si="14"/>
        <v>119</v>
      </c>
      <c r="DJ32" s="65">
        <f t="shared" si="14"/>
        <v>18.2</v>
      </c>
      <c r="DK32" s="65">
        <f t="shared" si="14"/>
        <v>11.3</v>
      </c>
      <c r="DL32" s="65">
        <f t="shared" si="14"/>
        <v>153</v>
      </c>
      <c r="DM32" s="65">
        <f t="shared" si="14"/>
        <v>23.8</v>
      </c>
      <c r="DN32" s="65">
        <f t="shared" si="14"/>
        <v>63.5</v>
      </c>
      <c r="DO32" s="65">
        <f t="shared" si="14"/>
        <v>113.4</v>
      </c>
      <c r="DP32" s="65">
        <f t="shared" si="14"/>
        <v>15.9</v>
      </c>
      <c r="DQ32" s="65">
        <f t="shared" si="14"/>
        <v>30.6</v>
      </c>
      <c r="DR32" s="65">
        <f t="shared" si="14"/>
        <v>103.2</v>
      </c>
      <c r="DS32" s="65">
        <f t="shared" si="14"/>
        <v>54.4</v>
      </c>
      <c r="DT32" s="65">
        <f t="shared" si="14"/>
        <v>0</v>
      </c>
      <c r="DU32" s="65">
        <f t="shared" si="14"/>
        <v>19.3</v>
      </c>
      <c r="DV32" s="65">
        <f t="shared" si="14"/>
        <v>11.3</v>
      </c>
      <c r="DW32" s="65">
        <f t="shared" si="14"/>
        <v>0</v>
      </c>
      <c r="DX32" s="65">
        <f t="shared" si="14"/>
        <v>9.1</v>
      </c>
      <c r="DY32" s="65">
        <f t="shared" si="14"/>
        <v>11.3</v>
      </c>
      <c r="DZ32" s="65">
        <f t="shared" si="14"/>
        <v>26.1</v>
      </c>
      <c r="EA32" s="65">
        <f t="shared" si="14"/>
        <v>44.2</v>
      </c>
      <c r="EB32" s="65">
        <f t="shared" ref="EB32:FG32" si="15">EB31*$B$5</f>
        <v>28.4</v>
      </c>
      <c r="EC32" s="65">
        <f t="shared" si="15"/>
        <v>17</v>
      </c>
      <c r="ED32" s="65">
        <f t="shared" si="15"/>
        <v>39.700000000000003</v>
      </c>
      <c r="EE32" s="65">
        <f t="shared" si="15"/>
        <v>0</v>
      </c>
      <c r="EF32" s="65">
        <f t="shared" si="15"/>
        <v>115.7</v>
      </c>
      <c r="EG32" s="65">
        <f t="shared" si="15"/>
        <v>21.5</v>
      </c>
      <c r="EH32" s="65">
        <f t="shared" si="15"/>
        <v>12.5</v>
      </c>
      <c r="EI32" s="65">
        <f t="shared" si="15"/>
        <v>1291.0999999999999</v>
      </c>
      <c r="EJ32" s="65">
        <f t="shared" si="15"/>
        <v>207.5</v>
      </c>
      <c r="EK32" s="65">
        <f t="shared" si="15"/>
        <v>32.9</v>
      </c>
      <c r="EL32" s="65">
        <f t="shared" si="15"/>
        <v>22.7</v>
      </c>
      <c r="EM32" s="65">
        <f t="shared" si="15"/>
        <v>46.5</v>
      </c>
      <c r="EN32" s="65">
        <f t="shared" si="15"/>
        <v>48.8</v>
      </c>
      <c r="EO32" s="65">
        <f t="shared" si="15"/>
        <v>28.4</v>
      </c>
      <c r="EP32" s="65">
        <f t="shared" si="15"/>
        <v>15.9</v>
      </c>
      <c r="EQ32" s="65">
        <f t="shared" si="15"/>
        <v>31.8</v>
      </c>
      <c r="ER32" s="65">
        <f t="shared" si="15"/>
        <v>20.399999999999999</v>
      </c>
      <c r="ES32" s="65">
        <f t="shared" si="15"/>
        <v>12.5</v>
      </c>
      <c r="ET32" s="65">
        <f t="shared" si="15"/>
        <v>14.8</v>
      </c>
      <c r="EU32" s="65">
        <f t="shared" si="15"/>
        <v>30.6</v>
      </c>
      <c r="EV32" s="65">
        <f t="shared" si="15"/>
        <v>8</v>
      </c>
      <c r="EW32" s="65">
        <f t="shared" si="15"/>
        <v>21.5</v>
      </c>
      <c r="EX32" s="65">
        <f t="shared" si="15"/>
        <v>22.7</v>
      </c>
      <c r="EY32" s="65">
        <f t="shared" si="15"/>
        <v>17</v>
      </c>
      <c r="EZ32" s="65">
        <f t="shared" si="15"/>
        <v>11.3</v>
      </c>
      <c r="FA32" s="65">
        <f t="shared" si="15"/>
        <v>107.7</v>
      </c>
      <c r="FB32" s="65">
        <f t="shared" si="15"/>
        <v>25</v>
      </c>
      <c r="FC32" s="65">
        <f t="shared" si="15"/>
        <v>68</v>
      </c>
      <c r="FD32" s="65">
        <f t="shared" si="15"/>
        <v>10.199999999999999</v>
      </c>
      <c r="FE32" s="65">
        <f t="shared" si="15"/>
        <v>3.4</v>
      </c>
      <c r="FF32" s="65">
        <f t="shared" si="15"/>
        <v>15.9</v>
      </c>
      <c r="FG32" s="65">
        <f t="shared" si="15"/>
        <v>0</v>
      </c>
      <c r="FH32" s="65">
        <f t="shared" ref="FH32:FY32" si="16">FH31*$B$5</f>
        <v>4.5999999999999996</v>
      </c>
      <c r="FI32" s="65">
        <f t="shared" si="16"/>
        <v>87.3</v>
      </c>
      <c r="FJ32" s="65">
        <f t="shared" si="16"/>
        <v>68</v>
      </c>
      <c r="FK32" s="65">
        <f t="shared" si="16"/>
        <v>90.7</v>
      </c>
      <c r="FL32" s="65">
        <f t="shared" si="16"/>
        <v>52.2</v>
      </c>
      <c r="FM32" s="65">
        <f t="shared" si="16"/>
        <v>99.8</v>
      </c>
      <c r="FN32" s="65">
        <f t="shared" si="16"/>
        <v>545.29999999999995</v>
      </c>
      <c r="FO32" s="65">
        <f t="shared" si="16"/>
        <v>52.2</v>
      </c>
      <c r="FP32" s="65">
        <f t="shared" si="16"/>
        <v>164.4</v>
      </c>
      <c r="FQ32" s="65">
        <f t="shared" si="16"/>
        <v>36.299999999999997</v>
      </c>
      <c r="FR32" s="65">
        <f t="shared" si="16"/>
        <v>8</v>
      </c>
      <c r="FS32" s="65">
        <f t="shared" si="16"/>
        <v>9.1</v>
      </c>
      <c r="FT32" s="65">
        <f t="shared" si="16"/>
        <v>4.5999999999999996</v>
      </c>
      <c r="FU32" s="65">
        <f t="shared" si="16"/>
        <v>34</v>
      </c>
      <c r="FV32" s="65">
        <f t="shared" si="16"/>
        <v>25</v>
      </c>
      <c r="FW32" s="65">
        <f t="shared" si="16"/>
        <v>12.5</v>
      </c>
      <c r="FX32" s="65">
        <f t="shared" si="16"/>
        <v>4.5999999999999996</v>
      </c>
      <c r="FY32" s="65">
        <f t="shared" si="16"/>
        <v>22812.150000000005</v>
      </c>
    </row>
    <row r="33" spans="1:181" s="17" customFormat="1" ht="14.45" x14ac:dyDescent="0.3">
      <c r="A33" s="46"/>
      <c r="B33" s="61"/>
    </row>
    <row r="34" spans="1:181" s="17" customFormat="1" ht="14.45" x14ac:dyDescent="0.3">
      <c r="A34" s="46"/>
      <c r="B34" s="70" t="s">
        <v>293</v>
      </c>
    </row>
    <row r="35" spans="1:181" s="17" customFormat="1" ht="14.45" x14ac:dyDescent="0.3">
      <c r="A35" s="46"/>
      <c r="B35" s="71" t="s">
        <v>294</v>
      </c>
      <c r="C35" s="72">
        <v>1508</v>
      </c>
      <c r="D35" s="72">
        <v>4414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79</v>
      </c>
      <c r="S35" s="72">
        <v>3</v>
      </c>
      <c r="T35" s="72">
        <v>0</v>
      </c>
      <c r="U35" s="72">
        <v>0</v>
      </c>
      <c r="V35" s="72">
        <v>0</v>
      </c>
      <c r="W35" s="72">
        <v>156</v>
      </c>
      <c r="X35" s="72">
        <v>0</v>
      </c>
      <c r="Y35" s="72">
        <v>0</v>
      </c>
      <c r="Z35" s="72">
        <v>0</v>
      </c>
      <c r="AA35" s="72">
        <v>0</v>
      </c>
      <c r="AB35" s="72">
        <v>130</v>
      </c>
      <c r="AC35" s="72">
        <v>0</v>
      </c>
      <c r="AD35" s="72">
        <v>0</v>
      </c>
      <c r="AE35" s="72">
        <v>0</v>
      </c>
      <c r="AF35" s="72">
        <v>0</v>
      </c>
      <c r="AG35" s="72">
        <v>0</v>
      </c>
      <c r="AH35" s="72">
        <v>0</v>
      </c>
      <c r="AI35" s="72">
        <v>0</v>
      </c>
      <c r="AJ35" s="72">
        <v>0</v>
      </c>
      <c r="AK35" s="72">
        <v>0</v>
      </c>
      <c r="AL35" s="72">
        <v>0</v>
      </c>
      <c r="AM35" s="72">
        <v>0</v>
      </c>
      <c r="AN35" s="72">
        <v>0</v>
      </c>
      <c r="AO35" s="72">
        <v>0</v>
      </c>
      <c r="AP35" s="72">
        <v>107</v>
      </c>
      <c r="AQ35" s="72">
        <v>2</v>
      </c>
      <c r="AR35" s="72">
        <v>3135.5</v>
      </c>
      <c r="AS35" s="72">
        <v>0</v>
      </c>
      <c r="AT35" s="72">
        <v>0</v>
      </c>
      <c r="AU35" s="72">
        <v>0</v>
      </c>
      <c r="AV35" s="72">
        <v>0</v>
      </c>
      <c r="AW35" s="72">
        <v>0</v>
      </c>
      <c r="AX35" s="72">
        <v>0</v>
      </c>
      <c r="AY35" s="72">
        <v>0</v>
      </c>
      <c r="AZ35" s="72">
        <v>0</v>
      </c>
      <c r="BA35" s="72">
        <v>0</v>
      </c>
      <c r="BB35" s="72">
        <v>0</v>
      </c>
      <c r="BC35" s="72">
        <v>190.5</v>
      </c>
      <c r="BD35" s="72">
        <v>0</v>
      </c>
      <c r="BE35" s="72">
        <v>0</v>
      </c>
      <c r="BF35" s="72">
        <v>33</v>
      </c>
      <c r="BG35" s="72">
        <v>0</v>
      </c>
      <c r="BH35" s="72">
        <v>0</v>
      </c>
      <c r="BI35" s="72">
        <v>0</v>
      </c>
      <c r="BJ35" s="72">
        <v>0</v>
      </c>
      <c r="BK35" s="72">
        <v>454.3</v>
      </c>
      <c r="BL35" s="72">
        <v>5</v>
      </c>
      <c r="BM35" s="72">
        <v>0</v>
      </c>
      <c r="BN35" s="72">
        <v>0</v>
      </c>
      <c r="BO35" s="72">
        <v>0</v>
      </c>
      <c r="BP35" s="72">
        <v>0</v>
      </c>
      <c r="BQ35" s="72">
        <v>0</v>
      </c>
      <c r="BR35" s="72">
        <v>0</v>
      </c>
      <c r="BS35" s="72">
        <v>0</v>
      </c>
      <c r="BT35" s="72">
        <v>0</v>
      </c>
      <c r="BU35" s="72">
        <v>0</v>
      </c>
      <c r="BV35" s="72">
        <v>0</v>
      </c>
      <c r="BW35" s="72">
        <v>0</v>
      </c>
      <c r="BX35" s="72">
        <v>0</v>
      </c>
      <c r="BY35" s="72">
        <v>0</v>
      </c>
      <c r="BZ35" s="72">
        <v>0</v>
      </c>
      <c r="CA35" s="72">
        <v>0</v>
      </c>
      <c r="CB35" s="72">
        <v>218.5</v>
      </c>
      <c r="CC35" s="72">
        <v>0</v>
      </c>
      <c r="CD35" s="72">
        <v>0</v>
      </c>
      <c r="CE35" s="72">
        <v>0</v>
      </c>
      <c r="CF35" s="72">
        <v>0</v>
      </c>
      <c r="CG35" s="72">
        <v>0</v>
      </c>
      <c r="CH35" s="72">
        <v>0</v>
      </c>
      <c r="CI35" s="72">
        <v>0</v>
      </c>
      <c r="CJ35" s="72">
        <v>0</v>
      </c>
      <c r="CK35" s="72">
        <v>9.5</v>
      </c>
      <c r="CL35" s="72">
        <v>2</v>
      </c>
      <c r="CM35" s="72">
        <v>0</v>
      </c>
      <c r="CN35" s="72">
        <v>145</v>
      </c>
      <c r="CO35" s="72">
        <v>32</v>
      </c>
      <c r="CP35" s="72">
        <v>0</v>
      </c>
      <c r="CQ35" s="72">
        <v>0</v>
      </c>
      <c r="CR35" s="72">
        <v>0</v>
      </c>
      <c r="CS35" s="72">
        <v>0</v>
      </c>
      <c r="CT35" s="72">
        <v>0</v>
      </c>
      <c r="CU35" s="72">
        <v>400</v>
      </c>
      <c r="CV35" s="72">
        <v>0</v>
      </c>
      <c r="CW35" s="72">
        <v>0</v>
      </c>
      <c r="CX35" s="72">
        <v>0</v>
      </c>
      <c r="CY35" s="72">
        <v>90</v>
      </c>
      <c r="CZ35" s="72">
        <v>0</v>
      </c>
      <c r="DA35" s="72">
        <v>0</v>
      </c>
      <c r="DB35" s="72">
        <v>0</v>
      </c>
      <c r="DC35" s="72">
        <v>0</v>
      </c>
      <c r="DD35" s="72">
        <v>0</v>
      </c>
      <c r="DE35" s="72">
        <v>0</v>
      </c>
      <c r="DF35" s="72">
        <v>0</v>
      </c>
      <c r="DG35" s="72">
        <v>0</v>
      </c>
      <c r="DH35" s="72">
        <v>0</v>
      </c>
      <c r="DI35" s="72">
        <v>3</v>
      </c>
      <c r="DJ35" s="72">
        <v>7</v>
      </c>
      <c r="DK35" s="72">
        <v>0</v>
      </c>
      <c r="DL35" s="72">
        <v>0</v>
      </c>
      <c r="DM35" s="72">
        <v>0</v>
      </c>
      <c r="DN35" s="72">
        <v>0</v>
      </c>
      <c r="DO35" s="72">
        <v>0</v>
      </c>
      <c r="DP35" s="72">
        <v>0</v>
      </c>
      <c r="DQ35" s="72">
        <v>0</v>
      </c>
      <c r="DR35" s="72">
        <v>0</v>
      </c>
      <c r="DS35" s="72">
        <v>0</v>
      </c>
      <c r="DT35" s="72">
        <v>0</v>
      </c>
      <c r="DU35" s="72">
        <v>0</v>
      </c>
      <c r="DV35" s="72">
        <v>0</v>
      </c>
      <c r="DW35" s="72">
        <v>0</v>
      </c>
      <c r="DX35" s="72">
        <v>0</v>
      </c>
      <c r="DY35" s="72">
        <v>0</v>
      </c>
      <c r="DZ35" s="72">
        <v>0</v>
      </c>
      <c r="EA35" s="72">
        <v>0</v>
      </c>
      <c r="EB35" s="72">
        <v>0</v>
      </c>
      <c r="EC35" s="72">
        <v>0</v>
      </c>
      <c r="ED35" s="72">
        <v>0</v>
      </c>
      <c r="EE35" s="72">
        <v>0</v>
      </c>
      <c r="EF35" s="72">
        <v>0</v>
      </c>
      <c r="EG35" s="72">
        <v>0</v>
      </c>
      <c r="EH35" s="72">
        <v>0</v>
      </c>
      <c r="EI35" s="72">
        <v>0</v>
      </c>
      <c r="EJ35" s="72">
        <v>0</v>
      </c>
      <c r="EK35" s="72">
        <v>0</v>
      </c>
      <c r="EL35" s="72">
        <v>0</v>
      </c>
      <c r="EM35" s="72">
        <v>0</v>
      </c>
      <c r="EN35" s="72">
        <v>78.5</v>
      </c>
      <c r="EO35" s="72">
        <v>0</v>
      </c>
      <c r="EP35" s="72">
        <v>0</v>
      </c>
      <c r="EQ35" s="72">
        <v>0</v>
      </c>
      <c r="ER35" s="72">
        <v>0</v>
      </c>
      <c r="ES35" s="72">
        <v>0</v>
      </c>
      <c r="ET35" s="72">
        <v>0</v>
      </c>
      <c r="EU35" s="72">
        <v>0</v>
      </c>
      <c r="EV35" s="72">
        <v>0</v>
      </c>
      <c r="EW35" s="72">
        <v>0</v>
      </c>
      <c r="EX35" s="72">
        <v>0</v>
      </c>
      <c r="EY35" s="72">
        <v>832.5</v>
      </c>
      <c r="EZ35" s="72">
        <v>0</v>
      </c>
      <c r="FA35" s="72">
        <v>0</v>
      </c>
      <c r="FB35" s="72">
        <v>0</v>
      </c>
      <c r="FC35" s="72">
        <v>0</v>
      </c>
      <c r="FD35" s="72">
        <v>0</v>
      </c>
      <c r="FE35" s="72">
        <v>0</v>
      </c>
      <c r="FF35" s="72">
        <v>0</v>
      </c>
      <c r="FG35" s="72">
        <v>0</v>
      </c>
      <c r="FH35" s="72">
        <v>0</v>
      </c>
      <c r="FI35" s="72">
        <v>0</v>
      </c>
      <c r="FJ35" s="72">
        <v>0</v>
      </c>
      <c r="FK35" s="72">
        <v>0</v>
      </c>
      <c r="FL35" s="72">
        <v>0</v>
      </c>
      <c r="FM35" s="72">
        <v>0</v>
      </c>
      <c r="FN35" s="72">
        <v>0</v>
      </c>
      <c r="FO35" s="72">
        <v>0</v>
      </c>
      <c r="FP35" s="72">
        <v>0</v>
      </c>
      <c r="FQ35" s="72">
        <v>0</v>
      </c>
      <c r="FR35" s="72">
        <v>0</v>
      </c>
      <c r="FS35" s="72">
        <v>0</v>
      </c>
      <c r="FT35" s="72">
        <v>0</v>
      </c>
      <c r="FU35" s="72">
        <v>0</v>
      </c>
      <c r="FV35" s="72">
        <v>0</v>
      </c>
      <c r="FW35" s="72">
        <v>0</v>
      </c>
      <c r="FX35" s="72">
        <v>0</v>
      </c>
      <c r="FY35" s="72">
        <f>SUM(C35:FX35)</f>
        <v>12035.3</v>
      </c>
    </row>
    <row r="36" spans="1:181" s="17" customFormat="1" ht="14.45" x14ac:dyDescent="0.3">
      <c r="A36" s="46"/>
      <c r="B36" s="71" t="s">
        <v>295</v>
      </c>
      <c r="C36" s="73">
        <v>5</v>
      </c>
      <c r="D36" s="73">
        <v>0</v>
      </c>
      <c r="E36" s="73">
        <v>2</v>
      </c>
      <c r="F36" s="73">
        <v>0</v>
      </c>
      <c r="G36" s="73">
        <v>0</v>
      </c>
      <c r="H36" s="73">
        <v>3</v>
      </c>
      <c r="I36" s="73">
        <v>6</v>
      </c>
      <c r="J36" s="73">
        <v>0</v>
      </c>
      <c r="K36" s="73">
        <v>0</v>
      </c>
      <c r="L36" s="73">
        <v>0</v>
      </c>
      <c r="M36" s="73">
        <v>1</v>
      </c>
      <c r="N36" s="73">
        <v>6</v>
      </c>
      <c r="O36" s="73">
        <v>0</v>
      </c>
      <c r="P36" s="73">
        <v>0</v>
      </c>
      <c r="Q36" s="73">
        <v>129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0</v>
      </c>
      <c r="Z36" s="73">
        <v>0</v>
      </c>
      <c r="AA36" s="73">
        <v>0</v>
      </c>
      <c r="AB36" s="73">
        <v>3</v>
      </c>
      <c r="AC36" s="73">
        <v>0</v>
      </c>
      <c r="AD36" s="73">
        <v>0</v>
      </c>
      <c r="AE36" s="73">
        <v>0</v>
      </c>
      <c r="AF36" s="73">
        <v>0</v>
      </c>
      <c r="AG36" s="73">
        <v>0</v>
      </c>
      <c r="AH36" s="73">
        <v>0</v>
      </c>
      <c r="AI36" s="73">
        <v>0</v>
      </c>
      <c r="AJ36" s="73">
        <v>0</v>
      </c>
      <c r="AK36" s="73">
        <v>0</v>
      </c>
      <c r="AL36" s="73">
        <v>0</v>
      </c>
      <c r="AM36" s="73">
        <v>0</v>
      </c>
      <c r="AN36" s="73">
        <v>0</v>
      </c>
      <c r="AO36" s="73">
        <v>13</v>
      </c>
      <c r="AP36" s="73">
        <v>123</v>
      </c>
      <c r="AQ36" s="73">
        <v>0</v>
      </c>
      <c r="AR36" s="73">
        <v>0</v>
      </c>
      <c r="AS36" s="73">
        <v>4</v>
      </c>
      <c r="AT36" s="73">
        <v>3</v>
      </c>
      <c r="AU36" s="73">
        <v>0</v>
      </c>
      <c r="AV36" s="73">
        <v>0</v>
      </c>
      <c r="AW36" s="73">
        <v>0</v>
      </c>
      <c r="AX36" s="73">
        <v>0</v>
      </c>
      <c r="AY36" s="73">
        <v>0</v>
      </c>
      <c r="AZ36" s="73">
        <v>11</v>
      </c>
      <c r="BA36" s="73">
        <v>6</v>
      </c>
      <c r="BB36" s="73">
        <v>0</v>
      </c>
      <c r="BC36" s="73">
        <v>7</v>
      </c>
      <c r="BD36" s="73">
        <v>0</v>
      </c>
      <c r="BE36" s="73">
        <v>0</v>
      </c>
      <c r="BF36" s="73">
        <v>0</v>
      </c>
      <c r="BG36" s="73">
        <v>0</v>
      </c>
      <c r="BH36" s="73">
        <v>0</v>
      </c>
      <c r="BI36" s="73">
        <v>0</v>
      </c>
      <c r="BJ36" s="73">
        <v>0</v>
      </c>
      <c r="BK36" s="73">
        <v>0</v>
      </c>
      <c r="BL36" s="73">
        <v>3</v>
      </c>
      <c r="BM36" s="73">
        <v>0</v>
      </c>
      <c r="BN36" s="73">
        <v>0</v>
      </c>
      <c r="BO36" s="73">
        <v>0</v>
      </c>
      <c r="BP36" s="73">
        <v>0</v>
      </c>
      <c r="BQ36" s="73">
        <v>0</v>
      </c>
      <c r="BR36" s="73">
        <v>0</v>
      </c>
      <c r="BS36" s="73">
        <v>0</v>
      </c>
      <c r="BT36" s="73">
        <v>0</v>
      </c>
      <c r="BU36" s="73">
        <v>0</v>
      </c>
      <c r="BV36" s="73">
        <v>0</v>
      </c>
      <c r="BW36" s="73">
        <v>0</v>
      </c>
      <c r="BX36" s="73">
        <v>0</v>
      </c>
      <c r="BY36" s="73">
        <v>0</v>
      </c>
      <c r="BZ36" s="73">
        <v>0</v>
      </c>
      <c r="CA36" s="73">
        <v>0</v>
      </c>
      <c r="CB36" s="73">
        <v>19</v>
      </c>
      <c r="CC36" s="73">
        <v>0</v>
      </c>
      <c r="CD36" s="73">
        <v>0</v>
      </c>
      <c r="CE36" s="73">
        <v>0</v>
      </c>
      <c r="CF36" s="73">
        <v>0</v>
      </c>
      <c r="CG36" s="73">
        <v>0</v>
      </c>
      <c r="CH36" s="73">
        <v>0</v>
      </c>
      <c r="CI36" s="73">
        <v>0</v>
      </c>
      <c r="CJ36" s="73">
        <v>1</v>
      </c>
      <c r="CK36" s="73">
        <v>0</v>
      </c>
      <c r="CL36" s="73">
        <v>0</v>
      </c>
      <c r="CM36" s="73">
        <v>0</v>
      </c>
      <c r="CN36" s="73">
        <v>33</v>
      </c>
      <c r="CO36" s="73">
        <v>24</v>
      </c>
      <c r="CP36" s="73">
        <v>0</v>
      </c>
      <c r="CQ36" s="73">
        <v>0</v>
      </c>
      <c r="CR36" s="73">
        <v>0</v>
      </c>
      <c r="CS36" s="73">
        <v>0</v>
      </c>
      <c r="CT36" s="73">
        <v>0</v>
      </c>
      <c r="CU36" s="73">
        <v>2</v>
      </c>
      <c r="CV36" s="73">
        <v>0</v>
      </c>
      <c r="CW36" s="73">
        <v>0</v>
      </c>
      <c r="CX36" s="73">
        <v>0</v>
      </c>
      <c r="CY36" s="73">
        <v>0</v>
      </c>
      <c r="CZ36" s="73">
        <v>0</v>
      </c>
      <c r="DA36" s="73">
        <v>0</v>
      </c>
      <c r="DB36" s="73">
        <v>0</v>
      </c>
      <c r="DC36" s="73">
        <v>0</v>
      </c>
      <c r="DD36" s="73">
        <v>0</v>
      </c>
      <c r="DE36" s="73">
        <v>0</v>
      </c>
      <c r="DF36" s="73">
        <v>6</v>
      </c>
      <c r="DG36" s="73">
        <v>0</v>
      </c>
      <c r="DH36" s="73">
        <v>0</v>
      </c>
      <c r="DI36" s="73">
        <v>4</v>
      </c>
      <c r="DJ36" s="73">
        <v>0</v>
      </c>
      <c r="DK36" s="73">
        <v>0</v>
      </c>
      <c r="DL36" s="73">
        <v>11</v>
      </c>
      <c r="DM36" s="73">
        <v>0</v>
      </c>
      <c r="DN36" s="73">
        <v>0</v>
      </c>
      <c r="DO36" s="73">
        <v>0</v>
      </c>
      <c r="DP36" s="73">
        <v>0</v>
      </c>
      <c r="DQ36" s="73">
        <v>0</v>
      </c>
      <c r="DR36" s="73">
        <v>0</v>
      </c>
      <c r="DS36" s="73">
        <v>0</v>
      </c>
      <c r="DT36" s="73">
        <v>0</v>
      </c>
      <c r="DU36" s="73">
        <v>0</v>
      </c>
      <c r="DV36" s="73">
        <v>0</v>
      </c>
      <c r="DW36" s="73">
        <v>0</v>
      </c>
      <c r="DX36" s="73">
        <v>0</v>
      </c>
      <c r="DY36" s="73">
        <v>0</v>
      </c>
      <c r="DZ36" s="73">
        <v>4</v>
      </c>
      <c r="EA36" s="73">
        <v>2</v>
      </c>
      <c r="EB36" s="73">
        <v>0</v>
      </c>
      <c r="EC36" s="73">
        <v>0</v>
      </c>
      <c r="ED36" s="73">
        <v>0</v>
      </c>
      <c r="EE36" s="73">
        <v>3</v>
      </c>
      <c r="EF36" s="73">
        <v>4</v>
      </c>
      <c r="EG36" s="73">
        <v>0</v>
      </c>
      <c r="EH36" s="73">
        <v>4</v>
      </c>
      <c r="EI36" s="73">
        <v>5</v>
      </c>
      <c r="EJ36" s="73">
        <v>0</v>
      </c>
      <c r="EK36" s="73">
        <v>0</v>
      </c>
      <c r="EL36" s="73">
        <v>0</v>
      </c>
      <c r="EM36" s="73">
        <v>0</v>
      </c>
      <c r="EN36" s="73">
        <v>0</v>
      </c>
      <c r="EO36" s="73">
        <v>0</v>
      </c>
      <c r="EP36" s="73">
        <v>0</v>
      </c>
      <c r="EQ36" s="73">
        <v>0</v>
      </c>
      <c r="ER36" s="73">
        <v>0</v>
      </c>
      <c r="ES36" s="73">
        <v>0</v>
      </c>
      <c r="ET36" s="73">
        <v>0</v>
      </c>
      <c r="EU36" s="73">
        <v>0</v>
      </c>
      <c r="EV36" s="73">
        <v>0</v>
      </c>
      <c r="EW36" s="73">
        <v>0</v>
      </c>
      <c r="EX36" s="73">
        <v>0</v>
      </c>
      <c r="EY36" s="73">
        <v>0</v>
      </c>
      <c r="EZ36" s="73">
        <v>0</v>
      </c>
      <c r="FA36" s="73">
        <v>0</v>
      </c>
      <c r="FB36" s="73">
        <v>0</v>
      </c>
      <c r="FC36" s="73">
        <v>0</v>
      </c>
      <c r="FD36" s="73">
        <v>0</v>
      </c>
      <c r="FE36" s="73">
        <v>0</v>
      </c>
      <c r="FF36" s="73">
        <v>0</v>
      </c>
      <c r="FG36" s="73">
        <v>0</v>
      </c>
      <c r="FH36" s="73">
        <v>0</v>
      </c>
      <c r="FI36" s="73">
        <v>0</v>
      </c>
      <c r="FJ36" s="73">
        <v>0</v>
      </c>
      <c r="FK36" s="73">
        <v>0</v>
      </c>
      <c r="FL36" s="73">
        <v>0</v>
      </c>
      <c r="FM36" s="73">
        <v>0</v>
      </c>
      <c r="FN36" s="73">
        <v>3</v>
      </c>
      <c r="FO36" s="73">
        <v>0</v>
      </c>
      <c r="FP36" s="73">
        <v>0</v>
      </c>
      <c r="FQ36" s="73">
        <v>0</v>
      </c>
      <c r="FR36" s="73">
        <v>0</v>
      </c>
      <c r="FS36" s="73">
        <v>0</v>
      </c>
      <c r="FT36" s="73">
        <v>0</v>
      </c>
      <c r="FU36" s="73">
        <v>0</v>
      </c>
      <c r="FV36" s="73">
        <v>0</v>
      </c>
      <c r="FW36" s="73">
        <v>0</v>
      </c>
      <c r="FX36" s="73">
        <v>0</v>
      </c>
      <c r="FY36" s="73">
        <f>SUM(C36:FX36)</f>
        <v>450</v>
      </c>
    </row>
    <row r="37" spans="1:181" s="17" customFormat="1" ht="14.45" x14ac:dyDescent="0.3">
      <c r="A37" s="170"/>
      <c r="B37" s="74" t="s">
        <v>451</v>
      </c>
      <c r="C37" s="75">
        <f>C35*$B$5</f>
        <v>1508</v>
      </c>
      <c r="D37" s="75">
        <f t="shared" ref="D37:BO37" si="17">D35*$B$5</f>
        <v>4414</v>
      </c>
      <c r="E37" s="75">
        <f t="shared" si="17"/>
        <v>0</v>
      </c>
      <c r="F37" s="75">
        <f t="shared" si="17"/>
        <v>0</v>
      </c>
      <c r="G37" s="75">
        <f t="shared" si="17"/>
        <v>0</v>
      </c>
      <c r="H37" s="75">
        <f t="shared" si="17"/>
        <v>0</v>
      </c>
      <c r="I37" s="75">
        <f t="shared" si="17"/>
        <v>0</v>
      </c>
      <c r="J37" s="75">
        <f t="shared" si="17"/>
        <v>0</v>
      </c>
      <c r="K37" s="75">
        <f t="shared" si="17"/>
        <v>0</v>
      </c>
      <c r="L37" s="75">
        <f t="shared" si="17"/>
        <v>0</v>
      </c>
      <c r="M37" s="75">
        <f t="shared" si="17"/>
        <v>0</v>
      </c>
      <c r="N37" s="75">
        <f t="shared" si="17"/>
        <v>0</v>
      </c>
      <c r="O37" s="75">
        <f t="shared" si="17"/>
        <v>0</v>
      </c>
      <c r="P37" s="75">
        <f t="shared" si="17"/>
        <v>0</v>
      </c>
      <c r="Q37" s="75">
        <f t="shared" si="17"/>
        <v>0</v>
      </c>
      <c r="R37" s="75">
        <f t="shared" si="17"/>
        <v>79</v>
      </c>
      <c r="S37" s="75">
        <f t="shared" si="17"/>
        <v>3</v>
      </c>
      <c r="T37" s="75">
        <f t="shared" si="17"/>
        <v>0</v>
      </c>
      <c r="U37" s="75">
        <f t="shared" si="17"/>
        <v>0</v>
      </c>
      <c r="V37" s="75">
        <f t="shared" si="17"/>
        <v>0</v>
      </c>
      <c r="W37" s="75">
        <f t="shared" si="17"/>
        <v>156</v>
      </c>
      <c r="X37" s="75">
        <f t="shared" si="17"/>
        <v>0</v>
      </c>
      <c r="Y37" s="75">
        <f t="shared" si="17"/>
        <v>0</v>
      </c>
      <c r="Z37" s="75">
        <f t="shared" si="17"/>
        <v>0</v>
      </c>
      <c r="AA37" s="75">
        <f t="shared" si="17"/>
        <v>0</v>
      </c>
      <c r="AB37" s="75">
        <f t="shared" si="17"/>
        <v>130</v>
      </c>
      <c r="AC37" s="75">
        <f t="shared" si="17"/>
        <v>0</v>
      </c>
      <c r="AD37" s="75">
        <f t="shared" si="17"/>
        <v>0</v>
      </c>
      <c r="AE37" s="75">
        <f t="shared" si="17"/>
        <v>0</v>
      </c>
      <c r="AF37" s="75">
        <f t="shared" si="17"/>
        <v>0</v>
      </c>
      <c r="AG37" s="75">
        <f t="shared" si="17"/>
        <v>0</v>
      </c>
      <c r="AH37" s="75">
        <f t="shared" si="17"/>
        <v>0</v>
      </c>
      <c r="AI37" s="75">
        <f t="shared" si="17"/>
        <v>0</v>
      </c>
      <c r="AJ37" s="75">
        <f t="shared" si="17"/>
        <v>0</v>
      </c>
      <c r="AK37" s="75">
        <f t="shared" si="17"/>
        <v>0</v>
      </c>
      <c r="AL37" s="75">
        <f t="shared" si="17"/>
        <v>0</v>
      </c>
      <c r="AM37" s="75">
        <f t="shared" si="17"/>
        <v>0</v>
      </c>
      <c r="AN37" s="75">
        <f t="shared" si="17"/>
        <v>0</v>
      </c>
      <c r="AO37" s="75">
        <f t="shared" si="17"/>
        <v>0</v>
      </c>
      <c r="AP37" s="75">
        <f t="shared" si="17"/>
        <v>107</v>
      </c>
      <c r="AQ37" s="75">
        <f t="shared" si="17"/>
        <v>2</v>
      </c>
      <c r="AR37" s="75">
        <f t="shared" si="17"/>
        <v>3135.5</v>
      </c>
      <c r="AS37" s="75">
        <f t="shared" si="17"/>
        <v>0</v>
      </c>
      <c r="AT37" s="75">
        <f t="shared" si="17"/>
        <v>0</v>
      </c>
      <c r="AU37" s="75">
        <f t="shared" si="17"/>
        <v>0</v>
      </c>
      <c r="AV37" s="75">
        <f t="shared" si="17"/>
        <v>0</v>
      </c>
      <c r="AW37" s="75">
        <f t="shared" si="17"/>
        <v>0</v>
      </c>
      <c r="AX37" s="75">
        <f t="shared" si="17"/>
        <v>0</v>
      </c>
      <c r="AY37" s="75">
        <f t="shared" si="17"/>
        <v>0</v>
      </c>
      <c r="AZ37" s="75">
        <f t="shared" si="17"/>
        <v>0</v>
      </c>
      <c r="BA37" s="75">
        <f t="shared" si="17"/>
        <v>0</v>
      </c>
      <c r="BB37" s="75">
        <f t="shared" si="17"/>
        <v>0</v>
      </c>
      <c r="BC37" s="75">
        <f t="shared" si="17"/>
        <v>190.5</v>
      </c>
      <c r="BD37" s="75">
        <f t="shared" si="17"/>
        <v>0</v>
      </c>
      <c r="BE37" s="75">
        <f t="shared" si="17"/>
        <v>0</v>
      </c>
      <c r="BF37" s="75">
        <f t="shared" si="17"/>
        <v>33</v>
      </c>
      <c r="BG37" s="75">
        <f t="shared" si="17"/>
        <v>0</v>
      </c>
      <c r="BH37" s="75">
        <f t="shared" si="17"/>
        <v>0</v>
      </c>
      <c r="BI37" s="75">
        <f t="shared" si="17"/>
        <v>0</v>
      </c>
      <c r="BJ37" s="75">
        <f t="shared" si="17"/>
        <v>0</v>
      </c>
      <c r="BK37" s="75">
        <f t="shared" si="17"/>
        <v>454.3</v>
      </c>
      <c r="BL37" s="75">
        <f t="shared" si="17"/>
        <v>5</v>
      </c>
      <c r="BM37" s="75">
        <f t="shared" si="17"/>
        <v>0</v>
      </c>
      <c r="BN37" s="75">
        <f t="shared" si="17"/>
        <v>0</v>
      </c>
      <c r="BO37" s="75">
        <f t="shared" si="17"/>
        <v>0</v>
      </c>
      <c r="BP37" s="75">
        <f t="shared" ref="BP37:EA37" si="18">BP35*$B$5</f>
        <v>0</v>
      </c>
      <c r="BQ37" s="75">
        <f t="shared" si="18"/>
        <v>0</v>
      </c>
      <c r="BR37" s="75">
        <f t="shared" si="18"/>
        <v>0</v>
      </c>
      <c r="BS37" s="75">
        <f t="shared" si="18"/>
        <v>0</v>
      </c>
      <c r="BT37" s="75">
        <f t="shared" si="18"/>
        <v>0</v>
      </c>
      <c r="BU37" s="75">
        <f t="shared" si="18"/>
        <v>0</v>
      </c>
      <c r="BV37" s="75">
        <f t="shared" si="18"/>
        <v>0</v>
      </c>
      <c r="BW37" s="75">
        <f t="shared" si="18"/>
        <v>0</v>
      </c>
      <c r="BX37" s="75">
        <f t="shared" si="18"/>
        <v>0</v>
      </c>
      <c r="BY37" s="75">
        <f t="shared" si="18"/>
        <v>0</v>
      </c>
      <c r="BZ37" s="75">
        <f t="shared" si="18"/>
        <v>0</v>
      </c>
      <c r="CA37" s="75">
        <f t="shared" si="18"/>
        <v>0</v>
      </c>
      <c r="CB37" s="75">
        <f t="shared" si="18"/>
        <v>218.5</v>
      </c>
      <c r="CC37" s="75">
        <f t="shared" si="18"/>
        <v>0</v>
      </c>
      <c r="CD37" s="75">
        <f t="shared" si="18"/>
        <v>0</v>
      </c>
      <c r="CE37" s="75">
        <f t="shared" si="18"/>
        <v>0</v>
      </c>
      <c r="CF37" s="75">
        <f t="shared" si="18"/>
        <v>0</v>
      </c>
      <c r="CG37" s="75">
        <f t="shared" si="18"/>
        <v>0</v>
      </c>
      <c r="CH37" s="75">
        <f t="shared" si="18"/>
        <v>0</v>
      </c>
      <c r="CI37" s="75">
        <f t="shared" si="18"/>
        <v>0</v>
      </c>
      <c r="CJ37" s="75">
        <f t="shared" si="18"/>
        <v>0</v>
      </c>
      <c r="CK37" s="75">
        <f t="shared" si="18"/>
        <v>9.5</v>
      </c>
      <c r="CL37" s="75">
        <f t="shared" si="18"/>
        <v>2</v>
      </c>
      <c r="CM37" s="75">
        <f t="shared" si="18"/>
        <v>0</v>
      </c>
      <c r="CN37" s="75">
        <f t="shared" si="18"/>
        <v>145</v>
      </c>
      <c r="CO37" s="75">
        <f t="shared" si="18"/>
        <v>32</v>
      </c>
      <c r="CP37" s="75">
        <f t="shared" si="18"/>
        <v>0</v>
      </c>
      <c r="CQ37" s="75">
        <f t="shared" si="18"/>
        <v>0</v>
      </c>
      <c r="CR37" s="75">
        <f t="shared" si="18"/>
        <v>0</v>
      </c>
      <c r="CS37" s="75">
        <f t="shared" si="18"/>
        <v>0</v>
      </c>
      <c r="CT37" s="75">
        <f t="shared" si="18"/>
        <v>0</v>
      </c>
      <c r="CU37" s="75">
        <f t="shared" si="18"/>
        <v>400</v>
      </c>
      <c r="CV37" s="75">
        <f t="shared" si="18"/>
        <v>0</v>
      </c>
      <c r="CW37" s="75">
        <f t="shared" si="18"/>
        <v>0</v>
      </c>
      <c r="CX37" s="75">
        <f t="shared" si="18"/>
        <v>0</v>
      </c>
      <c r="CY37" s="75">
        <f t="shared" si="18"/>
        <v>90</v>
      </c>
      <c r="CZ37" s="75">
        <f t="shared" si="18"/>
        <v>0</v>
      </c>
      <c r="DA37" s="75">
        <f t="shared" si="18"/>
        <v>0</v>
      </c>
      <c r="DB37" s="75">
        <f t="shared" si="18"/>
        <v>0</v>
      </c>
      <c r="DC37" s="75">
        <f t="shared" si="18"/>
        <v>0</v>
      </c>
      <c r="DD37" s="75">
        <f t="shared" si="18"/>
        <v>0</v>
      </c>
      <c r="DE37" s="75">
        <f t="shared" si="18"/>
        <v>0</v>
      </c>
      <c r="DF37" s="75">
        <f t="shared" si="18"/>
        <v>0</v>
      </c>
      <c r="DG37" s="75">
        <f t="shared" si="18"/>
        <v>0</v>
      </c>
      <c r="DH37" s="75">
        <f t="shared" si="18"/>
        <v>0</v>
      </c>
      <c r="DI37" s="75">
        <f t="shared" si="18"/>
        <v>3</v>
      </c>
      <c r="DJ37" s="75">
        <f t="shared" si="18"/>
        <v>7</v>
      </c>
      <c r="DK37" s="75">
        <f t="shared" si="18"/>
        <v>0</v>
      </c>
      <c r="DL37" s="75">
        <f t="shared" si="18"/>
        <v>0</v>
      </c>
      <c r="DM37" s="75">
        <f t="shared" si="18"/>
        <v>0</v>
      </c>
      <c r="DN37" s="75">
        <f t="shared" si="18"/>
        <v>0</v>
      </c>
      <c r="DO37" s="75">
        <f t="shared" si="18"/>
        <v>0</v>
      </c>
      <c r="DP37" s="75">
        <f t="shared" si="18"/>
        <v>0</v>
      </c>
      <c r="DQ37" s="75">
        <f t="shared" si="18"/>
        <v>0</v>
      </c>
      <c r="DR37" s="75">
        <f t="shared" si="18"/>
        <v>0</v>
      </c>
      <c r="DS37" s="75">
        <f t="shared" si="18"/>
        <v>0</v>
      </c>
      <c r="DT37" s="75">
        <f t="shared" si="18"/>
        <v>0</v>
      </c>
      <c r="DU37" s="75">
        <f t="shared" si="18"/>
        <v>0</v>
      </c>
      <c r="DV37" s="75">
        <f t="shared" si="18"/>
        <v>0</v>
      </c>
      <c r="DW37" s="75">
        <f t="shared" si="18"/>
        <v>0</v>
      </c>
      <c r="DX37" s="75">
        <f t="shared" si="18"/>
        <v>0</v>
      </c>
      <c r="DY37" s="75">
        <f t="shared" si="18"/>
        <v>0</v>
      </c>
      <c r="DZ37" s="75">
        <f t="shared" si="18"/>
        <v>0</v>
      </c>
      <c r="EA37" s="75">
        <f t="shared" si="18"/>
        <v>0</v>
      </c>
      <c r="EB37" s="75">
        <f t="shared" ref="EB37:FG37" si="19">EB35*$B$5</f>
        <v>0</v>
      </c>
      <c r="EC37" s="75">
        <f t="shared" si="19"/>
        <v>0</v>
      </c>
      <c r="ED37" s="75">
        <f t="shared" si="19"/>
        <v>0</v>
      </c>
      <c r="EE37" s="75">
        <f t="shared" si="19"/>
        <v>0</v>
      </c>
      <c r="EF37" s="75">
        <f t="shared" si="19"/>
        <v>0</v>
      </c>
      <c r="EG37" s="75">
        <f t="shared" si="19"/>
        <v>0</v>
      </c>
      <c r="EH37" s="75">
        <f t="shared" si="19"/>
        <v>0</v>
      </c>
      <c r="EI37" s="75">
        <f t="shared" si="19"/>
        <v>0</v>
      </c>
      <c r="EJ37" s="75">
        <f t="shared" si="19"/>
        <v>0</v>
      </c>
      <c r="EK37" s="75">
        <f t="shared" si="19"/>
        <v>0</v>
      </c>
      <c r="EL37" s="75">
        <f t="shared" si="19"/>
        <v>0</v>
      </c>
      <c r="EM37" s="75">
        <f t="shared" si="19"/>
        <v>0</v>
      </c>
      <c r="EN37" s="75">
        <f t="shared" si="19"/>
        <v>78.5</v>
      </c>
      <c r="EO37" s="75">
        <f t="shared" si="19"/>
        <v>0</v>
      </c>
      <c r="EP37" s="75">
        <f t="shared" si="19"/>
        <v>0</v>
      </c>
      <c r="EQ37" s="75">
        <f t="shared" si="19"/>
        <v>0</v>
      </c>
      <c r="ER37" s="75">
        <f t="shared" si="19"/>
        <v>0</v>
      </c>
      <c r="ES37" s="75">
        <f t="shared" si="19"/>
        <v>0</v>
      </c>
      <c r="ET37" s="75">
        <f t="shared" si="19"/>
        <v>0</v>
      </c>
      <c r="EU37" s="75">
        <f t="shared" si="19"/>
        <v>0</v>
      </c>
      <c r="EV37" s="75">
        <f t="shared" si="19"/>
        <v>0</v>
      </c>
      <c r="EW37" s="75">
        <f t="shared" si="19"/>
        <v>0</v>
      </c>
      <c r="EX37" s="75">
        <f t="shared" si="19"/>
        <v>0</v>
      </c>
      <c r="EY37" s="75">
        <f t="shared" si="19"/>
        <v>832.5</v>
      </c>
      <c r="EZ37" s="75">
        <f t="shared" si="19"/>
        <v>0</v>
      </c>
      <c r="FA37" s="75">
        <f t="shared" si="19"/>
        <v>0</v>
      </c>
      <c r="FB37" s="75">
        <f t="shared" si="19"/>
        <v>0</v>
      </c>
      <c r="FC37" s="75">
        <f t="shared" si="19"/>
        <v>0</v>
      </c>
      <c r="FD37" s="75">
        <f t="shared" si="19"/>
        <v>0</v>
      </c>
      <c r="FE37" s="75">
        <f t="shared" si="19"/>
        <v>0</v>
      </c>
      <c r="FF37" s="75">
        <f t="shared" si="19"/>
        <v>0</v>
      </c>
      <c r="FG37" s="75">
        <f t="shared" si="19"/>
        <v>0</v>
      </c>
      <c r="FH37" s="75">
        <f t="shared" ref="FH37:FY37" si="20">FH35*$B$5</f>
        <v>0</v>
      </c>
      <c r="FI37" s="75">
        <f t="shared" si="20"/>
        <v>0</v>
      </c>
      <c r="FJ37" s="75">
        <f t="shared" si="20"/>
        <v>0</v>
      </c>
      <c r="FK37" s="75">
        <f t="shared" si="20"/>
        <v>0</v>
      </c>
      <c r="FL37" s="75">
        <f t="shared" si="20"/>
        <v>0</v>
      </c>
      <c r="FM37" s="75">
        <f t="shared" si="20"/>
        <v>0</v>
      </c>
      <c r="FN37" s="75">
        <f t="shared" si="20"/>
        <v>0</v>
      </c>
      <c r="FO37" s="75">
        <f t="shared" si="20"/>
        <v>0</v>
      </c>
      <c r="FP37" s="75">
        <f t="shared" si="20"/>
        <v>0</v>
      </c>
      <c r="FQ37" s="75">
        <f t="shared" si="20"/>
        <v>0</v>
      </c>
      <c r="FR37" s="75">
        <f t="shared" si="20"/>
        <v>0</v>
      </c>
      <c r="FS37" s="75">
        <f t="shared" si="20"/>
        <v>0</v>
      </c>
      <c r="FT37" s="75">
        <f t="shared" si="20"/>
        <v>0</v>
      </c>
      <c r="FU37" s="75">
        <f t="shared" si="20"/>
        <v>0</v>
      </c>
      <c r="FV37" s="75">
        <f t="shared" si="20"/>
        <v>0</v>
      </c>
      <c r="FW37" s="75">
        <f t="shared" si="20"/>
        <v>0</v>
      </c>
      <c r="FX37" s="75">
        <f t="shared" si="20"/>
        <v>0</v>
      </c>
      <c r="FY37" s="75">
        <f t="shared" si="20"/>
        <v>12035.3</v>
      </c>
    </row>
    <row r="38" spans="1:181" s="17" customFormat="1" ht="14.45" x14ac:dyDescent="0.3">
      <c r="A38" s="170"/>
      <c r="B38" s="77" t="s">
        <v>450</v>
      </c>
      <c r="C38" s="78">
        <f>C36*$B$5</f>
        <v>5</v>
      </c>
      <c r="D38" s="78">
        <f t="shared" ref="D38:BO38" si="21">D36*$B$5</f>
        <v>0</v>
      </c>
      <c r="E38" s="78">
        <f t="shared" si="21"/>
        <v>2</v>
      </c>
      <c r="F38" s="78">
        <f t="shared" si="21"/>
        <v>0</v>
      </c>
      <c r="G38" s="78">
        <f t="shared" si="21"/>
        <v>0</v>
      </c>
      <c r="H38" s="78">
        <f t="shared" si="21"/>
        <v>3</v>
      </c>
      <c r="I38" s="78">
        <f t="shared" si="21"/>
        <v>6</v>
      </c>
      <c r="J38" s="78">
        <f t="shared" si="21"/>
        <v>0</v>
      </c>
      <c r="K38" s="78">
        <f t="shared" si="21"/>
        <v>0</v>
      </c>
      <c r="L38" s="78">
        <f t="shared" si="21"/>
        <v>0</v>
      </c>
      <c r="M38" s="78">
        <f t="shared" si="21"/>
        <v>1</v>
      </c>
      <c r="N38" s="78">
        <f t="shared" si="21"/>
        <v>6</v>
      </c>
      <c r="O38" s="78">
        <f t="shared" si="21"/>
        <v>0</v>
      </c>
      <c r="P38" s="78">
        <f t="shared" si="21"/>
        <v>0</v>
      </c>
      <c r="Q38" s="78">
        <f t="shared" si="21"/>
        <v>129</v>
      </c>
      <c r="R38" s="78">
        <f t="shared" si="21"/>
        <v>0</v>
      </c>
      <c r="S38" s="78">
        <f t="shared" si="21"/>
        <v>0</v>
      </c>
      <c r="T38" s="78">
        <f t="shared" si="21"/>
        <v>0</v>
      </c>
      <c r="U38" s="78">
        <f t="shared" si="21"/>
        <v>0</v>
      </c>
      <c r="V38" s="78">
        <f t="shared" si="21"/>
        <v>0</v>
      </c>
      <c r="W38" s="78">
        <f t="shared" si="21"/>
        <v>0</v>
      </c>
      <c r="X38" s="78">
        <f t="shared" si="21"/>
        <v>0</v>
      </c>
      <c r="Y38" s="78">
        <f t="shared" si="21"/>
        <v>0</v>
      </c>
      <c r="Z38" s="78">
        <f t="shared" si="21"/>
        <v>0</v>
      </c>
      <c r="AA38" s="78">
        <f t="shared" si="21"/>
        <v>0</v>
      </c>
      <c r="AB38" s="78">
        <f t="shared" si="21"/>
        <v>3</v>
      </c>
      <c r="AC38" s="78">
        <f t="shared" si="21"/>
        <v>0</v>
      </c>
      <c r="AD38" s="78">
        <f t="shared" si="21"/>
        <v>0</v>
      </c>
      <c r="AE38" s="78">
        <f t="shared" si="21"/>
        <v>0</v>
      </c>
      <c r="AF38" s="78">
        <f t="shared" si="21"/>
        <v>0</v>
      </c>
      <c r="AG38" s="78">
        <f t="shared" si="21"/>
        <v>0</v>
      </c>
      <c r="AH38" s="78">
        <f t="shared" si="21"/>
        <v>0</v>
      </c>
      <c r="AI38" s="78">
        <f t="shared" si="21"/>
        <v>0</v>
      </c>
      <c r="AJ38" s="78">
        <f t="shared" si="21"/>
        <v>0</v>
      </c>
      <c r="AK38" s="78">
        <f t="shared" si="21"/>
        <v>0</v>
      </c>
      <c r="AL38" s="78">
        <f t="shared" si="21"/>
        <v>0</v>
      </c>
      <c r="AM38" s="78">
        <f t="shared" si="21"/>
        <v>0</v>
      </c>
      <c r="AN38" s="78">
        <f t="shared" si="21"/>
        <v>0</v>
      </c>
      <c r="AO38" s="78">
        <f t="shared" si="21"/>
        <v>13</v>
      </c>
      <c r="AP38" s="78">
        <f t="shared" si="21"/>
        <v>123</v>
      </c>
      <c r="AQ38" s="78">
        <f t="shared" si="21"/>
        <v>0</v>
      </c>
      <c r="AR38" s="78">
        <f t="shared" si="21"/>
        <v>0</v>
      </c>
      <c r="AS38" s="78">
        <f t="shared" si="21"/>
        <v>4</v>
      </c>
      <c r="AT38" s="78">
        <f t="shared" si="21"/>
        <v>3</v>
      </c>
      <c r="AU38" s="78">
        <f t="shared" si="21"/>
        <v>0</v>
      </c>
      <c r="AV38" s="78">
        <f t="shared" si="21"/>
        <v>0</v>
      </c>
      <c r="AW38" s="78">
        <f t="shared" si="21"/>
        <v>0</v>
      </c>
      <c r="AX38" s="78">
        <f t="shared" si="21"/>
        <v>0</v>
      </c>
      <c r="AY38" s="78">
        <f t="shared" si="21"/>
        <v>0</v>
      </c>
      <c r="AZ38" s="78">
        <f t="shared" si="21"/>
        <v>11</v>
      </c>
      <c r="BA38" s="78">
        <f t="shared" si="21"/>
        <v>6</v>
      </c>
      <c r="BB38" s="78">
        <f t="shared" si="21"/>
        <v>0</v>
      </c>
      <c r="BC38" s="78">
        <f t="shared" si="21"/>
        <v>7</v>
      </c>
      <c r="BD38" s="78">
        <f t="shared" si="21"/>
        <v>0</v>
      </c>
      <c r="BE38" s="78">
        <f t="shared" si="21"/>
        <v>0</v>
      </c>
      <c r="BF38" s="78">
        <f t="shared" si="21"/>
        <v>0</v>
      </c>
      <c r="BG38" s="78">
        <f t="shared" si="21"/>
        <v>0</v>
      </c>
      <c r="BH38" s="78">
        <f t="shared" si="21"/>
        <v>0</v>
      </c>
      <c r="BI38" s="78">
        <f t="shared" si="21"/>
        <v>0</v>
      </c>
      <c r="BJ38" s="78">
        <f t="shared" si="21"/>
        <v>0</v>
      </c>
      <c r="BK38" s="78">
        <f t="shared" si="21"/>
        <v>0</v>
      </c>
      <c r="BL38" s="78">
        <f t="shared" si="21"/>
        <v>3</v>
      </c>
      <c r="BM38" s="78">
        <f t="shared" si="21"/>
        <v>0</v>
      </c>
      <c r="BN38" s="78">
        <f t="shared" si="21"/>
        <v>0</v>
      </c>
      <c r="BO38" s="78">
        <f t="shared" si="21"/>
        <v>0</v>
      </c>
      <c r="BP38" s="78">
        <f t="shared" ref="BP38:EA38" si="22">BP36*$B$5</f>
        <v>0</v>
      </c>
      <c r="BQ38" s="78">
        <f t="shared" si="22"/>
        <v>0</v>
      </c>
      <c r="BR38" s="78">
        <f t="shared" si="22"/>
        <v>0</v>
      </c>
      <c r="BS38" s="78">
        <f t="shared" si="22"/>
        <v>0</v>
      </c>
      <c r="BT38" s="78">
        <f t="shared" si="22"/>
        <v>0</v>
      </c>
      <c r="BU38" s="78">
        <f t="shared" si="22"/>
        <v>0</v>
      </c>
      <c r="BV38" s="78">
        <f t="shared" si="22"/>
        <v>0</v>
      </c>
      <c r="BW38" s="78">
        <f t="shared" si="22"/>
        <v>0</v>
      </c>
      <c r="BX38" s="78">
        <f t="shared" si="22"/>
        <v>0</v>
      </c>
      <c r="BY38" s="78">
        <f t="shared" si="22"/>
        <v>0</v>
      </c>
      <c r="BZ38" s="78">
        <f t="shared" si="22"/>
        <v>0</v>
      </c>
      <c r="CA38" s="78">
        <f t="shared" si="22"/>
        <v>0</v>
      </c>
      <c r="CB38" s="78">
        <f t="shared" si="22"/>
        <v>19</v>
      </c>
      <c r="CC38" s="78">
        <f t="shared" si="22"/>
        <v>0</v>
      </c>
      <c r="CD38" s="78">
        <f t="shared" si="22"/>
        <v>0</v>
      </c>
      <c r="CE38" s="78">
        <f t="shared" si="22"/>
        <v>0</v>
      </c>
      <c r="CF38" s="78">
        <f t="shared" si="22"/>
        <v>0</v>
      </c>
      <c r="CG38" s="78">
        <f t="shared" si="22"/>
        <v>0</v>
      </c>
      <c r="CH38" s="78">
        <f t="shared" si="22"/>
        <v>0</v>
      </c>
      <c r="CI38" s="78">
        <f t="shared" si="22"/>
        <v>0</v>
      </c>
      <c r="CJ38" s="78">
        <f t="shared" si="22"/>
        <v>1</v>
      </c>
      <c r="CK38" s="78">
        <f t="shared" si="22"/>
        <v>0</v>
      </c>
      <c r="CL38" s="78">
        <f t="shared" si="22"/>
        <v>0</v>
      </c>
      <c r="CM38" s="78">
        <f t="shared" si="22"/>
        <v>0</v>
      </c>
      <c r="CN38" s="78">
        <f t="shared" si="22"/>
        <v>33</v>
      </c>
      <c r="CO38" s="78">
        <f t="shared" si="22"/>
        <v>24</v>
      </c>
      <c r="CP38" s="78">
        <f t="shared" si="22"/>
        <v>0</v>
      </c>
      <c r="CQ38" s="78">
        <f t="shared" si="22"/>
        <v>0</v>
      </c>
      <c r="CR38" s="78">
        <f t="shared" si="22"/>
        <v>0</v>
      </c>
      <c r="CS38" s="78">
        <f t="shared" si="22"/>
        <v>0</v>
      </c>
      <c r="CT38" s="78">
        <f t="shared" si="22"/>
        <v>0</v>
      </c>
      <c r="CU38" s="78">
        <f t="shared" si="22"/>
        <v>2</v>
      </c>
      <c r="CV38" s="78">
        <f t="shared" si="22"/>
        <v>0</v>
      </c>
      <c r="CW38" s="78">
        <f t="shared" si="22"/>
        <v>0</v>
      </c>
      <c r="CX38" s="78">
        <f t="shared" si="22"/>
        <v>0</v>
      </c>
      <c r="CY38" s="78">
        <f t="shared" si="22"/>
        <v>0</v>
      </c>
      <c r="CZ38" s="78">
        <f t="shared" si="22"/>
        <v>0</v>
      </c>
      <c r="DA38" s="78">
        <f t="shared" si="22"/>
        <v>0</v>
      </c>
      <c r="DB38" s="78">
        <f t="shared" si="22"/>
        <v>0</v>
      </c>
      <c r="DC38" s="78">
        <f t="shared" si="22"/>
        <v>0</v>
      </c>
      <c r="DD38" s="78">
        <f t="shared" si="22"/>
        <v>0</v>
      </c>
      <c r="DE38" s="78">
        <f t="shared" si="22"/>
        <v>0</v>
      </c>
      <c r="DF38" s="78">
        <f t="shared" si="22"/>
        <v>6</v>
      </c>
      <c r="DG38" s="78">
        <f t="shared" si="22"/>
        <v>0</v>
      </c>
      <c r="DH38" s="78">
        <f t="shared" si="22"/>
        <v>0</v>
      </c>
      <c r="DI38" s="78">
        <f t="shared" si="22"/>
        <v>4</v>
      </c>
      <c r="DJ38" s="78">
        <f t="shared" si="22"/>
        <v>0</v>
      </c>
      <c r="DK38" s="78">
        <f t="shared" si="22"/>
        <v>0</v>
      </c>
      <c r="DL38" s="78">
        <f t="shared" si="22"/>
        <v>11</v>
      </c>
      <c r="DM38" s="78">
        <f t="shared" si="22"/>
        <v>0</v>
      </c>
      <c r="DN38" s="78">
        <f t="shared" si="22"/>
        <v>0</v>
      </c>
      <c r="DO38" s="78">
        <f t="shared" si="22"/>
        <v>0</v>
      </c>
      <c r="DP38" s="78">
        <f t="shared" si="22"/>
        <v>0</v>
      </c>
      <c r="DQ38" s="78">
        <f t="shared" si="22"/>
        <v>0</v>
      </c>
      <c r="DR38" s="78">
        <f t="shared" si="22"/>
        <v>0</v>
      </c>
      <c r="DS38" s="78">
        <f t="shared" si="22"/>
        <v>0</v>
      </c>
      <c r="DT38" s="78">
        <f t="shared" si="22"/>
        <v>0</v>
      </c>
      <c r="DU38" s="78">
        <f t="shared" si="22"/>
        <v>0</v>
      </c>
      <c r="DV38" s="78">
        <f t="shared" si="22"/>
        <v>0</v>
      </c>
      <c r="DW38" s="78">
        <f t="shared" si="22"/>
        <v>0</v>
      </c>
      <c r="DX38" s="78">
        <f t="shared" si="22"/>
        <v>0</v>
      </c>
      <c r="DY38" s="78">
        <f t="shared" si="22"/>
        <v>0</v>
      </c>
      <c r="DZ38" s="78">
        <f t="shared" si="22"/>
        <v>4</v>
      </c>
      <c r="EA38" s="78">
        <f t="shared" si="22"/>
        <v>2</v>
      </c>
      <c r="EB38" s="78">
        <f t="shared" ref="EB38:FG38" si="23">EB36*$B$5</f>
        <v>0</v>
      </c>
      <c r="EC38" s="78">
        <f t="shared" si="23"/>
        <v>0</v>
      </c>
      <c r="ED38" s="78">
        <f t="shared" si="23"/>
        <v>0</v>
      </c>
      <c r="EE38" s="78">
        <f t="shared" si="23"/>
        <v>3</v>
      </c>
      <c r="EF38" s="78">
        <f t="shared" si="23"/>
        <v>4</v>
      </c>
      <c r="EG38" s="78">
        <f t="shared" si="23"/>
        <v>0</v>
      </c>
      <c r="EH38" s="78">
        <f t="shared" si="23"/>
        <v>4</v>
      </c>
      <c r="EI38" s="78">
        <f t="shared" si="23"/>
        <v>5</v>
      </c>
      <c r="EJ38" s="78">
        <f t="shared" si="23"/>
        <v>0</v>
      </c>
      <c r="EK38" s="78">
        <f t="shared" si="23"/>
        <v>0</v>
      </c>
      <c r="EL38" s="78">
        <f t="shared" si="23"/>
        <v>0</v>
      </c>
      <c r="EM38" s="78">
        <f t="shared" si="23"/>
        <v>0</v>
      </c>
      <c r="EN38" s="78">
        <f t="shared" si="23"/>
        <v>0</v>
      </c>
      <c r="EO38" s="78">
        <f t="shared" si="23"/>
        <v>0</v>
      </c>
      <c r="EP38" s="78">
        <f t="shared" si="23"/>
        <v>0</v>
      </c>
      <c r="EQ38" s="78">
        <f t="shared" si="23"/>
        <v>0</v>
      </c>
      <c r="ER38" s="78">
        <f t="shared" si="23"/>
        <v>0</v>
      </c>
      <c r="ES38" s="78">
        <f t="shared" si="23"/>
        <v>0</v>
      </c>
      <c r="ET38" s="78">
        <f t="shared" si="23"/>
        <v>0</v>
      </c>
      <c r="EU38" s="78">
        <f t="shared" si="23"/>
        <v>0</v>
      </c>
      <c r="EV38" s="78">
        <f t="shared" si="23"/>
        <v>0</v>
      </c>
      <c r="EW38" s="78">
        <f t="shared" si="23"/>
        <v>0</v>
      </c>
      <c r="EX38" s="78">
        <f t="shared" si="23"/>
        <v>0</v>
      </c>
      <c r="EY38" s="78">
        <f t="shared" si="23"/>
        <v>0</v>
      </c>
      <c r="EZ38" s="78">
        <f t="shared" si="23"/>
        <v>0</v>
      </c>
      <c r="FA38" s="78">
        <f t="shared" si="23"/>
        <v>0</v>
      </c>
      <c r="FB38" s="78">
        <f t="shared" si="23"/>
        <v>0</v>
      </c>
      <c r="FC38" s="78">
        <f t="shared" si="23"/>
        <v>0</v>
      </c>
      <c r="FD38" s="78">
        <f t="shared" si="23"/>
        <v>0</v>
      </c>
      <c r="FE38" s="78">
        <f t="shared" si="23"/>
        <v>0</v>
      </c>
      <c r="FF38" s="78">
        <f t="shared" si="23"/>
        <v>0</v>
      </c>
      <c r="FG38" s="78">
        <f t="shared" si="23"/>
        <v>0</v>
      </c>
      <c r="FH38" s="78">
        <f t="shared" ref="FH38:FY38" si="24">FH36*$B$5</f>
        <v>0</v>
      </c>
      <c r="FI38" s="78">
        <f t="shared" si="24"/>
        <v>0</v>
      </c>
      <c r="FJ38" s="78">
        <f t="shared" si="24"/>
        <v>0</v>
      </c>
      <c r="FK38" s="78">
        <f t="shared" si="24"/>
        <v>0</v>
      </c>
      <c r="FL38" s="78">
        <f t="shared" si="24"/>
        <v>0</v>
      </c>
      <c r="FM38" s="78">
        <f t="shared" si="24"/>
        <v>0</v>
      </c>
      <c r="FN38" s="78">
        <f t="shared" si="24"/>
        <v>3</v>
      </c>
      <c r="FO38" s="78">
        <f t="shared" si="24"/>
        <v>0</v>
      </c>
      <c r="FP38" s="78">
        <f t="shared" si="24"/>
        <v>0</v>
      </c>
      <c r="FQ38" s="78">
        <f t="shared" si="24"/>
        <v>0</v>
      </c>
      <c r="FR38" s="78">
        <f t="shared" si="24"/>
        <v>0</v>
      </c>
      <c r="FS38" s="78">
        <f t="shared" si="24"/>
        <v>0</v>
      </c>
      <c r="FT38" s="78">
        <f t="shared" si="24"/>
        <v>0</v>
      </c>
      <c r="FU38" s="78">
        <f t="shared" si="24"/>
        <v>0</v>
      </c>
      <c r="FV38" s="78">
        <f t="shared" si="24"/>
        <v>0</v>
      </c>
      <c r="FW38" s="78">
        <f t="shared" si="24"/>
        <v>0</v>
      </c>
      <c r="FX38" s="78">
        <f t="shared" si="24"/>
        <v>0</v>
      </c>
      <c r="FY38" s="78">
        <f t="shared" si="24"/>
        <v>450</v>
      </c>
    </row>
    <row r="39" spans="1:181" s="17" customFormat="1" ht="14.45" x14ac:dyDescent="0.3">
      <c r="A39" s="46"/>
      <c r="B39" s="61"/>
    </row>
    <row r="40" spans="1:181" s="17" customFormat="1" ht="14.45" x14ac:dyDescent="0.3">
      <c r="A40" s="46"/>
      <c r="B40" s="70" t="s">
        <v>297</v>
      </c>
    </row>
    <row r="41" spans="1:181" s="17" customFormat="1" ht="14.45" x14ac:dyDescent="0.3">
      <c r="A41" s="46"/>
      <c r="B41" s="61" t="s">
        <v>298</v>
      </c>
      <c r="C41" s="17">
        <f>C24</f>
        <v>6298</v>
      </c>
      <c r="D41" s="17">
        <f t="shared" ref="D41:BO41" si="25">D24</f>
        <v>38700</v>
      </c>
      <c r="E41" s="17">
        <f t="shared" si="25"/>
        <v>7060.3</v>
      </c>
      <c r="F41" s="17">
        <f t="shared" si="25"/>
        <v>16446.900000000001</v>
      </c>
      <c r="G41" s="17">
        <f t="shared" si="25"/>
        <v>977.7</v>
      </c>
      <c r="H41" s="17">
        <f t="shared" si="25"/>
        <v>939.19999999999993</v>
      </c>
      <c r="I41" s="17">
        <f t="shared" si="25"/>
        <v>9553.2000000000007</v>
      </c>
      <c r="J41" s="17">
        <f t="shared" si="25"/>
        <v>2065.5</v>
      </c>
      <c r="K41" s="17">
        <f t="shared" si="25"/>
        <v>303.10000000000002</v>
      </c>
      <c r="L41" s="17">
        <f t="shared" si="25"/>
        <v>2801</v>
      </c>
      <c r="M41" s="17">
        <f t="shared" si="25"/>
        <v>1432.6</v>
      </c>
      <c r="N41" s="17">
        <f t="shared" si="25"/>
        <v>52521.5</v>
      </c>
      <c r="O41" s="17">
        <f t="shared" si="25"/>
        <v>15063</v>
      </c>
      <c r="P41" s="17">
        <f t="shared" si="25"/>
        <v>171.8</v>
      </c>
      <c r="Q41" s="17">
        <f t="shared" si="25"/>
        <v>38443.800000000003</v>
      </c>
      <c r="R41" s="17">
        <f t="shared" si="25"/>
        <v>439.09999999999997</v>
      </c>
      <c r="S41" s="17">
        <f t="shared" si="25"/>
        <v>1349</v>
      </c>
      <c r="T41" s="17">
        <f t="shared" si="25"/>
        <v>129.6</v>
      </c>
      <c r="U41" s="17">
        <f t="shared" si="25"/>
        <v>43</v>
      </c>
      <c r="V41" s="17">
        <f t="shared" si="25"/>
        <v>269</v>
      </c>
      <c r="W41" s="17">
        <f t="shared" si="25"/>
        <v>48</v>
      </c>
      <c r="X41" s="17">
        <f t="shared" si="25"/>
        <v>45.2</v>
      </c>
      <c r="Y41" s="17">
        <f t="shared" si="25"/>
        <v>462</v>
      </c>
      <c r="Z41" s="17">
        <f t="shared" si="25"/>
        <v>255.5</v>
      </c>
      <c r="AA41" s="17">
        <f t="shared" si="25"/>
        <v>28797</v>
      </c>
      <c r="AB41" s="17">
        <f t="shared" si="25"/>
        <v>29408.799999999999</v>
      </c>
      <c r="AC41" s="17">
        <f t="shared" si="25"/>
        <v>923.7</v>
      </c>
      <c r="AD41" s="17">
        <f t="shared" si="25"/>
        <v>1101.7</v>
      </c>
      <c r="AE41" s="17">
        <f t="shared" si="25"/>
        <v>111.2</v>
      </c>
      <c r="AF41" s="17">
        <f t="shared" si="25"/>
        <v>172.2</v>
      </c>
      <c r="AG41" s="17">
        <f t="shared" si="25"/>
        <v>902</v>
      </c>
      <c r="AH41" s="17">
        <f t="shared" si="25"/>
        <v>1024</v>
      </c>
      <c r="AI41" s="17">
        <f t="shared" si="25"/>
        <v>346.5</v>
      </c>
      <c r="AJ41" s="17">
        <f t="shared" si="25"/>
        <v>211.5</v>
      </c>
      <c r="AK41" s="17">
        <f t="shared" si="25"/>
        <v>185.39999999999998</v>
      </c>
      <c r="AL41" s="17">
        <f t="shared" si="25"/>
        <v>265</v>
      </c>
      <c r="AM41" s="17">
        <f t="shared" si="25"/>
        <v>434</v>
      </c>
      <c r="AN41" s="17">
        <f t="shared" si="25"/>
        <v>373</v>
      </c>
      <c r="AO41" s="17">
        <f t="shared" si="25"/>
        <v>5094.1000000000004</v>
      </c>
      <c r="AP41" s="17">
        <f t="shared" si="25"/>
        <v>80438.899999999994</v>
      </c>
      <c r="AQ41" s="17">
        <f t="shared" si="25"/>
        <v>264.5</v>
      </c>
      <c r="AR41" s="17">
        <f t="shared" si="25"/>
        <v>61082.5</v>
      </c>
      <c r="AS41" s="17">
        <f t="shared" si="25"/>
        <v>6276.5</v>
      </c>
      <c r="AT41" s="17">
        <f t="shared" si="25"/>
        <v>2593</v>
      </c>
      <c r="AU41" s="17">
        <f t="shared" si="25"/>
        <v>358</v>
      </c>
      <c r="AV41" s="17">
        <f t="shared" si="25"/>
        <v>287.3</v>
      </c>
      <c r="AW41" s="17">
        <f t="shared" si="25"/>
        <v>197.5</v>
      </c>
      <c r="AX41" s="17">
        <f t="shared" si="25"/>
        <v>37</v>
      </c>
      <c r="AY41" s="17">
        <f t="shared" si="25"/>
        <v>486.4</v>
      </c>
      <c r="AZ41" s="17">
        <f t="shared" si="25"/>
        <v>10734.5</v>
      </c>
      <c r="BA41" s="17">
        <f t="shared" si="25"/>
        <v>8994.5</v>
      </c>
      <c r="BB41" s="17">
        <f t="shared" si="25"/>
        <v>7759</v>
      </c>
      <c r="BC41" s="17">
        <f t="shared" si="25"/>
        <v>27772.799999999999</v>
      </c>
      <c r="BD41" s="17">
        <f t="shared" si="25"/>
        <v>4527.5</v>
      </c>
      <c r="BE41" s="17">
        <f t="shared" si="25"/>
        <v>1466.7</v>
      </c>
      <c r="BF41" s="17">
        <f t="shared" si="25"/>
        <v>23742.799999999999</v>
      </c>
      <c r="BG41" s="17">
        <f t="shared" si="25"/>
        <v>950.30000000000007</v>
      </c>
      <c r="BH41" s="17">
        <f t="shared" si="25"/>
        <v>603.5</v>
      </c>
      <c r="BI41" s="17">
        <f t="shared" si="25"/>
        <v>221.5</v>
      </c>
      <c r="BJ41" s="17">
        <f t="shared" si="25"/>
        <v>5994.5</v>
      </c>
      <c r="BK41" s="17">
        <f t="shared" si="25"/>
        <v>14834.5</v>
      </c>
      <c r="BL41" s="17">
        <f t="shared" si="25"/>
        <v>163.5</v>
      </c>
      <c r="BM41" s="17">
        <f t="shared" si="25"/>
        <v>240</v>
      </c>
      <c r="BN41" s="17">
        <f t="shared" si="25"/>
        <v>3750.3</v>
      </c>
      <c r="BO41" s="17">
        <f t="shared" si="25"/>
        <v>1570.5</v>
      </c>
      <c r="BP41" s="17">
        <f t="shared" ref="BP41:EA41" si="26">BP24</f>
        <v>212</v>
      </c>
      <c r="BQ41" s="17">
        <f t="shared" si="26"/>
        <v>5361.9</v>
      </c>
      <c r="BR41" s="17">
        <f t="shared" si="26"/>
        <v>4693</v>
      </c>
      <c r="BS41" s="17">
        <f t="shared" si="26"/>
        <v>1033.5</v>
      </c>
      <c r="BT41" s="17">
        <f t="shared" si="26"/>
        <v>345.5</v>
      </c>
      <c r="BU41" s="17">
        <f t="shared" si="26"/>
        <v>439.59999999999997</v>
      </c>
      <c r="BV41" s="17">
        <f t="shared" si="26"/>
        <v>1159</v>
      </c>
      <c r="BW41" s="17">
        <f t="shared" si="26"/>
        <v>1783.9</v>
      </c>
      <c r="BX41" s="17">
        <f t="shared" si="26"/>
        <v>71.3</v>
      </c>
      <c r="BY41" s="17">
        <f t="shared" si="26"/>
        <v>463</v>
      </c>
      <c r="BZ41" s="17">
        <f t="shared" si="26"/>
        <v>213.5</v>
      </c>
      <c r="CA41" s="17">
        <f t="shared" si="26"/>
        <v>191.5</v>
      </c>
      <c r="CB41" s="17">
        <f t="shared" si="26"/>
        <v>81903</v>
      </c>
      <c r="CC41" s="17">
        <f t="shared" si="26"/>
        <v>156</v>
      </c>
      <c r="CD41" s="17">
        <f t="shared" si="26"/>
        <v>71.8</v>
      </c>
      <c r="CE41" s="17">
        <f t="shared" si="26"/>
        <v>155</v>
      </c>
      <c r="CF41" s="17">
        <f t="shared" si="26"/>
        <v>122.5</v>
      </c>
      <c r="CG41" s="17">
        <f t="shared" si="26"/>
        <v>146.5</v>
      </c>
      <c r="CH41" s="17">
        <f t="shared" si="26"/>
        <v>120.8</v>
      </c>
      <c r="CI41" s="17">
        <f t="shared" si="26"/>
        <v>720</v>
      </c>
      <c r="CJ41" s="17">
        <f t="shared" si="26"/>
        <v>1065.3</v>
      </c>
      <c r="CK41" s="17">
        <f t="shared" si="26"/>
        <v>4429.5</v>
      </c>
      <c r="CL41" s="17">
        <f t="shared" si="26"/>
        <v>1356.4</v>
      </c>
      <c r="CM41" s="17">
        <f t="shared" si="26"/>
        <v>708.3</v>
      </c>
      <c r="CN41" s="17">
        <f t="shared" si="26"/>
        <v>27396.600000000002</v>
      </c>
      <c r="CO41" s="17">
        <f t="shared" si="26"/>
        <v>15506.900000000001</v>
      </c>
      <c r="CP41" s="17">
        <f t="shared" si="26"/>
        <v>1125.4000000000001</v>
      </c>
      <c r="CQ41" s="17">
        <f t="shared" si="26"/>
        <v>1213.5</v>
      </c>
      <c r="CR41" s="17">
        <f t="shared" si="26"/>
        <v>183.5</v>
      </c>
      <c r="CS41" s="17">
        <f t="shared" si="26"/>
        <v>359.4</v>
      </c>
      <c r="CT41" s="17">
        <f t="shared" si="26"/>
        <v>78.599999999999994</v>
      </c>
      <c r="CU41" s="17">
        <f t="shared" si="26"/>
        <v>30.1</v>
      </c>
      <c r="CV41" s="17">
        <f t="shared" si="26"/>
        <v>49.4</v>
      </c>
      <c r="CW41" s="17">
        <f t="shared" si="26"/>
        <v>159.1</v>
      </c>
      <c r="CX41" s="17">
        <f t="shared" si="26"/>
        <v>453</v>
      </c>
      <c r="CY41" s="17">
        <f t="shared" si="26"/>
        <v>20.5</v>
      </c>
      <c r="CZ41" s="17">
        <f t="shared" si="26"/>
        <v>2150.5</v>
      </c>
      <c r="DA41" s="17">
        <f t="shared" si="26"/>
        <v>176.6</v>
      </c>
      <c r="DB41" s="17">
        <f t="shared" si="26"/>
        <v>321.60000000000002</v>
      </c>
      <c r="DC41" s="17">
        <f t="shared" si="26"/>
        <v>181.8</v>
      </c>
      <c r="DD41" s="17">
        <f t="shared" si="26"/>
        <v>106.6</v>
      </c>
      <c r="DE41" s="17">
        <f t="shared" si="26"/>
        <v>492</v>
      </c>
      <c r="DF41" s="17">
        <f t="shared" si="26"/>
        <v>21203</v>
      </c>
      <c r="DG41" s="17">
        <f t="shared" si="26"/>
        <v>80</v>
      </c>
      <c r="DH41" s="17">
        <f t="shared" si="26"/>
        <v>2152.9</v>
      </c>
      <c r="DI41" s="17">
        <f t="shared" si="26"/>
        <v>2632.4</v>
      </c>
      <c r="DJ41" s="17">
        <f t="shared" si="26"/>
        <v>713.7</v>
      </c>
      <c r="DK41" s="17">
        <f t="shared" si="26"/>
        <v>395</v>
      </c>
      <c r="DL41" s="17">
        <f t="shared" si="26"/>
        <v>5769</v>
      </c>
      <c r="DM41" s="17">
        <f t="shared" si="26"/>
        <v>301.3</v>
      </c>
      <c r="DN41" s="17">
        <f t="shared" si="26"/>
        <v>1501</v>
      </c>
      <c r="DO41" s="17">
        <f t="shared" si="26"/>
        <v>2998</v>
      </c>
      <c r="DP41" s="17">
        <f t="shared" si="26"/>
        <v>202.3</v>
      </c>
      <c r="DQ41" s="17">
        <f t="shared" si="26"/>
        <v>495.4</v>
      </c>
      <c r="DR41" s="17">
        <f t="shared" si="26"/>
        <v>1298</v>
      </c>
      <c r="DS41" s="17">
        <f t="shared" si="26"/>
        <v>810.5</v>
      </c>
      <c r="DT41" s="17">
        <f t="shared" si="26"/>
        <v>135.5</v>
      </c>
      <c r="DU41" s="17">
        <f t="shared" si="26"/>
        <v>406.5</v>
      </c>
      <c r="DV41" s="17">
        <f t="shared" si="26"/>
        <v>207.7</v>
      </c>
      <c r="DW41" s="17">
        <f t="shared" si="26"/>
        <v>350</v>
      </c>
      <c r="DX41" s="17">
        <f t="shared" si="26"/>
        <v>174.9</v>
      </c>
      <c r="DY41" s="17">
        <f t="shared" si="26"/>
        <v>321.89999999999998</v>
      </c>
      <c r="DZ41" s="17">
        <f t="shared" si="26"/>
        <v>1006</v>
      </c>
      <c r="EA41" s="17">
        <f t="shared" si="26"/>
        <v>517.4</v>
      </c>
      <c r="EB41" s="17">
        <f t="shared" ref="EB41:FX41" si="27">EB24</f>
        <v>594.5</v>
      </c>
      <c r="EC41" s="17">
        <f t="shared" si="27"/>
        <v>291.7</v>
      </c>
      <c r="ED41" s="17">
        <f t="shared" si="27"/>
        <v>1718</v>
      </c>
      <c r="EE41" s="17">
        <f t="shared" si="27"/>
        <v>208</v>
      </c>
      <c r="EF41" s="17">
        <f t="shared" si="27"/>
        <v>1542.5</v>
      </c>
      <c r="EG41" s="17">
        <f t="shared" si="27"/>
        <v>275.2</v>
      </c>
      <c r="EH41" s="17">
        <f t="shared" si="27"/>
        <v>226.8</v>
      </c>
      <c r="EI41" s="17">
        <f t="shared" si="27"/>
        <v>16611.3</v>
      </c>
      <c r="EJ41" s="17">
        <f t="shared" si="27"/>
        <v>8895</v>
      </c>
      <c r="EK41" s="17">
        <f t="shared" si="27"/>
        <v>661</v>
      </c>
      <c r="EL41" s="17">
        <f t="shared" si="27"/>
        <v>465.90000000000003</v>
      </c>
      <c r="EM41" s="17">
        <f t="shared" si="27"/>
        <v>480</v>
      </c>
      <c r="EN41" s="17">
        <f t="shared" si="27"/>
        <v>1011.5</v>
      </c>
      <c r="EO41" s="17">
        <f t="shared" si="27"/>
        <v>447.7</v>
      </c>
      <c r="EP41" s="17">
        <f t="shared" si="27"/>
        <v>372.40000000000003</v>
      </c>
      <c r="EQ41" s="17">
        <f t="shared" si="27"/>
        <v>2361.5</v>
      </c>
      <c r="ER41" s="17">
        <f t="shared" si="27"/>
        <v>393.1</v>
      </c>
      <c r="ES41" s="17">
        <f t="shared" si="27"/>
        <v>108.6</v>
      </c>
      <c r="ET41" s="17">
        <f t="shared" si="27"/>
        <v>192.5</v>
      </c>
      <c r="EU41" s="17">
        <f t="shared" si="27"/>
        <v>588</v>
      </c>
      <c r="EV41" s="17">
        <f t="shared" si="27"/>
        <v>65.599999999999994</v>
      </c>
      <c r="EW41" s="17">
        <f t="shared" si="27"/>
        <v>861</v>
      </c>
      <c r="EX41" s="17">
        <f t="shared" si="27"/>
        <v>255.4</v>
      </c>
      <c r="EY41" s="17">
        <f t="shared" si="27"/>
        <v>245.8</v>
      </c>
      <c r="EZ41" s="17">
        <f t="shared" si="27"/>
        <v>125</v>
      </c>
      <c r="FA41" s="17">
        <f t="shared" si="27"/>
        <v>3051.4</v>
      </c>
      <c r="FB41" s="17">
        <f t="shared" si="27"/>
        <v>334.2</v>
      </c>
      <c r="FC41" s="17">
        <f t="shared" si="27"/>
        <v>2437.1</v>
      </c>
      <c r="FD41" s="17">
        <f t="shared" si="27"/>
        <v>334.8</v>
      </c>
      <c r="FE41" s="17">
        <f t="shared" si="27"/>
        <v>102</v>
      </c>
      <c r="FF41" s="17">
        <f t="shared" si="27"/>
        <v>173.2</v>
      </c>
      <c r="FG41" s="17">
        <f t="shared" si="27"/>
        <v>117.8</v>
      </c>
      <c r="FH41" s="17">
        <f t="shared" si="27"/>
        <v>75.600000000000009</v>
      </c>
      <c r="FI41" s="17">
        <f t="shared" si="27"/>
        <v>1780.4</v>
      </c>
      <c r="FJ41" s="17">
        <f t="shared" si="27"/>
        <v>1844.7</v>
      </c>
      <c r="FK41" s="17">
        <f t="shared" si="27"/>
        <v>2174.5</v>
      </c>
      <c r="FL41" s="17">
        <f t="shared" si="27"/>
        <v>4794.1000000000004</v>
      </c>
      <c r="FM41" s="17">
        <f t="shared" si="27"/>
        <v>3350.6</v>
      </c>
      <c r="FN41" s="17">
        <f t="shared" si="27"/>
        <v>20010</v>
      </c>
      <c r="FO41" s="17">
        <f t="shared" si="27"/>
        <v>1164.7</v>
      </c>
      <c r="FP41" s="17">
        <f t="shared" si="27"/>
        <v>2197.5</v>
      </c>
      <c r="FQ41" s="17">
        <f t="shared" si="27"/>
        <v>758.30000000000007</v>
      </c>
      <c r="FR41" s="17">
        <f t="shared" si="27"/>
        <v>146.5</v>
      </c>
      <c r="FS41" s="17">
        <f t="shared" si="27"/>
        <v>173.79999999999998</v>
      </c>
      <c r="FT41" s="17">
        <f t="shared" si="27"/>
        <v>82</v>
      </c>
      <c r="FU41" s="17">
        <f t="shared" si="27"/>
        <v>763.1</v>
      </c>
      <c r="FV41" s="17">
        <f t="shared" si="27"/>
        <v>716.5</v>
      </c>
      <c r="FW41" s="17">
        <f t="shared" si="27"/>
        <v>142.5</v>
      </c>
      <c r="FX41" s="17">
        <f t="shared" si="27"/>
        <v>84.4</v>
      </c>
      <c r="FY41" s="17">
        <f t="shared" ref="FY41:FY47" si="28">SUM(C41:FX41)</f>
        <v>816924.10000000044</v>
      </c>
    </row>
    <row r="42" spans="1:181" s="17" customFormat="1" ht="14.45" x14ac:dyDescent="0.3">
      <c r="A42" s="46"/>
      <c r="B42" s="71" t="s">
        <v>281</v>
      </c>
      <c r="C42" s="17">
        <v>5880.5</v>
      </c>
      <c r="D42" s="17">
        <v>36387</v>
      </c>
      <c r="E42" s="17">
        <v>6585</v>
      </c>
      <c r="F42" s="17">
        <v>15034.5</v>
      </c>
      <c r="G42" s="17">
        <v>951</v>
      </c>
      <c r="H42" s="17">
        <v>902.5</v>
      </c>
      <c r="I42" s="17">
        <v>9168</v>
      </c>
      <c r="J42" s="17">
        <v>1981.5</v>
      </c>
      <c r="K42" s="17">
        <v>290</v>
      </c>
      <c r="L42" s="17">
        <v>2648.5</v>
      </c>
      <c r="M42" s="17">
        <v>1383</v>
      </c>
      <c r="N42" s="17">
        <v>49957</v>
      </c>
      <c r="O42" s="17">
        <v>14645.5</v>
      </c>
      <c r="P42" s="17">
        <v>158</v>
      </c>
      <c r="Q42" s="17">
        <v>35995</v>
      </c>
      <c r="R42" s="17">
        <v>407.5</v>
      </c>
      <c r="S42" s="17">
        <v>1317.5</v>
      </c>
      <c r="T42" s="17">
        <v>123</v>
      </c>
      <c r="U42" s="17">
        <v>41</v>
      </c>
      <c r="V42" s="17">
        <v>257.5</v>
      </c>
      <c r="W42" s="17">
        <v>46.5</v>
      </c>
      <c r="X42" s="17">
        <v>42.5</v>
      </c>
      <c r="Y42" s="17">
        <v>461.5</v>
      </c>
      <c r="Z42" s="17">
        <v>246</v>
      </c>
      <c r="AA42" s="17">
        <v>26863.5</v>
      </c>
      <c r="AB42" s="17">
        <v>28080</v>
      </c>
      <c r="AC42" s="17">
        <v>895.5</v>
      </c>
      <c r="AD42" s="17">
        <v>1053</v>
      </c>
      <c r="AE42" s="17">
        <v>107</v>
      </c>
      <c r="AF42" s="17">
        <v>168</v>
      </c>
      <c r="AG42" s="17">
        <v>851</v>
      </c>
      <c r="AH42" s="17">
        <v>998.5</v>
      </c>
      <c r="AI42" s="17">
        <v>318.5</v>
      </c>
      <c r="AJ42" s="17">
        <v>204</v>
      </c>
      <c r="AK42" s="17">
        <v>170.5</v>
      </c>
      <c r="AL42" s="17">
        <v>254</v>
      </c>
      <c r="AM42" s="17">
        <v>434.5</v>
      </c>
      <c r="AN42" s="17">
        <v>363.5</v>
      </c>
      <c r="AO42" s="17">
        <v>4859</v>
      </c>
      <c r="AP42" s="17">
        <v>74486.5</v>
      </c>
      <c r="AQ42" s="17">
        <v>253</v>
      </c>
      <c r="AR42" s="17">
        <v>57569.5</v>
      </c>
      <c r="AS42" s="17">
        <v>5949.5</v>
      </c>
      <c r="AT42" s="17">
        <v>2485</v>
      </c>
      <c r="AU42" s="17">
        <v>345.5</v>
      </c>
      <c r="AV42" s="17">
        <v>278.5</v>
      </c>
      <c r="AW42" s="17">
        <v>190.5</v>
      </c>
      <c r="AX42" s="17">
        <v>36</v>
      </c>
      <c r="AY42" s="17">
        <v>469</v>
      </c>
      <c r="AZ42" s="17">
        <v>10124</v>
      </c>
      <c r="BA42" s="17">
        <v>8541</v>
      </c>
      <c r="BB42" s="17">
        <v>7200</v>
      </c>
      <c r="BC42" s="17">
        <v>26767.5</v>
      </c>
      <c r="BD42" s="17">
        <v>4353.5</v>
      </c>
      <c r="BE42" s="17">
        <v>1419</v>
      </c>
      <c r="BF42" s="17">
        <v>22520</v>
      </c>
      <c r="BG42" s="17">
        <v>913.5</v>
      </c>
      <c r="BH42" s="17">
        <v>618.5</v>
      </c>
      <c r="BI42" s="17">
        <v>207.5</v>
      </c>
      <c r="BJ42" s="17">
        <v>5719.5</v>
      </c>
      <c r="BK42" s="17">
        <v>13996</v>
      </c>
      <c r="BL42" s="17">
        <v>151.5</v>
      </c>
      <c r="BM42" s="17">
        <v>236</v>
      </c>
      <c r="BN42" s="17">
        <v>3510.5</v>
      </c>
      <c r="BO42" s="17">
        <v>1495</v>
      </c>
      <c r="BP42" s="17">
        <v>201</v>
      </c>
      <c r="BQ42" s="17">
        <v>5114</v>
      </c>
      <c r="BR42" s="17">
        <v>4445.5</v>
      </c>
      <c r="BS42" s="17">
        <v>989</v>
      </c>
      <c r="BT42" s="17">
        <v>330.5</v>
      </c>
      <c r="BU42" s="17">
        <v>423</v>
      </c>
      <c r="BV42" s="17">
        <v>1137</v>
      </c>
      <c r="BW42" s="17">
        <v>1694.5</v>
      </c>
      <c r="BX42" s="17">
        <v>68</v>
      </c>
      <c r="BY42" s="17">
        <v>465</v>
      </c>
      <c r="BZ42" s="17">
        <v>209</v>
      </c>
      <c r="CA42" s="17">
        <v>179</v>
      </c>
      <c r="CB42" s="17">
        <v>78871</v>
      </c>
      <c r="CC42" s="17">
        <v>154</v>
      </c>
      <c r="CD42" s="17">
        <v>70.5</v>
      </c>
      <c r="CE42" s="17">
        <v>144</v>
      </c>
      <c r="CF42" s="17">
        <v>121</v>
      </c>
      <c r="CG42" s="17">
        <v>150.5</v>
      </c>
      <c r="CH42" s="17">
        <v>116.5</v>
      </c>
      <c r="CI42" s="17">
        <v>697.5</v>
      </c>
      <c r="CJ42" s="17">
        <v>1012.5</v>
      </c>
      <c r="CK42" s="17">
        <v>4148.5</v>
      </c>
      <c r="CL42" s="17">
        <v>1299</v>
      </c>
      <c r="CM42" s="17">
        <v>696.5</v>
      </c>
      <c r="CN42" s="17">
        <v>25833.5</v>
      </c>
      <c r="CO42" s="17">
        <v>14675.5</v>
      </c>
      <c r="CP42" s="17">
        <v>1060.5</v>
      </c>
      <c r="CQ42" s="17">
        <v>1166</v>
      </c>
      <c r="CR42" s="17">
        <v>174.5</v>
      </c>
      <c r="CS42" s="17">
        <v>357</v>
      </c>
      <c r="CT42" s="17">
        <v>72.5</v>
      </c>
      <c r="CU42" s="17">
        <v>28.5</v>
      </c>
      <c r="CV42" s="17">
        <v>45</v>
      </c>
      <c r="CW42" s="17">
        <v>150</v>
      </c>
      <c r="CX42" s="17">
        <v>431.5</v>
      </c>
      <c r="CY42" s="17">
        <v>23.5</v>
      </c>
      <c r="CZ42" s="17">
        <v>2088</v>
      </c>
      <c r="DA42" s="17">
        <v>184.5</v>
      </c>
      <c r="DB42" s="17">
        <v>309</v>
      </c>
      <c r="DC42" s="17">
        <v>180.5</v>
      </c>
      <c r="DD42" s="17">
        <v>104.5</v>
      </c>
      <c r="DE42" s="17">
        <v>468.5</v>
      </c>
      <c r="DF42" s="17">
        <v>20312</v>
      </c>
      <c r="DG42" s="17">
        <v>76.5</v>
      </c>
      <c r="DH42" s="17">
        <v>2032</v>
      </c>
      <c r="DI42" s="17">
        <v>2546.5</v>
      </c>
      <c r="DJ42" s="17">
        <v>694</v>
      </c>
      <c r="DK42" s="17">
        <v>374.5</v>
      </c>
      <c r="DL42" s="17">
        <v>5700</v>
      </c>
      <c r="DM42" s="17">
        <v>257.5</v>
      </c>
      <c r="DN42" s="17">
        <v>1416</v>
      </c>
      <c r="DO42" s="17">
        <v>2848.5</v>
      </c>
      <c r="DP42" s="17">
        <v>189.5</v>
      </c>
      <c r="DQ42" s="17">
        <v>473</v>
      </c>
      <c r="DR42" s="17">
        <v>1265</v>
      </c>
      <c r="DS42" s="17">
        <v>765</v>
      </c>
      <c r="DT42" s="17">
        <v>127</v>
      </c>
      <c r="DU42" s="17">
        <v>394</v>
      </c>
      <c r="DV42" s="17">
        <v>199</v>
      </c>
      <c r="DW42" s="17">
        <v>337</v>
      </c>
      <c r="DX42" s="17">
        <v>163</v>
      </c>
      <c r="DY42" s="17">
        <v>312</v>
      </c>
      <c r="DZ42" s="17">
        <v>973.5</v>
      </c>
      <c r="EA42" s="17">
        <v>487</v>
      </c>
      <c r="EB42" s="17">
        <v>569</v>
      </c>
      <c r="EC42" s="17">
        <v>280</v>
      </c>
      <c r="ED42" s="17">
        <v>1625.5</v>
      </c>
      <c r="EE42" s="17">
        <v>199</v>
      </c>
      <c r="EF42" s="17">
        <v>1497</v>
      </c>
      <c r="EG42" s="17">
        <v>262.5</v>
      </c>
      <c r="EH42" s="17">
        <v>216.5</v>
      </c>
      <c r="EI42" s="17">
        <v>15938.5</v>
      </c>
      <c r="EJ42" s="17">
        <v>8554</v>
      </c>
      <c r="EK42" s="17">
        <v>625.5</v>
      </c>
      <c r="EL42" s="17">
        <v>450</v>
      </c>
      <c r="EM42" s="17">
        <v>457</v>
      </c>
      <c r="EN42" s="17">
        <v>978.5</v>
      </c>
      <c r="EO42" s="17">
        <v>434.5</v>
      </c>
      <c r="EP42" s="17">
        <v>357</v>
      </c>
      <c r="EQ42" s="17">
        <v>2242</v>
      </c>
      <c r="ER42" s="17">
        <v>371.5</v>
      </c>
      <c r="ES42" s="17">
        <v>100.5</v>
      </c>
      <c r="ET42" s="17">
        <v>183</v>
      </c>
      <c r="EU42" s="17">
        <v>568.5</v>
      </c>
      <c r="EV42" s="17">
        <v>58.5</v>
      </c>
      <c r="EW42" s="17">
        <v>764</v>
      </c>
      <c r="EX42" s="17">
        <v>243.5</v>
      </c>
      <c r="EY42" s="17">
        <v>233.5</v>
      </c>
      <c r="EZ42" s="17">
        <v>115.5</v>
      </c>
      <c r="FA42" s="17">
        <v>2881</v>
      </c>
      <c r="FB42" s="17">
        <v>323</v>
      </c>
      <c r="FC42" s="17">
        <v>2416.5</v>
      </c>
      <c r="FD42" s="17">
        <v>331</v>
      </c>
      <c r="FE42" s="17">
        <v>99</v>
      </c>
      <c r="FF42" s="17">
        <v>172</v>
      </c>
      <c r="FG42" s="17">
        <v>112.5</v>
      </c>
      <c r="FH42" s="17">
        <v>79.5</v>
      </c>
      <c r="FI42" s="17">
        <v>1759.5</v>
      </c>
      <c r="FJ42" s="17">
        <v>1743.5</v>
      </c>
      <c r="FK42" s="17">
        <v>2084</v>
      </c>
      <c r="FL42" s="17">
        <v>4428</v>
      </c>
      <c r="FM42" s="17">
        <v>3094.5</v>
      </c>
      <c r="FN42" s="17">
        <v>18845</v>
      </c>
      <c r="FO42" s="17">
        <v>1027.5</v>
      </c>
      <c r="FP42" s="17">
        <v>2126</v>
      </c>
      <c r="FQ42" s="17">
        <v>743</v>
      </c>
      <c r="FR42" s="17">
        <v>149</v>
      </c>
      <c r="FS42" s="17">
        <v>165.5</v>
      </c>
      <c r="FT42" s="17">
        <v>79.5</v>
      </c>
      <c r="FU42" s="17">
        <v>743.5</v>
      </c>
      <c r="FV42" s="17">
        <v>669</v>
      </c>
      <c r="FW42" s="17">
        <v>149.5</v>
      </c>
      <c r="FX42" s="17">
        <v>67</v>
      </c>
      <c r="FY42" s="17">
        <f t="shared" si="28"/>
        <v>774012.5</v>
      </c>
    </row>
    <row r="43" spans="1:181" s="17" customFormat="1" ht="14.45" x14ac:dyDescent="0.3">
      <c r="A43" s="46"/>
      <c r="B43" s="71" t="s">
        <v>282</v>
      </c>
      <c r="C43" s="17">
        <v>5609.5</v>
      </c>
      <c r="D43" s="17">
        <v>35735.5</v>
      </c>
      <c r="E43" s="17">
        <v>6416.5</v>
      </c>
      <c r="F43" s="17">
        <v>14504</v>
      </c>
      <c r="G43" s="17">
        <v>994.5</v>
      </c>
      <c r="H43" s="17">
        <v>926</v>
      </c>
      <c r="I43" s="17">
        <v>9189</v>
      </c>
      <c r="J43" s="17">
        <v>2009</v>
      </c>
      <c r="K43" s="17">
        <v>279</v>
      </c>
      <c r="L43" s="17">
        <v>2632</v>
      </c>
      <c r="M43" s="17">
        <v>1431</v>
      </c>
      <c r="N43" s="17">
        <v>49312.5</v>
      </c>
      <c r="O43" s="17">
        <v>14561.5</v>
      </c>
      <c r="P43" s="17">
        <v>153.5</v>
      </c>
      <c r="Q43" s="17">
        <v>35494</v>
      </c>
      <c r="R43" s="17">
        <v>426.5</v>
      </c>
      <c r="S43" s="17">
        <v>1358</v>
      </c>
      <c r="T43" s="17">
        <v>131.5</v>
      </c>
      <c r="U43" s="17">
        <v>65.5</v>
      </c>
      <c r="V43" s="17">
        <v>249.5</v>
      </c>
      <c r="W43" s="17">
        <v>53.5</v>
      </c>
      <c r="X43" s="17">
        <v>47.5</v>
      </c>
      <c r="Y43" s="17">
        <v>478</v>
      </c>
      <c r="Z43" s="17">
        <v>257</v>
      </c>
      <c r="AA43" s="17">
        <v>25788.5</v>
      </c>
      <c r="AB43" s="17">
        <v>27865.5</v>
      </c>
      <c r="AC43" s="17">
        <v>922</v>
      </c>
      <c r="AD43" s="17">
        <v>1026</v>
      </c>
      <c r="AE43" s="17">
        <v>113.5</v>
      </c>
      <c r="AF43" s="17">
        <v>167.5</v>
      </c>
      <c r="AG43" s="17">
        <v>880.5</v>
      </c>
      <c r="AH43" s="17">
        <v>963</v>
      </c>
      <c r="AI43" s="17">
        <v>315.5</v>
      </c>
      <c r="AJ43" s="17">
        <v>216.5</v>
      </c>
      <c r="AK43" s="17">
        <v>229.5</v>
      </c>
      <c r="AL43" s="17">
        <v>261.5</v>
      </c>
      <c r="AM43" s="17">
        <v>467</v>
      </c>
      <c r="AN43" s="17">
        <v>398</v>
      </c>
      <c r="AO43" s="17">
        <v>4808</v>
      </c>
      <c r="AP43" s="17">
        <v>72270.5</v>
      </c>
      <c r="AQ43" s="17">
        <v>253.5</v>
      </c>
      <c r="AR43" s="17">
        <v>56102.5</v>
      </c>
      <c r="AS43" s="17">
        <v>5888</v>
      </c>
      <c r="AT43" s="17">
        <v>2448.5</v>
      </c>
      <c r="AU43" s="17">
        <v>351</v>
      </c>
      <c r="AV43" s="17">
        <v>295.5</v>
      </c>
      <c r="AW43" s="17">
        <v>182</v>
      </c>
      <c r="AX43" s="17">
        <v>34.5</v>
      </c>
      <c r="AY43" s="17">
        <v>489</v>
      </c>
      <c r="AZ43" s="17">
        <v>10079.5</v>
      </c>
      <c r="BA43" s="17">
        <v>8454</v>
      </c>
      <c r="BB43" s="17">
        <v>7088</v>
      </c>
      <c r="BC43" s="17">
        <v>27184</v>
      </c>
      <c r="BD43" s="17">
        <v>4335.5</v>
      </c>
      <c r="BE43" s="17">
        <v>1427</v>
      </c>
      <c r="BF43" s="17">
        <v>22245.5</v>
      </c>
      <c r="BG43" s="17">
        <v>904</v>
      </c>
      <c r="BH43" s="17">
        <v>614.5</v>
      </c>
      <c r="BI43" s="17">
        <v>189</v>
      </c>
      <c r="BJ43" s="17">
        <v>5618</v>
      </c>
      <c r="BK43" s="17">
        <v>13709.5</v>
      </c>
      <c r="BL43" s="17">
        <v>151.5</v>
      </c>
      <c r="BM43" s="17">
        <v>280</v>
      </c>
      <c r="BN43" s="17">
        <v>3636</v>
      </c>
      <c r="BO43" s="17">
        <v>1540</v>
      </c>
      <c r="BP43" s="17">
        <v>186.5</v>
      </c>
      <c r="BQ43" s="17">
        <v>5020.5</v>
      </c>
      <c r="BR43" s="17">
        <v>4450.5</v>
      </c>
      <c r="BS43" s="17">
        <v>1034</v>
      </c>
      <c r="BT43" s="17">
        <v>322</v>
      </c>
      <c r="BU43" s="17">
        <v>412</v>
      </c>
      <c r="BV43" s="17">
        <v>1173.5</v>
      </c>
      <c r="BW43" s="17">
        <v>1685</v>
      </c>
      <c r="BX43" s="17">
        <v>72.5</v>
      </c>
      <c r="BY43" s="17">
        <v>504.5</v>
      </c>
      <c r="BZ43" s="17">
        <v>207</v>
      </c>
      <c r="CA43" s="17">
        <v>166.5</v>
      </c>
      <c r="CB43" s="17">
        <v>79193</v>
      </c>
      <c r="CC43" s="17">
        <v>169</v>
      </c>
      <c r="CD43" s="17">
        <v>75.5</v>
      </c>
      <c r="CE43" s="17">
        <v>135.5</v>
      </c>
      <c r="CF43" s="17">
        <v>113.5</v>
      </c>
      <c r="CG43" s="17">
        <v>140.5</v>
      </c>
      <c r="CH43" s="17">
        <v>119</v>
      </c>
      <c r="CI43" s="17">
        <v>711.5</v>
      </c>
      <c r="CJ43" s="17">
        <v>1042</v>
      </c>
      <c r="CK43" s="17">
        <v>4154</v>
      </c>
      <c r="CL43" s="17">
        <v>1282</v>
      </c>
      <c r="CM43" s="17">
        <v>718.5</v>
      </c>
      <c r="CN43" s="17">
        <v>25479.5</v>
      </c>
      <c r="CO43" s="17">
        <v>14455</v>
      </c>
      <c r="CP43" s="17">
        <v>1081</v>
      </c>
      <c r="CQ43" s="17">
        <v>1319</v>
      </c>
      <c r="CR43" s="17">
        <v>166.5</v>
      </c>
      <c r="CS43" s="17">
        <v>331</v>
      </c>
      <c r="CT43" s="17">
        <v>71.5</v>
      </c>
      <c r="CU43" s="17">
        <v>25</v>
      </c>
      <c r="CV43" s="17">
        <v>49.5</v>
      </c>
      <c r="CW43" s="17">
        <v>162</v>
      </c>
      <c r="CX43" s="17">
        <v>425.5</v>
      </c>
      <c r="CY43" s="17">
        <v>36</v>
      </c>
      <c r="CZ43" s="17">
        <v>2120.5</v>
      </c>
      <c r="DA43" s="17">
        <v>169.5</v>
      </c>
      <c r="DB43" s="17">
        <v>302</v>
      </c>
      <c r="DC43" s="17">
        <v>169</v>
      </c>
      <c r="DD43" s="17">
        <v>94.5</v>
      </c>
      <c r="DE43" s="17">
        <v>445.5</v>
      </c>
      <c r="DF43" s="17">
        <v>20516</v>
      </c>
      <c r="DG43" s="17">
        <v>79</v>
      </c>
      <c r="DH43" s="17">
        <v>2063</v>
      </c>
      <c r="DI43" s="17">
        <v>2652</v>
      </c>
      <c r="DJ43" s="17">
        <v>653.5</v>
      </c>
      <c r="DK43" s="17">
        <v>358</v>
      </c>
      <c r="DL43" s="17">
        <v>5791</v>
      </c>
      <c r="DM43" s="17">
        <v>296.5</v>
      </c>
      <c r="DN43" s="17">
        <v>1370.5</v>
      </c>
      <c r="DO43" s="17">
        <v>2890.5</v>
      </c>
      <c r="DP43" s="17">
        <v>189.5</v>
      </c>
      <c r="DQ43" s="17">
        <v>458</v>
      </c>
      <c r="DR43" s="17">
        <v>1253</v>
      </c>
      <c r="DS43" s="17">
        <v>797</v>
      </c>
      <c r="DT43" s="17">
        <v>155</v>
      </c>
      <c r="DU43" s="17">
        <v>396</v>
      </c>
      <c r="DV43" s="17">
        <v>191.5</v>
      </c>
      <c r="DW43" s="17">
        <v>345.5</v>
      </c>
      <c r="DX43" s="17">
        <v>171</v>
      </c>
      <c r="DY43" s="17">
        <v>326.5</v>
      </c>
      <c r="DZ43" s="17">
        <v>979</v>
      </c>
      <c r="EA43" s="17">
        <v>478</v>
      </c>
      <c r="EB43" s="17">
        <v>576</v>
      </c>
      <c r="EC43" s="17">
        <v>279.5</v>
      </c>
      <c r="ED43" s="17">
        <v>1616.5</v>
      </c>
      <c r="EE43" s="17">
        <v>223.5</v>
      </c>
      <c r="EF43" s="17">
        <v>1488.5</v>
      </c>
      <c r="EG43" s="17">
        <v>261.5</v>
      </c>
      <c r="EH43" s="17">
        <v>207</v>
      </c>
      <c r="EI43" s="17">
        <v>16191</v>
      </c>
      <c r="EJ43" s="17">
        <v>8443</v>
      </c>
      <c r="EK43" s="17">
        <v>628</v>
      </c>
      <c r="EL43" s="17">
        <v>441</v>
      </c>
      <c r="EM43" s="17">
        <v>505</v>
      </c>
      <c r="EN43" s="17">
        <v>1008</v>
      </c>
      <c r="EO43" s="17">
        <v>439.5</v>
      </c>
      <c r="EP43" s="17">
        <v>334</v>
      </c>
      <c r="EQ43" s="17">
        <v>2207.5</v>
      </c>
      <c r="ER43" s="17">
        <v>346.5</v>
      </c>
      <c r="ES43" s="17">
        <v>103</v>
      </c>
      <c r="ET43" s="17">
        <v>186</v>
      </c>
      <c r="EU43" s="17">
        <v>562</v>
      </c>
      <c r="EV43" s="17">
        <v>63.5</v>
      </c>
      <c r="EW43" s="17">
        <v>706.5</v>
      </c>
      <c r="EX43" s="17">
        <v>237.5</v>
      </c>
      <c r="EY43" s="17">
        <v>221.5</v>
      </c>
      <c r="EZ43" s="17">
        <v>118.5</v>
      </c>
      <c r="FA43" s="17">
        <v>2869</v>
      </c>
      <c r="FB43" s="17">
        <v>340</v>
      </c>
      <c r="FC43" s="17">
        <v>2537.5</v>
      </c>
      <c r="FD43" s="17">
        <v>334.5</v>
      </c>
      <c r="FE43" s="17">
        <v>95</v>
      </c>
      <c r="FF43" s="17">
        <v>169.5</v>
      </c>
      <c r="FG43" s="17">
        <v>106</v>
      </c>
      <c r="FH43" s="17">
        <v>85</v>
      </c>
      <c r="FI43" s="17">
        <v>1714</v>
      </c>
      <c r="FJ43" s="17">
        <v>1707.5</v>
      </c>
      <c r="FK43" s="17">
        <v>2082</v>
      </c>
      <c r="FL43" s="17">
        <v>4262.5</v>
      </c>
      <c r="FM43" s="17">
        <v>3009</v>
      </c>
      <c r="FN43" s="17">
        <v>18493</v>
      </c>
      <c r="FO43" s="17">
        <v>1054</v>
      </c>
      <c r="FP43" s="17">
        <v>2192.5</v>
      </c>
      <c r="FQ43" s="17">
        <v>775.5</v>
      </c>
      <c r="FR43" s="17">
        <v>143</v>
      </c>
      <c r="FS43" s="17">
        <v>155</v>
      </c>
      <c r="FT43" s="17">
        <v>81.5</v>
      </c>
      <c r="FU43" s="17">
        <v>753.5</v>
      </c>
      <c r="FV43" s="17">
        <v>654.5</v>
      </c>
      <c r="FW43" s="17">
        <v>130.5</v>
      </c>
      <c r="FX43" s="17">
        <v>74.5</v>
      </c>
      <c r="FY43" s="17">
        <f t="shared" si="28"/>
        <v>766122.5</v>
      </c>
    </row>
    <row r="44" spans="1:181" s="17" customFormat="1" ht="14.45" x14ac:dyDescent="0.3">
      <c r="A44" s="46"/>
      <c r="B44" s="71" t="s">
        <v>283</v>
      </c>
      <c r="C44" s="17">
        <v>5604.5</v>
      </c>
      <c r="D44" s="17">
        <v>34836.5</v>
      </c>
      <c r="E44" s="17">
        <v>6218.5</v>
      </c>
      <c r="F44" s="17">
        <v>13907.5</v>
      </c>
      <c r="G44" s="17">
        <v>1054</v>
      </c>
      <c r="H44" s="17">
        <v>938</v>
      </c>
      <c r="I44" s="17">
        <v>9160.5</v>
      </c>
      <c r="J44" s="17">
        <v>1980.5</v>
      </c>
      <c r="K44" s="17">
        <v>286</v>
      </c>
      <c r="L44" s="17">
        <v>2652</v>
      </c>
      <c r="M44" s="17">
        <v>1439</v>
      </c>
      <c r="N44" s="17">
        <v>48927</v>
      </c>
      <c r="O44" s="17">
        <v>14739.5</v>
      </c>
      <c r="P44" s="17">
        <v>149.5</v>
      </c>
      <c r="Q44" s="17">
        <v>34528</v>
      </c>
      <c r="R44" s="17">
        <v>423.5</v>
      </c>
      <c r="S44" s="17">
        <v>1443.5</v>
      </c>
      <c r="T44" s="17">
        <v>148.5</v>
      </c>
      <c r="U44" s="17">
        <v>60.5</v>
      </c>
      <c r="V44" s="17">
        <v>254</v>
      </c>
      <c r="W44" s="17">
        <v>61.5</v>
      </c>
      <c r="X44" s="17">
        <v>46.5</v>
      </c>
      <c r="Y44" s="17">
        <v>488</v>
      </c>
      <c r="Z44" s="17">
        <v>267</v>
      </c>
      <c r="AA44" s="17">
        <v>25164.5</v>
      </c>
      <c r="AB44" s="17">
        <v>27742</v>
      </c>
      <c r="AC44" s="17">
        <v>894</v>
      </c>
      <c r="AD44" s="17">
        <v>1039</v>
      </c>
      <c r="AE44" s="17">
        <v>104.5</v>
      </c>
      <c r="AF44" s="17">
        <v>169</v>
      </c>
      <c r="AG44" s="17">
        <v>862.5</v>
      </c>
      <c r="AH44" s="17">
        <v>994.5</v>
      </c>
      <c r="AI44" s="17">
        <v>308.5</v>
      </c>
      <c r="AJ44" s="17">
        <v>235</v>
      </c>
      <c r="AK44" s="17">
        <v>221</v>
      </c>
      <c r="AL44" s="17">
        <v>250</v>
      </c>
      <c r="AM44" s="17">
        <v>468</v>
      </c>
      <c r="AN44" s="17">
        <v>417</v>
      </c>
      <c r="AO44" s="17">
        <v>4836</v>
      </c>
      <c r="AP44" s="17">
        <v>70061.5</v>
      </c>
      <c r="AQ44" s="17">
        <v>264</v>
      </c>
      <c r="AR44" s="17">
        <v>54517</v>
      </c>
      <c r="AS44" s="17">
        <v>5723.5</v>
      </c>
      <c r="AT44" s="17">
        <v>2418</v>
      </c>
      <c r="AU44" s="17">
        <v>333</v>
      </c>
      <c r="AV44" s="17">
        <v>295</v>
      </c>
      <c r="AW44" s="17">
        <v>206.5</v>
      </c>
      <c r="AX44" s="17">
        <v>32</v>
      </c>
      <c r="AY44" s="17">
        <v>512</v>
      </c>
      <c r="AZ44" s="17">
        <v>10066.5</v>
      </c>
      <c r="BA44" s="17">
        <v>8228</v>
      </c>
      <c r="BB44" s="17">
        <v>6959</v>
      </c>
      <c r="BC44" s="17">
        <v>27231</v>
      </c>
      <c r="BD44" s="17">
        <v>4302.5</v>
      </c>
      <c r="BE44" s="17">
        <v>1336</v>
      </c>
      <c r="BF44" s="17">
        <v>21691.5</v>
      </c>
      <c r="BG44" s="17">
        <v>897</v>
      </c>
      <c r="BH44" s="17">
        <v>652</v>
      </c>
      <c r="BI44" s="17">
        <v>204.5</v>
      </c>
      <c r="BJ44" s="17">
        <v>5571</v>
      </c>
      <c r="BK44" s="17">
        <v>13870.5</v>
      </c>
      <c r="BL44" s="17">
        <v>174.5</v>
      </c>
      <c r="BM44" s="17">
        <v>293.5</v>
      </c>
      <c r="BN44" s="17">
        <v>3605</v>
      </c>
      <c r="BO44" s="17">
        <v>1567.5</v>
      </c>
      <c r="BP44" s="17">
        <v>199</v>
      </c>
      <c r="BQ44" s="17">
        <v>4948.5</v>
      </c>
      <c r="BR44" s="17">
        <v>4416</v>
      </c>
      <c r="BS44" s="17">
        <v>993</v>
      </c>
      <c r="BT44" s="17">
        <v>326</v>
      </c>
      <c r="BU44" s="17">
        <v>416</v>
      </c>
      <c r="BV44" s="17">
        <v>1224.5</v>
      </c>
      <c r="BW44" s="17">
        <v>1695</v>
      </c>
      <c r="BX44" s="17">
        <v>77</v>
      </c>
      <c r="BY44" s="17">
        <v>523.5</v>
      </c>
      <c r="BZ44" s="17">
        <v>206</v>
      </c>
      <c r="CA44" s="17">
        <v>179</v>
      </c>
      <c r="CB44" s="17">
        <v>79473</v>
      </c>
      <c r="CC44" s="17">
        <v>160.5</v>
      </c>
      <c r="CD44" s="17">
        <v>74.5</v>
      </c>
      <c r="CE44" s="17">
        <v>144</v>
      </c>
      <c r="CF44" s="17">
        <v>99.5</v>
      </c>
      <c r="CG44" s="17">
        <v>175</v>
      </c>
      <c r="CH44" s="17">
        <v>115</v>
      </c>
      <c r="CI44" s="17">
        <v>715</v>
      </c>
      <c r="CJ44" s="17">
        <v>1006</v>
      </c>
      <c r="CK44" s="17">
        <v>4269</v>
      </c>
      <c r="CL44" s="17">
        <v>1318</v>
      </c>
      <c r="CM44" s="17">
        <v>711.5</v>
      </c>
      <c r="CN44" s="17">
        <v>25046</v>
      </c>
      <c r="CO44" s="17">
        <v>14195</v>
      </c>
      <c r="CP44" s="17">
        <v>1072</v>
      </c>
      <c r="CQ44" s="17">
        <v>1300</v>
      </c>
      <c r="CR44" s="17">
        <v>199.5</v>
      </c>
      <c r="CS44" s="17">
        <v>315</v>
      </c>
      <c r="CT44" s="17">
        <v>93</v>
      </c>
      <c r="CU44" s="17">
        <v>25.5</v>
      </c>
      <c r="CV44" s="17">
        <v>54.5</v>
      </c>
      <c r="CW44" s="17">
        <v>151</v>
      </c>
      <c r="CX44" s="17">
        <v>423</v>
      </c>
      <c r="CY44" s="17">
        <v>48</v>
      </c>
      <c r="CZ44" s="17">
        <v>2212</v>
      </c>
      <c r="DA44" s="17">
        <v>181.5</v>
      </c>
      <c r="DB44" s="17">
        <v>303</v>
      </c>
      <c r="DC44" s="17">
        <v>158.5</v>
      </c>
      <c r="DD44" s="17">
        <v>110.5</v>
      </c>
      <c r="DE44" s="17">
        <v>430</v>
      </c>
      <c r="DF44" s="17">
        <v>20678</v>
      </c>
      <c r="DG44" s="17">
        <v>84.5</v>
      </c>
      <c r="DH44" s="17">
        <v>2151</v>
      </c>
      <c r="DI44" s="17">
        <v>2717</v>
      </c>
      <c r="DJ44" s="17">
        <v>616.5</v>
      </c>
      <c r="DK44" s="17">
        <v>357.5</v>
      </c>
      <c r="DL44" s="17">
        <v>5903.5</v>
      </c>
      <c r="DM44" s="17">
        <v>302</v>
      </c>
      <c r="DN44" s="17">
        <v>1384.5</v>
      </c>
      <c r="DO44" s="17">
        <v>2916.5</v>
      </c>
      <c r="DP44" s="17">
        <v>191.5</v>
      </c>
      <c r="DQ44" s="17">
        <v>467.5</v>
      </c>
      <c r="DR44" s="17">
        <v>1251</v>
      </c>
      <c r="DS44" s="17">
        <v>772</v>
      </c>
      <c r="DT44" s="17">
        <v>167</v>
      </c>
      <c r="DU44" s="17">
        <v>405</v>
      </c>
      <c r="DV44" s="17">
        <v>194</v>
      </c>
      <c r="DW44" s="17">
        <v>363</v>
      </c>
      <c r="DX44" s="17">
        <v>196</v>
      </c>
      <c r="DY44" s="17">
        <v>314</v>
      </c>
      <c r="DZ44" s="17">
        <v>1077.5</v>
      </c>
      <c r="EA44" s="17">
        <v>492.5</v>
      </c>
      <c r="EB44" s="17">
        <v>551.5</v>
      </c>
      <c r="EC44" s="17">
        <v>282.5</v>
      </c>
      <c r="ED44" s="17">
        <v>1622</v>
      </c>
      <c r="EE44" s="17">
        <v>217</v>
      </c>
      <c r="EF44" s="17">
        <v>1491</v>
      </c>
      <c r="EG44" s="17">
        <v>259</v>
      </c>
      <c r="EH44" s="17">
        <v>210.5</v>
      </c>
      <c r="EI44" s="17">
        <v>16305</v>
      </c>
      <c r="EJ44" s="17">
        <v>8346.5</v>
      </c>
      <c r="EK44" s="17">
        <v>586.5</v>
      </c>
      <c r="EL44" s="17">
        <v>421</v>
      </c>
      <c r="EM44" s="17">
        <v>545.5</v>
      </c>
      <c r="EN44" s="17">
        <v>999.5</v>
      </c>
      <c r="EO44" s="17">
        <v>459.5</v>
      </c>
      <c r="EP44" s="17">
        <v>366.5</v>
      </c>
      <c r="EQ44" s="17">
        <v>2153.5</v>
      </c>
      <c r="ER44" s="17">
        <v>359</v>
      </c>
      <c r="ES44" s="17">
        <v>102</v>
      </c>
      <c r="ET44" s="17">
        <v>185</v>
      </c>
      <c r="EU44" s="17">
        <v>528.5</v>
      </c>
      <c r="EV44" s="17">
        <v>61.5</v>
      </c>
      <c r="EW44" s="17">
        <v>664.5</v>
      </c>
      <c r="EX44" s="17">
        <v>220</v>
      </c>
      <c r="EY44" s="17">
        <v>218.5</v>
      </c>
      <c r="EZ44" s="17">
        <v>116</v>
      </c>
      <c r="FA44" s="17">
        <v>2855.5</v>
      </c>
      <c r="FB44" s="17">
        <v>371</v>
      </c>
      <c r="FC44" s="17">
        <v>2541.5</v>
      </c>
      <c r="FD44" s="17">
        <v>360</v>
      </c>
      <c r="FE44" s="17">
        <v>100</v>
      </c>
      <c r="FF44" s="17">
        <v>186</v>
      </c>
      <c r="FG44" s="17">
        <v>100.5</v>
      </c>
      <c r="FH44" s="17">
        <v>98.5</v>
      </c>
      <c r="FI44" s="17">
        <v>1807.5</v>
      </c>
      <c r="FJ44" s="17">
        <v>1694</v>
      </c>
      <c r="FK44" s="17">
        <v>2096</v>
      </c>
      <c r="FL44" s="17">
        <v>4076.5</v>
      </c>
      <c r="FM44" s="17">
        <v>2892</v>
      </c>
      <c r="FN44" s="17">
        <v>18191</v>
      </c>
      <c r="FO44" s="17">
        <v>1048</v>
      </c>
      <c r="FP44" s="17">
        <v>2107</v>
      </c>
      <c r="FQ44" s="17">
        <v>823</v>
      </c>
      <c r="FR44" s="17">
        <v>139.5</v>
      </c>
      <c r="FS44" s="17">
        <v>162.5</v>
      </c>
      <c r="FT44" s="17">
        <v>74.5</v>
      </c>
      <c r="FU44" s="17">
        <v>771.5</v>
      </c>
      <c r="FV44" s="17">
        <v>641.5</v>
      </c>
      <c r="FW44" s="17">
        <v>125.5</v>
      </c>
      <c r="FX44" s="17">
        <v>76</v>
      </c>
      <c r="FY44" s="17">
        <f t="shared" si="28"/>
        <v>757727.5</v>
      </c>
    </row>
    <row r="45" spans="1:181" s="17" customFormat="1" ht="14.45" x14ac:dyDescent="0.3">
      <c r="A45" s="46"/>
      <c r="B45" s="71" t="s">
        <v>284</v>
      </c>
      <c r="C45" s="17">
        <v>5151</v>
      </c>
      <c r="D45" s="17">
        <v>34844.5</v>
      </c>
      <c r="E45" s="17">
        <v>6083</v>
      </c>
      <c r="F45" s="17">
        <v>13327.5</v>
      </c>
      <c r="G45" s="17">
        <v>1028</v>
      </c>
      <c r="H45" s="17">
        <v>945.5</v>
      </c>
      <c r="I45" s="17">
        <v>8909.5</v>
      </c>
      <c r="J45" s="17">
        <v>1974.5</v>
      </c>
      <c r="K45" s="17">
        <v>289</v>
      </c>
      <c r="L45" s="17">
        <v>2799</v>
      </c>
      <c r="M45" s="17">
        <v>1382.5</v>
      </c>
      <c r="N45" s="17">
        <v>48502</v>
      </c>
      <c r="O45" s="17">
        <v>14774.5</v>
      </c>
      <c r="P45" s="17">
        <v>145</v>
      </c>
      <c r="Q45" s="17">
        <v>33265.5</v>
      </c>
      <c r="R45" s="17">
        <v>431.5</v>
      </c>
      <c r="S45" s="17">
        <v>1464</v>
      </c>
      <c r="T45" s="17">
        <v>145.5</v>
      </c>
      <c r="U45" s="17">
        <v>63</v>
      </c>
      <c r="V45" s="17">
        <v>262</v>
      </c>
      <c r="W45" s="17">
        <v>67</v>
      </c>
      <c r="X45" s="17">
        <v>43.5</v>
      </c>
      <c r="Y45" s="17">
        <v>525</v>
      </c>
      <c r="Z45" s="17">
        <v>237</v>
      </c>
      <c r="AA45" s="17">
        <v>24555.5</v>
      </c>
      <c r="AB45" s="17">
        <v>27336</v>
      </c>
      <c r="AC45" s="17">
        <v>879</v>
      </c>
      <c r="AD45" s="17">
        <v>1044</v>
      </c>
      <c r="AE45" s="17">
        <v>93.5</v>
      </c>
      <c r="AF45" s="17">
        <v>155.5</v>
      </c>
      <c r="AG45" s="17">
        <v>856.5</v>
      </c>
      <c r="AH45" s="17">
        <v>1018.5</v>
      </c>
      <c r="AI45" s="17">
        <v>300.5</v>
      </c>
      <c r="AJ45" s="17">
        <v>264.5</v>
      </c>
      <c r="AK45" s="17">
        <v>190.5</v>
      </c>
      <c r="AL45" s="17">
        <v>245.5</v>
      </c>
      <c r="AM45" s="17">
        <v>460</v>
      </c>
      <c r="AN45" s="17">
        <v>442</v>
      </c>
      <c r="AO45" s="17">
        <v>4924.5</v>
      </c>
      <c r="AP45" s="17">
        <v>67959</v>
      </c>
      <c r="AQ45" s="17">
        <v>251.5</v>
      </c>
      <c r="AR45" s="17">
        <v>53211.5</v>
      </c>
      <c r="AS45" s="17">
        <v>5770.5</v>
      </c>
      <c r="AT45" s="17">
        <v>2516</v>
      </c>
      <c r="AU45" s="17">
        <v>336.5</v>
      </c>
      <c r="AV45" s="17">
        <v>281.5</v>
      </c>
      <c r="AW45" s="17">
        <v>219</v>
      </c>
      <c r="AX45" s="17">
        <v>43.5</v>
      </c>
      <c r="AY45" s="17">
        <v>514.5</v>
      </c>
      <c r="AZ45" s="17">
        <v>10102.5</v>
      </c>
      <c r="BA45" s="17">
        <v>8197.5</v>
      </c>
      <c r="BB45" s="17">
        <v>6841.5</v>
      </c>
      <c r="BC45" s="17">
        <v>27516.5</v>
      </c>
      <c r="BD45" s="17">
        <v>4329</v>
      </c>
      <c r="BE45" s="17">
        <v>1330.5</v>
      </c>
      <c r="BF45" s="17">
        <v>21186</v>
      </c>
      <c r="BG45" s="17">
        <v>800.5</v>
      </c>
      <c r="BH45" s="17">
        <v>644</v>
      </c>
      <c r="BI45" s="17">
        <v>245.5</v>
      </c>
      <c r="BJ45" s="17">
        <v>5586</v>
      </c>
      <c r="BK45" s="17">
        <v>13507</v>
      </c>
      <c r="BL45" s="17">
        <v>150</v>
      </c>
      <c r="BM45" s="17">
        <v>303.5</v>
      </c>
      <c r="BN45" s="17">
        <v>3618</v>
      </c>
      <c r="BO45" s="17">
        <v>1578.5</v>
      </c>
      <c r="BP45" s="17">
        <v>197</v>
      </c>
      <c r="BQ45" s="17">
        <v>5106</v>
      </c>
      <c r="BR45" s="17">
        <v>4317</v>
      </c>
      <c r="BS45" s="17">
        <v>1090</v>
      </c>
      <c r="BT45" s="17">
        <v>303</v>
      </c>
      <c r="BU45" s="17">
        <v>436.5</v>
      </c>
      <c r="BV45" s="17">
        <v>1331.5</v>
      </c>
      <c r="BW45" s="17">
        <v>1647.5</v>
      </c>
      <c r="BX45" s="17">
        <v>77</v>
      </c>
      <c r="BY45" s="17">
        <v>565</v>
      </c>
      <c r="BZ45" s="17">
        <v>238</v>
      </c>
      <c r="CA45" s="17">
        <v>193</v>
      </c>
      <c r="CB45" s="17">
        <v>79864.5</v>
      </c>
      <c r="CC45" s="17">
        <v>170</v>
      </c>
      <c r="CD45" s="17">
        <v>75</v>
      </c>
      <c r="CE45" s="17">
        <v>142.5</v>
      </c>
      <c r="CF45" s="17">
        <v>111</v>
      </c>
      <c r="CG45" s="17">
        <v>173</v>
      </c>
      <c r="CH45" s="17">
        <v>118</v>
      </c>
      <c r="CI45" s="17">
        <v>704.5</v>
      </c>
      <c r="CJ45" s="17">
        <v>1031</v>
      </c>
      <c r="CK45" s="17">
        <v>4322.5</v>
      </c>
      <c r="CL45" s="17">
        <v>1316.5</v>
      </c>
      <c r="CM45" s="17">
        <v>757.5</v>
      </c>
      <c r="CN45" s="17">
        <v>24611.5</v>
      </c>
      <c r="CO45" s="17">
        <v>14236.5</v>
      </c>
      <c r="CP45" s="17">
        <v>1119.5</v>
      </c>
      <c r="CQ45" s="17">
        <v>1347</v>
      </c>
      <c r="CR45" s="17">
        <v>203</v>
      </c>
      <c r="CS45" s="17">
        <v>315</v>
      </c>
      <c r="CT45" s="17">
        <v>114</v>
      </c>
      <c r="CU45" s="17">
        <v>26.5</v>
      </c>
      <c r="CV45" s="17">
        <v>57</v>
      </c>
      <c r="CW45" s="17">
        <v>165.5</v>
      </c>
      <c r="CX45" s="17">
        <v>433</v>
      </c>
      <c r="CY45" s="17">
        <v>56.5</v>
      </c>
      <c r="CZ45" s="17">
        <v>2270.5</v>
      </c>
      <c r="DA45" s="17">
        <v>168</v>
      </c>
      <c r="DB45" s="17">
        <v>296.5</v>
      </c>
      <c r="DC45" s="17">
        <v>150</v>
      </c>
      <c r="DD45" s="17">
        <v>124</v>
      </c>
      <c r="DE45" s="17">
        <v>449</v>
      </c>
      <c r="DF45" s="17">
        <v>20600</v>
      </c>
      <c r="DG45" s="17">
        <v>91.5</v>
      </c>
      <c r="DH45" s="17">
        <v>2253.5</v>
      </c>
      <c r="DI45" s="17">
        <v>2746</v>
      </c>
      <c r="DJ45" s="17">
        <v>638.5</v>
      </c>
      <c r="DK45" s="17">
        <v>356</v>
      </c>
      <c r="DL45" s="17">
        <v>6006.5</v>
      </c>
      <c r="DM45" s="17">
        <v>298.5</v>
      </c>
      <c r="DN45" s="17">
        <v>1365</v>
      </c>
      <c r="DO45" s="17">
        <v>2942</v>
      </c>
      <c r="DP45" s="17">
        <v>185</v>
      </c>
      <c r="DQ45" s="17">
        <v>492.5</v>
      </c>
      <c r="DR45" s="17">
        <v>1264.5</v>
      </c>
      <c r="DS45" s="17">
        <v>791</v>
      </c>
      <c r="DT45" s="17">
        <v>171</v>
      </c>
      <c r="DU45" s="17">
        <v>386</v>
      </c>
      <c r="DV45" s="17">
        <v>191</v>
      </c>
      <c r="DW45" s="17">
        <v>366</v>
      </c>
      <c r="DX45" s="17">
        <v>212</v>
      </c>
      <c r="DY45" s="17">
        <v>331</v>
      </c>
      <c r="DZ45" s="17">
        <v>1112</v>
      </c>
      <c r="EA45" s="17">
        <v>499.5</v>
      </c>
      <c r="EB45" s="17">
        <v>564</v>
      </c>
      <c r="EC45" s="17">
        <v>275</v>
      </c>
      <c r="ED45" s="17">
        <v>1589</v>
      </c>
      <c r="EE45" s="17">
        <v>215.5</v>
      </c>
      <c r="EF45" s="17">
        <v>1547.5</v>
      </c>
      <c r="EG45" s="17">
        <v>255</v>
      </c>
      <c r="EH45" s="17">
        <v>204.5</v>
      </c>
      <c r="EI45" s="17">
        <v>16301</v>
      </c>
      <c r="EJ45" s="17">
        <v>8411</v>
      </c>
      <c r="EK45" s="17">
        <v>632.5</v>
      </c>
      <c r="EL45" s="17">
        <v>447</v>
      </c>
      <c r="EM45" s="17">
        <v>574</v>
      </c>
      <c r="EN45" s="17">
        <v>1018</v>
      </c>
      <c r="EO45" s="17">
        <v>464</v>
      </c>
      <c r="EP45" s="17">
        <v>396.5</v>
      </c>
      <c r="EQ45" s="17">
        <v>2104</v>
      </c>
      <c r="ER45" s="17">
        <v>374.5</v>
      </c>
      <c r="ES45" s="17">
        <v>109.5</v>
      </c>
      <c r="ET45" s="17">
        <v>200.5</v>
      </c>
      <c r="EU45" s="17">
        <v>555</v>
      </c>
      <c r="EV45" s="17">
        <v>62</v>
      </c>
      <c r="EW45" s="17">
        <v>645</v>
      </c>
      <c r="EX45" s="17">
        <v>240</v>
      </c>
      <c r="EY45" s="17">
        <v>222.5</v>
      </c>
      <c r="EZ45" s="17">
        <v>114.5</v>
      </c>
      <c r="FA45" s="17">
        <v>2830.5</v>
      </c>
      <c r="FB45" s="17">
        <v>409.5</v>
      </c>
      <c r="FC45" s="17">
        <v>2586.5</v>
      </c>
      <c r="FD45" s="17">
        <v>359.5</v>
      </c>
      <c r="FE45" s="17">
        <v>98.5</v>
      </c>
      <c r="FF45" s="17">
        <v>180.5</v>
      </c>
      <c r="FG45" s="17">
        <v>111.5</v>
      </c>
      <c r="FH45" s="17">
        <v>91.5</v>
      </c>
      <c r="FI45" s="17">
        <v>1714.5</v>
      </c>
      <c r="FJ45" s="17">
        <v>1643.5</v>
      </c>
      <c r="FK45" s="17">
        <v>1989.5</v>
      </c>
      <c r="FL45" s="17">
        <v>3826.5</v>
      </c>
      <c r="FM45" s="17">
        <v>2875</v>
      </c>
      <c r="FN45" s="17">
        <v>17825</v>
      </c>
      <c r="FO45" s="17">
        <v>1080.5</v>
      </c>
      <c r="FP45" s="17">
        <v>2104</v>
      </c>
      <c r="FQ45" s="17">
        <v>802.5</v>
      </c>
      <c r="FR45" s="17">
        <v>143</v>
      </c>
      <c r="FS45" s="17">
        <v>152</v>
      </c>
      <c r="FT45" s="17">
        <v>89</v>
      </c>
      <c r="FU45" s="17">
        <v>744.5</v>
      </c>
      <c r="FV45" s="17">
        <v>626</v>
      </c>
      <c r="FW45" s="17">
        <v>126.5</v>
      </c>
      <c r="FX45" s="17">
        <v>81</v>
      </c>
      <c r="FY45" s="17">
        <f t="shared" si="28"/>
        <v>750208</v>
      </c>
    </row>
    <row r="46" spans="1:181" s="46" customFormat="1" x14ac:dyDescent="0.25">
      <c r="A46" s="79"/>
      <c r="B46" s="80" t="s">
        <v>299</v>
      </c>
      <c r="C46" s="68">
        <f>MAX(C41,ROUND(AVERAGE(C41:C42),1),ROUND(AVERAGE(C41:C43),1),ROUND(AVERAGE(C41:C44),1),ROUND(AVERAGE(C41:C45),1))</f>
        <v>6298</v>
      </c>
      <c r="D46" s="68">
        <f t="shared" ref="D46:BO46" si="29">MAX(D41,ROUND(AVERAGE(D41:D42),1),ROUND(AVERAGE(D41:D43),1),ROUND(AVERAGE(D41:D44),1),ROUND(AVERAGE(D41:D45),1))</f>
        <v>38700</v>
      </c>
      <c r="E46" s="68">
        <f t="shared" si="29"/>
        <v>7060.3</v>
      </c>
      <c r="F46" s="68">
        <f t="shared" si="29"/>
        <v>16446.900000000001</v>
      </c>
      <c r="G46" s="68">
        <f t="shared" si="29"/>
        <v>1001</v>
      </c>
      <c r="H46" s="68">
        <f t="shared" si="29"/>
        <v>939.19999999999993</v>
      </c>
      <c r="I46" s="68">
        <f t="shared" si="29"/>
        <v>9553.2000000000007</v>
      </c>
      <c r="J46" s="68">
        <f t="shared" si="29"/>
        <v>2065.5</v>
      </c>
      <c r="K46" s="68">
        <f t="shared" si="29"/>
        <v>303.10000000000002</v>
      </c>
      <c r="L46" s="68">
        <f t="shared" si="29"/>
        <v>2801</v>
      </c>
      <c r="M46" s="68">
        <f t="shared" si="29"/>
        <v>1432.6</v>
      </c>
      <c r="N46" s="68">
        <f t="shared" si="29"/>
        <v>52521.5</v>
      </c>
      <c r="O46" s="68">
        <f t="shared" si="29"/>
        <v>15063</v>
      </c>
      <c r="P46" s="68">
        <f t="shared" si="29"/>
        <v>171.8</v>
      </c>
      <c r="Q46" s="68">
        <f t="shared" si="29"/>
        <v>38443.800000000003</v>
      </c>
      <c r="R46" s="68">
        <f t="shared" si="29"/>
        <v>439.09999999999997</v>
      </c>
      <c r="S46" s="68">
        <f t="shared" si="29"/>
        <v>1386.4</v>
      </c>
      <c r="T46" s="68">
        <f t="shared" si="29"/>
        <v>135.6</v>
      </c>
      <c r="U46" s="68">
        <f t="shared" si="29"/>
        <v>54.6</v>
      </c>
      <c r="V46" s="68">
        <f t="shared" si="29"/>
        <v>269</v>
      </c>
      <c r="W46" s="68">
        <f t="shared" si="29"/>
        <v>55.3</v>
      </c>
      <c r="X46" s="68">
        <f t="shared" si="29"/>
        <v>45.4</v>
      </c>
      <c r="Y46" s="68">
        <f t="shared" si="29"/>
        <v>482.9</v>
      </c>
      <c r="Z46" s="68">
        <f t="shared" si="29"/>
        <v>256.39999999999998</v>
      </c>
      <c r="AA46" s="68">
        <f t="shared" si="29"/>
        <v>28797</v>
      </c>
      <c r="AB46" s="68">
        <f t="shared" si="29"/>
        <v>29408.799999999999</v>
      </c>
      <c r="AC46" s="68">
        <f t="shared" si="29"/>
        <v>923.7</v>
      </c>
      <c r="AD46" s="68">
        <f t="shared" si="29"/>
        <v>1101.7</v>
      </c>
      <c r="AE46" s="68">
        <f t="shared" si="29"/>
        <v>111.2</v>
      </c>
      <c r="AF46" s="68">
        <f t="shared" si="29"/>
        <v>172.2</v>
      </c>
      <c r="AG46" s="68">
        <f t="shared" si="29"/>
        <v>902</v>
      </c>
      <c r="AH46" s="68">
        <f t="shared" si="29"/>
        <v>1024</v>
      </c>
      <c r="AI46" s="68">
        <f t="shared" si="29"/>
        <v>346.5</v>
      </c>
      <c r="AJ46" s="68">
        <f t="shared" si="29"/>
        <v>226.3</v>
      </c>
      <c r="AK46" s="68">
        <f t="shared" si="29"/>
        <v>201.6</v>
      </c>
      <c r="AL46" s="68">
        <f t="shared" si="29"/>
        <v>265</v>
      </c>
      <c r="AM46" s="68">
        <f t="shared" si="29"/>
        <v>452.7</v>
      </c>
      <c r="AN46" s="68">
        <f t="shared" si="29"/>
        <v>398.7</v>
      </c>
      <c r="AO46" s="68">
        <f t="shared" si="29"/>
        <v>5094.1000000000004</v>
      </c>
      <c r="AP46" s="68">
        <f t="shared" si="29"/>
        <v>80438.899999999994</v>
      </c>
      <c r="AQ46" s="68">
        <f t="shared" si="29"/>
        <v>264.5</v>
      </c>
      <c r="AR46" s="68">
        <f t="shared" si="29"/>
        <v>61082.5</v>
      </c>
      <c r="AS46" s="68">
        <f t="shared" si="29"/>
        <v>6276.5</v>
      </c>
      <c r="AT46" s="68">
        <f t="shared" si="29"/>
        <v>2593</v>
      </c>
      <c r="AU46" s="68">
        <f t="shared" si="29"/>
        <v>358</v>
      </c>
      <c r="AV46" s="68">
        <f t="shared" si="29"/>
        <v>289.10000000000002</v>
      </c>
      <c r="AW46" s="68">
        <f t="shared" si="29"/>
        <v>199.1</v>
      </c>
      <c r="AX46" s="68">
        <f t="shared" si="29"/>
        <v>37</v>
      </c>
      <c r="AY46" s="68">
        <f t="shared" si="29"/>
        <v>494.2</v>
      </c>
      <c r="AZ46" s="68">
        <f t="shared" si="29"/>
        <v>10734.5</v>
      </c>
      <c r="BA46" s="68">
        <f t="shared" si="29"/>
        <v>8994.5</v>
      </c>
      <c r="BB46" s="68">
        <f t="shared" si="29"/>
        <v>7759</v>
      </c>
      <c r="BC46" s="68">
        <f t="shared" si="29"/>
        <v>27772.799999999999</v>
      </c>
      <c r="BD46" s="68">
        <f t="shared" si="29"/>
        <v>4527.5</v>
      </c>
      <c r="BE46" s="68">
        <f t="shared" si="29"/>
        <v>1466.7</v>
      </c>
      <c r="BF46" s="68">
        <f t="shared" si="29"/>
        <v>23742.799999999999</v>
      </c>
      <c r="BG46" s="68">
        <f t="shared" si="29"/>
        <v>950.30000000000007</v>
      </c>
      <c r="BH46" s="68">
        <f t="shared" si="29"/>
        <v>626.5</v>
      </c>
      <c r="BI46" s="68">
        <f t="shared" si="29"/>
        <v>221.5</v>
      </c>
      <c r="BJ46" s="68">
        <f t="shared" si="29"/>
        <v>5994.5</v>
      </c>
      <c r="BK46" s="68">
        <f t="shared" si="29"/>
        <v>14834.5</v>
      </c>
      <c r="BL46" s="68">
        <f t="shared" si="29"/>
        <v>163.5</v>
      </c>
      <c r="BM46" s="68">
        <f t="shared" si="29"/>
        <v>270.60000000000002</v>
      </c>
      <c r="BN46" s="68">
        <f t="shared" si="29"/>
        <v>3750.3</v>
      </c>
      <c r="BO46" s="68">
        <f t="shared" si="29"/>
        <v>1570.5</v>
      </c>
      <c r="BP46" s="68">
        <f t="shared" ref="BP46:EA46" si="30">MAX(BP41,ROUND(AVERAGE(BP41:BP42),1),ROUND(AVERAGE(BP41:BP43),1),ROUND(AVERAGE(BP41:BP44),1),ROUND(AVERAGE(BP41:BP45),1))</f>
        <v>212</v>
      </c>
      <c r="BQ46" s="68">
        <f t="shared" si="30"/>
        <v>5361.9</v>
      </c>
      <c r="BR46" s="68">
        <f t="shared" si="30"/>
        <v>4693</v>
      </c>
      <c r="BS46" s="68">
        <f t="shared" si="30"/>
        <v>1033.5</v>
      </c>
      <c r="BT46" s="68">
        <f t="shared" si="30"/>
        <v>345.5</v>
      </c>
      <c r="BU46" s="68">
        <f t="shared" si="30"/>
        <v>439.59999999999997</v>
      </c>
      <c r="BV46" s="68">
        <f t="shared" si="30"/>
        <v>1205.0999999999999</v>
      </c>
      <c r="BW46" s="68">
        <f t="shared" si="30"/>
        <v>1783.9</v>
      </c>
      <c r="BX46" s="68">
        <f t="shared" si="30"/>
        <v>73.2</v>
      </c>
      <c r="BY46" s="68">
        <f t="shared" si="30"/>
        <v>504.2</v>
      </c>
      <c r="BZ46" s="68">
        <f t="shared" si="30"/>
        <v>214.7</v>
      </c>
      <c r="CA46" s="68">
        <f t="shared" si="30"/>
        <v>191.5</v>
      </c>
      <c r="CB46" s="68">
        <f t="shared" si="30"/>
        <v>81903</v>
      </c>
      <c r="CC46" s="68">
        <f t="shared" si="30"/>
        <v>161.9</v>
      </c>
      <c r="CD46" s="68">
        <f t="shared" si="30"/>
        <v>73.5</v>
      </c>
      <c r="CE46" s="68">
        <f t="shared" si="30"/>
        <v>155</v>
      </c>
      <c r="CF46" s="68">
        <f t="shared" si="30"/>
        <v>122.5</v>
      </c>
      <c r="CG46" s="68">
        <f t="shared" si="30"/>
        <v>157.1</v>
      </c>
      <c r="CH46" s="68">
        <f t="shared" si="30"/>
        <v>120.8</v>
      </c>
      <c r="CI46" s="68">
        <f t="shared" si="30"/>
        <v>720</v>
      </c>
      <c r="CJ46" s="68">
        <f t="shared" si="30"/>
        <v>1065.3</v>
      </c>
      <c r="CK46" s="68">
        <f t="shared" si="30"/>
        <v>4429.5</v>
      </c>
      <c r="CL46" s="68">
        <f t="shared" si="30"/>
        <v>1356.4</v>
      </c>
      <c r="CM46" s="68">
        <f t="shared" si="30"/>
        <v>718.5</v>
      </c>
      <c r="CN46" s="68">
        <f t="shared" si="30"/>
        <v>27396.600000000002</v>
      </c>
      <c r="CO46" s="68">
        <f t="shared" si="30"/>
        <v>15506.900000000001</v>
      </c>
      <c r="CP46" s="68">
        <f t="shared" si="30"/>
        <v>1125.4000000000001</v>
      </c>
      <c r="CQ46" s="68">
        <f t="shared" si="30"/>
        <v>1269.0999999999999</v>
      </c>
      <c r="CR46" s="68">
        <f t="shared" si="30"/>
        <v>185.4</v>
      </c>
      <c r="CS46" s="68">
        <f t="shared" si="30"/>
        <v>359.4</v>
      </c>
      <c r="CT46" s="68">
        <f t="shared" si="30"/>
        <v>85.9</v>
      </c>
      <c r="CU46" s="68">
        <f t="shared" si="30"/>
        <v>30.1</v>
      </c>
      <c r="CV46" s="68">
        <f t="shared" si="30"/>
        <v>51.1</v>
      </c>
      <c r="CW46" s="68">
        <f t="shared" si="30"/>
        <v>159.1</v>
      </c>
      <c r="CX46" s="68">
        <f t="shared" si="30"/>
        <v>453</v>
      </c>
      <c r="CY46" s="68">
        <f t="shared" si="30"/>
        <v>36.9</v>
      </c>
      <c r="CZ46" s="68">
        <f t="shared" si="30"/>
        <v>2168.3000000000002</v>
      </c>
      <c r="DA46" s="68">
        <f t="shared" si="30"/>
        <v>180.6</v>
      </c>
      <c r="DB46" s="68">
        <f t="shared" si="30"/>
        <v>321.60000000000002</v>
      </c>
      <c r="DC46" s="68">
        <f t="shared" si="30"/>
        <v>181.8</v>
      </c>
      <c r="DD46" s="68">
        <f t="shared" si="30"/>
        <v>108</v>
      </c>
      <c r="DE46" s="68">
        <f t="shared" si="30"/>
        <v>492</v>
      </c>
      <c r="DF46" s="68">
        <f t="shared" si="30"/>
        <v>21203</v>
      </c>
      <c r="DG46" s="68">
        <f t="shared" si="30"/>
        <v>82.3</v>
      </c>
      <c r="DH46" s="68">
        <f t="shared" si="30"/>
        <v>2152.9</v>
      </c>
      <c r="DI46" s="68">
        <f t="shared" si="30"/>
        <v>2658.8</v>
      </c>
      <c r="DJ46" s="68">
        <f t="shared" si="30"/>
        <v>713.7</v>
      </c>
      <c r="DK46" s="68">
        <f t="shared" si="30"/>
        <v>395</v>
      </c>
      <c r="DL46" s="68">
        <f t="shared" si="30"/>
        <v>5834</v>
      </c>
      <c r="DM46" s="68">
        <f t="shared" si="30"/>
        <v>301.3</v>
      </c>
      <c r="DN46" s="68">
        <f t="shared" si="30"/>
        <v>1501</v>
      </c>
      <c r="DO46" s="68">
        <f t="shared" si="30"/>
        <v>2998</v>
      </c>
      <c r="DP46" s="68">
        <f t="shared" si="30"/>
        <v>202.3</v>
      </c>
      <c r="DQ46" s="68">
        <f t="shared" si="30"/>
        <v>495.4</v>
      </c>
      <c r="DR46" s="68">
        <f t="shared" si="30"/>
        <v>1298</v>
      </c>
      <c r="DS46" s="68">
        <f t="shared" si="30"/>
        <v>810.5</v>
      </c>
      <c r="DT46" s="68">
        <f t="shared" si="30"/>
        <v>151.1</v>
      </c>
      <c r="DU46" s="68">
        <f t="shared" si="30"/>
        <v>406.5</v>
      </c>
      <c r="DV46" s="68">
        <f t="shared" si="30"/>
        <v>207.7</v>
      </c>
      <c r="DW46" s="68">
        <f t="shared" si="30"/>
        <v>352.3</v>
      </c>
      <c r="DX46" s="68">
        <f t="shared" si="30"/>
        <v>183.4</v>
      </c>
      <c r="DY46" s="68">
        <f t="shared" si="30"/>
        <v>321.89999999999998</v>
      </c>
      <c r="DZ46" s="68">
        <f t="shared" si="30"/>
        <v>1029.5999999999999</v>
      </c>
      <c r="EA46" s="68">
        <f t="shared" si="30"/>
        <v>517.4</v>
      </c>
      <c r="EB46" s="68">
        <f t="shared" ref="EB46:FX46" si="31">MAX(EB41,ROUND(AVERAGE(EB41:EB42),1),ROUND(AVERAGE(EB41:EB43),1),ROUND(AVERAGE(EB41:EB44),1),ROUND(AVERAGE(EB41:EB45),1))</f>
        <v>594.5</v>
      </c>
      <c r="EC46" s="68">
        <f t="shared" si="31"/>
        <v>291.7</v>
      </c>
      <c r="ED46" s="68">
        <f t="shared" si="31"/>
        <v>1718</v>
      </c>
      <c r="EE46" s="68">
        <f t="shared" si="31"/>
        <v>212.6</v>
      </c>
      <c r="EF46" s="68">
        <f t="shared" si="31"/>
        <v>1542.5</v>
      </c>
      <c r="EG46" s="68">
        <f t="shared" si="31"/>
        <v>275.2</v>
      </c>
      <c r="EH46" s="68">
        <f t="shared" si="31"/>
        <v>226.8</v>
      </c>
      <c r="EI46" s="68">
        <f t="shared" si="31"/>
        <v>16611.3</v>
      </c>
      <c r="EJ46" s="68">
        <f t="shared" si="31"/>
        <v>8895</v>
      </c>
      <c r="EK46" s="68">
        <f t="shared" si="31"/>
        <v>661</v>
      </c>
      <c r="EL46" s="68">
        <f t="shared" si="31"/>
        <v>465.90000000000003</v>
      </c>
      <c r="EM46" s="68">
        <f t="shared" si="31"/>
        <v>512.29999999999995</v>
      </c>
      <c r="EN46" s="68">
        <f t="shared" si="31"/>
        <v>1011.5</v>
      </c>
      <c r="EO46" s="68">
        <f t="shared" si="31"/>
        <v>449</v>
      </c>
      <c r="EP46" s="68">
        <f t="shared" si="31"/>
        <v>372.40000000000003</v>
      </c>
      <c r="EQ46" s="68">
        <f t="shared" si="31"/>
        <v>2361.5</v>
      </c>
      <c r="ER46" s="68">
        <f t="shared" si="31"/>
        <v>393.1</v>
      </c>
      <c r="ES46" s="68">
        <f t="shared" si="31"/>
        <v>108.6</v>
      </c>
      <c r="ET46" s="68">
        <f t="shared" si="31"/>
        <v>192.5</v>
      </c>
      <c r="EU46" s="68">
        <f t="shared" si="31"/>
        <v>588</v>
      </c>
      <c r="EV46" s="68">
        <f t="shared" si="31"/>
        <v>65.599999999999994</v>
      </c>
      <c r="EW46" s="68">
        <f t="shared" si="31"/>
        <v>861</v>
      </c>
      <c r="EX46" s="68">
        <f t="shared" si="31"/>
        <v>255.4</v>
      </c>
      <c r="EY46" s="68">
        <f t="shared" si="31"/>
        <v>245.8</v>
      </c>
      <c r="EZ46" s="68">
        <f t="shared" si="31"/>
        <v>125</v>
      </c>
      <c r="FA46" s="68">
        <f t="shared" si="31"/>
        <v>3051.4</v>
      </c>
      <c r="FB46" s="68">
        <f t="shared" si="31"/>
        <v>355.5</v>
      </c>
      <c r="FC46" s="68">
        <f t="shared" si="31"/>
        <v>2503.8000000000002</v>
      </c>
      <c r="FD46" s="68">
        <f t="shared" si="31"/>
        <v>344</v>
      </c>
      <c r="FE46" s="68">
        <f t="shared" si="31"/>
        <v>102</v>
      </c>
      <c r="FF46" s="68">
        <f t="shared" si="31"/>
        <v>176.2</v>
      </c>
      <c r="FG46" s="68">
        <f t="shared" si="31"/>
        <v>117.8</v>
      </c>
      <c r="FH46" s="68">
        <f t="shared" si="31"/>
        <v>86</v>
      </c>
      <c r="FI46" s="68">
        <f t="shared" si="31"/>
        <v>1780.4</v>
      </c>
      <c r="FJ46" s="68">
        <f t="shared" si="31"/>
        <v>1844.7</v>
      </c>
      <c r="FK46" s="68">
        <f t="shared" si="31"/>
        <v>2174.5</v>
      </c>
      <c r="FL46" s="68">
        <f t="shared" si="31"/>
        <v>4794.1000000000004</v>
      </c>
      <c r="FM46" s="68">
        <f t="shared" si="31"/>
        <v>3350.6</v>
      </c>
      <c r="FN46" s="68">
        <f t="shared" si="31"/>
        <v>20010</v>
      </c>
      <c r="FO46" s="68">
        <f t="shared" si="31"/>
        <v>1164.7</v>
      </c>
      <c r="FP46" s="68">
        <f t="shared" si="31"/>
        <v>2197.5</v>
      </c>
      <c r="FQ46" s="68">
        <f t="shared" si="31"/>
        <v>780.5</v>
      </c>
      <c r="FR46" s="68">
        <f t="shared" si="31"/>
        <v>147.80000000000001</v>
      </c>
      <c r="FS46" s="68">
        <f t="shared" si="31"/>
        <v>173.79999999999998</v>
      </c>
      <c r="FT46" s="68">
        <f t="shared" si="31"/>
        <v>82</v>
      </c>
      <c r="FU46" s="68">
        <f t="shared" si="31"/>
        <v>763.1</v>
      </c>
      <c r="FV46" s="68">
        <f t="shared" si="31"/>
        <v>716.5</v>
      </c>
      <c r="FW46" s="68">
        <f t="shared" si="31"/>
        <v>146</v>
      </c>
      <c r="FX46" s="68">
        <f t="shared" si="31"/>
        <v>84.4</v>
      </c>
      <c r="FY46" s="68">
        <f t="shared" si="28"/>
        <v>817716.3000000004</v>
      </c>
    </row>
    <row r="47" spans="1:181" s="17" customFormat="1" x14ac:dyDescent="0.25">
      <c r="A47" s="46"/>
      <c r="B47" s="69" t="s">
        <v>300</v>
      </c>
      <c r="C47" s="65">
        <f>C46*$B$5</f>
        <v>6298</v>
      </c>
      <c r="D47" s="65">
        <f t="shared" ref="D47:BO47" si="32">D46*$B$5</f>
        <v>38700</v>
      </c>
      <c r="E47" s="65">
        <f t="shared" si="32"/>
        <v>7060.3</v>
      </c>
      <c r="F47" s="65">
        <f t="shared" si="32"/>
        <v>16446.900000000001</v>
      </c>
      <c r="G47" s="65">
        <f t="shared" si="32"/>
        <v>1001</v>
      </c>
      <c r="H47" s="65">
        <f t="shared" si="32"/>
        <v>939.19999999999993</v>
      </c>
      <c r="I47" s="65">
        <f t="shared" si="32"/>
        <v>9553.2000000000007</v>
      </c>
      <c r="J47" s="65">
        <f t="shared" si="32"/>
        <v>2065.5</v>
      </c>
      <c r="K47" s="65">
        <f t="shared" si="32"/>
        <v>303.10000000000002</v>
      </c>
      <c r="L47" s="65">
        <f t="shared" si="32"/>
        <v>2801</v>
      </c>
      <c r="M47" s="65">
        <f t="shared" si="32"/>
        <v>1432.6</v>
      </c>
      <c r="N47" s="65">
        <f t="shared" si="32"/>
        <v>52521.5</v>
      </c>
      <c r="O47" s="65">
        <f t="shared" si="32"/>
        <v>15063</v>
      </c>
      <c r="P47" s="65">
        <f t="shared" si="32"/>
        <v>171.8</v>
      </c>
      <c r="Q47" s="65">
        <f t="shared" si="32"/>
        <v>38443.800000000003</v>
      </c>
      <c r="R47" s="65">
        <f t="shared" si="32"/>
        <v>439.09999999999997</v>
      </c>
      <c r="S47" s="65">
        <f t="shared" si="32"/>
        <v>1386.4</v>
      </c>
      <c r="T47" s="65">
        <f t="shared" si="32"/>
        <v>135.6</v>
      </c>
      <c r="U47" s="65">
        <f t="shared" si="32"/>
        <v>54.6</v>
      </c>
      <c r="V47" s="65">
        <f t="shared" si="32"/>
        <v>269</v>
      </c>
      <c r="W47" s="65">
        <f t="shared" si="32"/>
        <v>55.3</v>
      </c>
      <c r="X47" s="65">
        <f t="shared" si="32"/>
        <v>45.4</v>
      </c>
      <c r="Y47" s="65">
        <f t="shared" si="32"/>
        <v>482.9</v>
      </c>
      <c r="Z47" s="65">
        <f t="shared" si="32"/>
        <v>256.39999999999998</v>
      </c>
      <c r="AA47" s="65">
        <f t="shared" si="32"/>
        <v>28797</v>
      </c>
      <c r="AB47" s="65">
        <f t="shared" si="32"/>
        <v>29408.799999999999</v>
      </c>
      <c r="AC47" s="65">
        <f t="shared" si="32"/>
        <v>923.7</v>
      </c>
      <c r="AD47" s="65">
        <f t="shared" si="32"/>
        <v>1101.7</v>
      </c>
      <c r="AE47" s="65">
        <f t="shared" si="32"/>
        <v>111.2</v>
      </c>
      <c r="AF47" s="65">
        <f t="shared" si="32"/>
        <v>172.2</v>
      </c>
      <c r="AG47" s="65">
        <f t="shared" si="32"/>
        <v>902</v>
      </c>
      <c r="AH47" s="65">
        <f t="shared" si="32"/>
        <v>1024</v>
      </c>
      <c r="AI47" s="65">
        <f t="shared" si="32"/>
        <v>346.5</v>
      </c>
      <c r="AJ47" s="65">
        <f t="shared" si="32"/>
        <v>226.3</v>
      </c>
      <c r="AK47" s="65">
        <f t="shared" si="32"/>
        <v>201.6</v>
      </c>
      <c r="AL47" s="65">
        <f t="shared" si="32"/>
        <v>265</v>
      </c>
      <c r="AM47" s="65">
        <f t="shared" si="32"/>
        <v>452.7</v>
      </c>
      <c r="AN47" s="65">
        <f t="shared" si="32"/>
        <v>398.7</v>
      </c>
      <c r="AO47" s="65">
        <f t="shared" si="32"/>
        <v>5094.1000000000004</v>
      </c>
      <c r="AP47" s="65">
        <f t="shared" si="32"/>
        <v>80438.899999999994</v>
      </c>
      <c r="AQ47" s="65">
        <f t="shared" si="32"/>
        <v>264.5</v>
      </c>
      <c r="AR47" s="65">
        <f t="shared" si="32"/>
        <v>61082.5</v>
      </c>
      <c r="AS47" s="65">
        <f t="shared" si="32"/>
        <v>6276.5</v>
      </c>
      <c r="AT47" s="65">
        <f t="shared" si="32"/>
        <v>2593</v>
      </c>
      <c r="AU47" s="65">
        <f t="shared" si="32"/>
        <v>358</v>
      </c>
      <c r="AV47" s="65">
        <f t="shared" si="32"/>
        <v>289.10000000000002</v>
      </c>
      <c r="AW47" s="65">
        <f t="shared" si="32"/>
        <v>199.1</v>
      </c>
      <c r="AX47" s="65">
        <f t="shared" si="32"/>
        <v>37</v>
      </c>
      <c r="AY47" s="65">
        <f t="shared" si="32"/>
        <v>494.2</v>
      </c>
      <c r="AZ47" s="65">
        <f t="shared" si="32"/>
        <v>10734.5</v>
      </c>
      <c r="BA47" s="65">
        <f t="shared" si="32"/>
        <v>8994.5</v>
      </c>
      <c r="BB47" s="65">
        <f t="shared" si="32"/>
        <v>7759</v>
      </c>
      <c r="BC47" s="65">
        <f t="shared" si="32"/>
        <v>27772.799999999999</v>
      </c>
      <c r="BD47" s="65">
        <f t="shared" si="32"/>
        <v>4527.5</v>
      </c>
      <c r="BE47" s="65">
        <f t="shared" si="32"/>
        <v>1466.7</v>
      </c>
      <c r="BF47" s="65">
        <f t="shared" si="32"/>
        <v>23742.799999999999</v>
      </c>
      <c r="BG47" s="65">
        <f t="shared" si="32"/>
        <v>950.30000000000007</v>
      </c>
      <c r="BH47" s="65">
        <f t="shared" si="32"/>
        <v>626.5</v>
      </c>
      <c r="BI47" s="65">
        <f t="shared" si="32"/>
        <v>221.5</v>
      </c>
      <c r="BJ47" s="65">
        <f t="shared" si="32"/>
        <v>5994.5</v>
      </c>
      <c r="BK47" s="65">
        <f t="shared" si="32"/>
        <v>14834.5</v>
      </c>
      <c r="BL47" s="65">
        <f t="shared" si="32"/>
        <v>163.5</v>
      </c>
      <c r="BM47" s="65">
        <f t="shared" si="32"/>
        <v>270.60000000000002</v>
      </c>
      <c r="BN47" s="65">
        <f t="shared" si="32"/>
        <v>3750.3</v>
      </c>
      <c r="BO47" s="65">
        <f t="shared" si="32"/>
        <v>1570.5</v>
      </c>
      <c r="BP47" s="65">
        <f t="shared" ref="BP47:EA47" si="33">BP46*$B$5</f>
        <v>212</v>
      </c>
      <c r="BQ47" s="65">
        <f t="shared" si="33"/>
        <v>5361.9</v>
      </c>
      <c r="BR47" s="65">
        <f t="shared" si="33"/>
        <v>4693</v>
      </c>
      <c r="BS47" s="65">
        <f t="shared" si="33"/>
        <v>1033.5</v>
      </c>
      <c r="BT47" s="65">
        <f t="shared" si="33"/>
        <v>345.5</v>
      </c>
      <c r="BU47" s="65">
        <f t="shared" si="33"/>
        <v>439.59999999999997</v>
      </c>
      <c r="BV47" s="65">
        <f t="shared" si="33"/>
        <v>1205.0999999999999</v>
      </c>
      <c r="BW47" s="65">
        <f t="shared" si="33"/>
        <v>1783.9</v>
      </c>
      <c r="BX47" s="65">
        <f t="shared" si="33"/>
        <v>73.2</v>
      </c>
      <c r="BY47" s="65">
        <f t="shared" si="33"/>
        <v>504.2</v>
      </c>
      <c r="BZ47" s="65">
        <f t="shared" si="33"/>
        <v>214.7</v>
      </c>
      <c r="CA47" s="65">
        <f t="shared" si="33"/>
        <v>191.5</v>
      </c>
      <c r="CB47" s="65">
        <f t="shared" si="33"/>
        <v>81903</v>
      </c>
      <c r="CC47" s="65">
        <f t="shared" si="33"/>
        <v>161.9</v>
      </c>
      <c r="CD47" s="65">
        <f t="shared" si="33"/>
        <v>73.5</v>
      </c>
      <c r="CE47" s="65">
        <f t="shared" si="33"/>
        <v>155</v>
      </c>
      <c r="CF47" s="65">
        <f t="shared" si="33"/>
        <v>122.5</v>
      </c>
      <c r="CG47" s="65">
        <f t="shared" si="33"/>
        <v>157.1</v>
      </c>
      <c r="CH47" s="65">
        <f t="shared" si="33"/>
        <v>120.8</v>
      </c>
      <c r="CI47" s="65">
        <f t="shared" si="33"/>
        <v>720</v>
      </c>
      <c r="CJ47" s="65">
        <f t="shared" si="33"/>
        <v>1065.3</v>
      </c>
      <c r="CK47" s="65">
        <f t="shared" si="33"/>
        <v>4429.5</v>
      </c>
      <c r="CL47" s="65">
        <f t="shared" si="33"/>
        <v>1356.4</v>
      </c>
      <c r="CM47" s="65">
        <f t="shared" si="33"/>
        <v>718.5</v>
      </c>
      <c r="CN47" s="65">
        <f t="shared" si="33"/>
        <v>27396.600000000002</v>
      </c>
      <c r="CO47" s="65">
        <f t="shared" si="33"/>
        <v>15506.900000000001</v>
      </c>
      <c r="CP47" s="65">
        <f t="shared" si="33"/>
        <v>1125.4000000000001</v>
      </c>
      <c r="CQ47" s="65">
        <f t="shared" si="33"/>
        <v>1269.0999999999999</v>
      </c>
      <c r="CR47" s="65">
        <f t="shared" si="33"/>
        <v>185.4</v>
      </c>
      <c r="CS47" s="65">
        <f t="shared" si="33"/>
        <v>359.4</v>
      </c>
      <c r="CT47" s="65">
        <f t="shared" si="33"/>
        <v>85.9</v>
      </c>
      <c r="CU47" s="65">
        <f t="shared" si="33"/>
        <v>30.1</v>
      </c>
      <c r="CV47" s="65">
        <f t="shared" si="33"/>
        <v>51.1</v>
      </c>
      <c r="CW47" s="65">
        <f t="shared" si="33"/>
        <v>159.1</v>
      </c>
      <c r="CX47" s="65">
        <f t="shared" si="33"/>
        <v>453</v>
      </c>
      <c r="CY47" s="65">
        <f t="shared" si="33"/>
        <v>36.9</v>
      </c>
      <c r="CZ47" s="65">
        <f t="shared" si="33"/>
        <v>2168.3000000000002</v>
      </c>
      <c r="DA47" s="65">
        <f t="shared" si="33"/>
        <v>180.6</v>
      </c>
      <c r="DB47" s="65">
        <f t="shared" si="33"/>
        <v>321.60000000000002</v>
      </c>
      <c r="DC47" s="65">
        <f t="shared" si="33"/>
        <v>181.8</v>
      </c>
      <c r="DD47" s="65">
        <f t="shared" si="33"/>
        <v>108</v>
      </c>
      <c r="DE47" s="65">
        <f t="shared" si="33"/>
        <v>492</v>
      </c>
      <c r="DF47" s="65">
        <f t="shared" si="33"/>
        <v>21203</v>
      </c>
      <c r="DG47" s="65">
        <f t="shared" si="33"/>
        <v>82.3</v>
      </c>
      <c r="DH47" s="65">
        <f t="shared" si="33"/>
        <v>2152.9</v>
      </c>
      <c r="DI47" s="65">
        <f t="shared" si="33"/>
        <v>2658.8</v>
      </c>
      <c r="DJ47" s="65">
        <f t="shared" si="33"/>
        <v>713.7</v>
      </c>
      <c r="DK47" s="65">
        <f t="shared" si="33"/>
        <v>395</v>
      </c>
      <c r="DL47" s="65">
        <f t="shared" si="33"/>
        <v>5834</v>
      </c>
      <c r="DM47" s="65">
        <f t="shared" si="33"/>
        <v>301.3</v>
      </c>
      <c r="DN47" s="65">
        <f t="shared" si="33"/>
        <v>1501</v>
      </c>
      <c r="DO47" s="65">
        <f t="shared" si="33"/>
        <v>2998</v>
      </c>
      <c r="DP47" s="65">
        <f t="shared" si="33"/>
        <v>202.3</v>
      </c>
      <c r="DQ47" s="65">
        <f t="shared" si="33"/>
        <v>495.4</v>
      </c>
      <c r="DR47" s="65">
        <f t="shared" si="33"/>
        <v>1298</v>
      </c>
      <c r="DS47" s="65">
        <f t="shared" si="33"/>
        <v>810.5</v>
      </c>
      <c r="DT47" s="65">
        <f t="shared" si="33"/>
        <v>151.1</v>
      </c>
      <c r="DU47" s="65">
        <f t="shared" si="33"/>
        <v>406.5</v>
      </c>
      <c r="DV47" s="65">
        <f t="shared" si="33"/>
        <v>207.7</v>
      </c>
      <c r="DW47" s="65">
        <f t="shared" si="33"/>
        <v>352.3</v>
      </c>
      <c r="DX47" s="65">
        <f t="shared" si="33"/>
        <v>183.4</v>
      </c>
      <c r="DY47" s="65">
        <f t="shared" si="33"/>
        <v>321.89999999999998</v>
      </c>
      <c r="DZ47" s="65">
        <f t="shared" si="33"/>
        <v>1029.5999999999999</v>
      </c>
      <c r="EA47" s="65">
        <f t="shared" si="33"/>
        <v>517.4</v>
      </c>
      <c r="EB47" s="65">
        <f t="shared" ref="EB47:FX47" si="34">EB46*$B$5</f>
        <v>594.5</v>
      </c>
      <c r="EC47" s="65">
        <f t="shared" si="34"/>
        <v>291.7</v>
      </c>
      <c r="ED47" s="65">
        <f t="shared" si="34"/>
        <v>1718</v>
      </c>
      <c r="EE47" s="65">
        <f t="shared" si="34"/>
        <v>212.6</v>
      </c>
      <c r="EF47" s="65">
        <f t="shared" si="34"/>
        <v>1542.5</v>
      </c>
      <c r="EG47" s="65">
        <f t="shared" si="34"/>
        <v>275.2</v>
      </c>
      <c r="EH47" s="65">
        <f t="shared" si="34"/>
        <v>226.8</v>
      </c>
      <c r="EI47" s="65">
        <f t="shared" si="34"/>
        <v>16611.3</v>
      </c>
      <c r="EJ47" s="65">
        <f t="shared" si="34"/>
        <v>8895</v>
      </c>
      <c r="EK47" s="65">
        <f t="shared" si="34"/>
        <v>661</v>
      </c>
      <c r="EL47" s="65">
        <f t="shared" si="34"/>
        <v>465.90000000000003</v>
      </c>
      <c r="EM47" s="65">
        <f t="shared" si="34"/>
        <v>512.29999999999995</v>
      </c>
      <c r="EN47" s="65">
        <f t="shared" si="34"/>
        <v>1011.5</v>
      </c>
      <c r="EO47" s="65">
        <f t="shared" si="34"/>
        <v>449</v>
      </c>
      <c r="EP47" s="65">
        <f t="shared" si="34"/>
        <v>372.40000000000003</v>
      </c>
      <c r="EQ47" s="65">
        <f t="shared" si="34"/>
        <v>2361.5</v>
      </c>
      <c r="ER47" s="65">
        <f t="shared" si="34"/>
        <v>393.1</v>
      </c>
      <c r="ES47" s="65">
        <f t="shared" si="34"/>
        <v>108.6</v>
      </c>
      <c r="ET47" s="65">
        <f t="shared" si="34"/>
        <v>192.5</v>
      </c>
      <c r="EU47" s="65">
        <f t="shared" si="34"/>
        <v>588</v>
      </c>
      <c r="EV47" s="65">
        <f t="shared" si="34"/>
        <v>65.599999999999994</v>
      </c>
      <c r="EW47" s="65">
        <f t="shared" si="34"/>
        <v>861</v>
      </c>
      <c r="EX47" s="65">
        <f t="shared" si="34"/>
        <v>255.4</v>
      </c>
      <c r="EY47" s="65">
        <f t="shared" si="34"/>
        <v>245.8</v>
      </c>
      <c r="EZ47" s="65">
        <f t="shared" si="34"/>
        <v>125</v>
      </c>
      <c r="FA47" s="65">
        <f t="shared" si="34"/>
        <v>3051.4</v>
      </c>
      <c r="FB47" s="65">
        <f t="shared" si="34"/>
        <v>355.5</v>
      </c>
      <c r="FC47" s="65">
        <f t="shared" si="34"/>
        <v>2503.8000000000002</v>
      </c>
      <c r="FD47" s="65">
        <f t="shared" si="34"/>
        <v>344</v>
      </c>
      <c r="FE47" s="65">
        <f t="shared" si="34"/>
        <v>102</v>
      </c>
      <c r="FF47" s="65">
        <f t="shared" si="34"/>
        <v>176.2</v>
      </c>
      <c r="FG47" s="65">
        <f t="shared" si="34"/>
        <v>117.8</v>
      </c>
      <c r="FH47" s="65">
        <f t="shared" si="34"/>
        <v>86</v>
      </c>
      <c r="FI47" s="65">
        <f t="shared" si="34"/>
        <v>1780.4</v>
      </c>
      <c r="FJ47" s="65">
        <f t="shared" si="34"/>
        <v>1844.7</v>
      </c>
      <c r="FK47" s="65">
        <f t="shared" si="34"/>
        <v>2174.5</v>
      </c>
      <c r="FL47" s="65">
        <f t="shared" si="34"/>
        <v>4794.1000000000004</v>
      </c>
      <c r="FM47" s="65">
        <f t="shared" si="34"/>
        <v>3350.6</v>
      </c>
      <c r="FN47" s="65">
        <f t="shared" si="34"/>
        <v>20010</v>
      </c>
      <c r="FO47" s="65">
        <f t="shared" si="34"/>
        <v>1164.7</v>
      </c>
      <c r="FP47" s="65">
        <f t="shared" si="34"/>
        <v>2197.5</v>
      </c>
      <c r="FQ47" s="65">
        <f t="shared" si="34"/>
        <v>780.5</v>
      </c>
      <c r="FR47" s="65">
        <f t="shared" si="34"/>
        <v>147.80000000000001</v>
      </c>
      <c r="FS47" s="65">
        <f t="shared" si="34"/>
        <v>173.79999999999998</v>
      </c>
      <c r="FT47" s="65">
        <f t="shared" si="34"/>
        <v>82</v>
      </c>
      <c r="FU47" s="65">
        <f t="shared" si="34"/>
        <v>763.1</v>
      </c>
      <c r="FV47" s="65">
        <f t="shared" si="34"/>
        <v>716.5</v>
      </c>
      <c r="FW47" s="65">
        <f t="shared" si="34"/>
        <v>146</v>
      </c>
      <c r="FX47" s="65">
        <f t="shared" si="34"/>
        <v>84.4</v>
      </c>
      <c r="FY47" s="65">
        <f t="shared" si="28"/>
        <v>817716.3000000004</v>
      </c>
    </row>
    <row r="48" spans="1:181" s="14" customFormat="1" x14ac:dyDescent="0.25">
      <c r="B48" s="29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</row>
    <row r="49" spans="1:195" x14ac:dyDescent="0.25">
      <c r="B49" s="27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76"/>
    </row>
    <row r="50" spans="1:195" s="17" customFormat="1" x14ac:dyDescent="0.25">
      <c r="A50" s="83"/>
      <c r="B50" s="82" t="s">
        <v>455</v>
      </c>
      <c r="C50" s="17">
        <f t="shared" ref="C50:AH50" si="35">C47+C38+C37+C32</f>
        <v>8176</v>
      </c>
      <c r="D50" s="17">
        <f t="shared" si="35"/>
        <v>43735.199999999997</v>
      </c>
      <c r="E50" s="17">
        <f t="shared" si="35"/>
        <v>7705.1</v>
      </c>
      <c r="F50" s="17">
        <f t="shared" si="35"/>
        <v>16933.2</v>
      </c>
      <c r="G50" s="17">
        <f t="shared" si="35"/>
        <v>1023.7</v>
      </c>
      <c r="H50" s="17">
        <f t="shared" si="35"/>
        <v>967.19999999999993</v>
      </c>
      <c r="I50" s="17">
        <f t="shared" si="35"/>
        <v>10213.300000000001</v>
      </c>
      <c r="J50" s="17">
        <f t="shared" si="35"/>
        <v>2228.6999999999998</v>
      </c>
      <c r="K50" s="17">
        <f t="shared" si="35"/>
        <v>317.90000000000003</v>
      </c>
      <c r="L50" s="17">
        <f t="shared" si="35"/>
        <v>2984.6</v>
      </c>
      <c r="M50" s="17">
        <f t="shared" si="35"/>
        <v>1535.6</v>
      </c>
      <c r="N50" s="17">
        <f t="shared" si="35"/>
        <v>52922</v>
      </c>
      <c r="O50" s="17">
        <f t="shared" si="35"/>
        <v>15302.2</v>
      </c>
      <c r="P50" s="17">
        <f t="shared" si="35"/>
        <v>178.60000000000002</v>
      </c>
      <c r="Q50" s="17">
        <f t="shared" si="35"/>
        <v>40132.600000000006</v>
      </c>
      <c r="R50" s="17">
        <f t="shared" si="35"/>
        <v>531.69999999999993</v>
      </c>
      <c r="S50" s="17">
        <f t="shared" si="35"/>
        <v>1448.4</v>
      </c>
      <c r="T50" s="17">
        <f t="shared" si="35"/>
        <v>145.79999999999998</v>
      </c>
      <c r="U50" s="17">
        <f t="shared" si="35"/>
        <v>58</v>
      </c>
      <c r="V50" s="17">
        <f t="shared" si="35"/>
        <v>289.39999999999998</v>
      </c>
      <c r="W50" s="17">
        <f t="shared" si="35"/>
        <v>214.70000000000002</v>
      </c>
      <c r="X50" s="17">
        <f t="shared" si="35"/>
        <v>47.699999999999996</v>
      </c>
      <c r="Y50" s="17">
        <f t="shared" si="35"/>
        <v>536.19999999999993</v>
      </c>
      <c r="Z50" s="17">
        <f t="shared" si="35"/>
        <v>268.89999999999998</v>
      </c>
      <c r="AA50" s="17">
        <f t="shared" si="35"/>
        <v>29137.1</v>
      </c>
      <c r="AB50" s="17">
        <f t="shared" si="35"/>
        <v>29920.399999999998</v>
      </c>
      <c r="AC50" s="17">
        <f t="shared" si="35"/>
        <v>941.90000000000009</v>
      </c>
      <c r="AD50" s="17">
        <f t="shared" si="35"/>
        <v>1161.8</v>
      </c>
      <c r="AE50" s="17">
        <f t="shared" si="35"/>
        <v>111.2</v>
      </c>
      <c r="AF50" s="17">
        <f t="shared" si="35"/>
        <v>181.29999999999998</v>
      </c>
      <c r="AG50" s="17">
        <f t="shared" si="35"/>
        <v>947.4</v>
      </c>
      <c r="AH50" s="17">
        <f t="shared" si="35"/>
        <v>1092</v>
      </c>
      <c r="AI50" s="17">
        <f t="shared" ref="AI50:BN50" si="36">AI47+AI38+AI37+AI32</f>
        <v>369.2</v>
      </c>
      <c r="AJ50" s="17">
        <f t="shared" si="36"/>
        <v>235.4</v>
      </c>
      <c r="AK50" s="17">
        <f t="shared" si="36"/>
        <v>212.9</v>
      </c>
      <c r="AL50" s="17">
        <f t="shared" si="36"/>
        <v>282</v>
      </c>
      <c r="AM50" s="17">
        <f t="shared" si="36"/>
        <v>485.59999999999997</v>
      </c>
      <c r="AN50" s="17">
        <f t="shared" si="36"/>
        <v>418</v>
      </c>
      <c r="AO50" s="17">
        <f t="shared" si="36"/>
        <v>5337.2000000000007</v>
      </c>
      <c r="AP50" s="17">
        <f t="shared" si="36"/>
        <v>85230.299999999988</v>
      </c>
      <c r="AQ50" s="17">
        <f t="shared" si="36"/>
        <v>280.10000000000002</v>
      </c>
      <c r="AR50" s="17">
        <f t="shared" si="36"/>
        <v>64482.1</v>
      </c>
      <c r="AS50" s="17">
        <f t="shared" si="36"/>
        <v>6421.1</v>
      </c>
      <c r="AT50" s="17">
        <f t="shared" si="36"/>
        <v>2619.8000000000002</v>
      </c>
      <c r="AU50" s="17">
        <f t="shared" si="36"/>
        <v>368.2</v>
      </c>
      <c r="AV50" s="17">
        <f t="shared" si="36"/>
        <v>309.5</v>
      </c>
      <c r="AW50" s="17">
        <f t="shared" si="36"/>
        <v>208.2</v>
      </c>
      <c r="AX50" s="17">
        <f t="shared" si="36"/>
        <v>37</v>
      </c>
      <c r="AY50" s="17">
        <f t="shared" si="36"/>
        <v>514.6</v>
      </c>
      <c r="AZ50" s="17">
        <f t="shared" si="36"/>
        <v>11155.9</v>
      </c>
      <c r="BA50" s="17">
        <f t="shared" si="36"/>
        <v>9136.6</v>
      </c>
      <c r="BB50" s="17">
        <f t="shared" si="36"/>
        <v>7895.1</v>
      </c>
      <c r="BC50" s="17">
        <f t="shared" si="36"/>
        <v>28906.6</v>
      </c>
      <c r="BD50" s="17">
        <f t="shared" si="36"/>
        <v>4527.5</v>
      </c>
      <c r="BE50" s="17">
        <f t="shared" si="36"/>
        <v>1466.7</v>
      </c>
      <c r="BF50" s="17">
        <f t="shared" si="36"/>
        <v>23866.5</v>
      </c>
      <c r="BG50" s="17">
        <f t="shared" si="36"/>
        <v>1021.7</v>
      </c>
      <c r="BH50" s="17">
        <f t="shared" si="36"/>
        <v>646.9</v>
      </c>
      <c r="BI50" s="17">
        <f t="shared" si="36"/>
        <v>234</v>
      </c>
      <c r="BJ50" s="17">
        <f t="shared" si="36"/>
        <v>6039.9</v>
      </c>
      <c r="BK50" s="17">
        <f t="shared" si="36"/>
        <v>15430.5</v>
      </c>
      <c r="BL50" s="17">
        <f t="shared" si="36"/>
        <v>177.2</v>
      </c>
      <c r="BM50" s="17">
        <f t="shared" si="36"/>
        <v>286.5</v>
      </c>
      <c r="BN50" s="17">
        <f t="shared" si="36"/>
        <v>3964.6000000000004</v>
      </c>
      <c r="BO50" s="17">
        <f t="shared" ref="BO50:CT50" si="37">BO47+BO38+BO37+BO32</f>
        <v>1639.7</v>
      </c>
      <c r="BP50" s="17">
        <f t="shared" si="37"/>
        <v>224.5</v>
      </c>
      <c r="BQ50" s="17">
        <f t="shared" si="37"/>
        <v>5522.9</v>
      </c>
      <c r="BR50" s="17">
        <f t="shared" si="37"/>
        <v>4806.3999999999996</v>
      </c>
      <c r="BS50" s="17">
        <f t="shared" si="37"/>
        <v>1112.9000000000001</v>
      </c>
      <c r="BT50" s="17">
        <f t="shared" si="37"/>
        <v>353.5</v>
      </c>
      <c r="BU50" s="17">
        <f t="shared" si="37"/>
        <v>462.29999999999995</v>
      </c>
      <c r="BV50" s="17">
        <f t="shared" si="37"/>
        <v>1239.0999999999999</v>
      </c>
      <c r="BW50" s="17">
        <f t="shared" si="37"/>
        <v>1837.2</v>
      </c>
      <c r="BX50" s="17">
        <f t="shared" si="37"/>
        <v>81.2</v>
      </c>
      <c r="BY50" s="17">
        <f t="shared" si="37"/>
        <v>538.20000000000005</v>
      </c>
      <c r="BZ50" s="17">
        <f t="shared" si="37"/>
        <v>220.39999999999998</v>
      </c>
      <c r="CA50" s="17">
        <f t="shared" si="37"/>
        <v>202.8</v>
      </c>
      <c r="CB50" s="17">
        <f t="shared" si="37"/>
        <v>83592.600000000006</v>
      </c>
      <c r="CC50" s="17">
        <f t="shared" si="37"/>
        <v>172.1</v>
      </c>
      <c r="CD50" s="17">
        <f t="shared" si="37"/>
        <v>80.3</v>
      </c>
      <c r="CE50" s="17">
        <f t="shared" si="37"/>
        <v>163</v>
      </c>
      <c r="CF50" s="17">
        <f t="shared" si="37"/>
        <v>129.30000000000001</v>
      </c>
      <c r="CG50" s="17">
        <f t="shared" si="37"/>
        <v>173</v>
      </c>
      <c r="CH50" s="17">
        <f t="shared" si="37"/>
        <v>124.2</v>
      </c>
      <c r="CI50" s="17">
        <f t="shared" si="37"/>
        <v>759.7</v>
      </c>
      <c r="CJ50" s="17">
        <f t="shared" si="37"/>
        <v>1151.3999999999999</v>
      </c>
      <c r="CK50" s="17">
        <f t="shared" si="37"/>
        <v>4624.8999999999996</v>
      </c>
      <c r="CL50" s="17">
        <f t="shared" si="37"/>
        <v>1381.1000000000001</v>
      </c>
      <c r="CM50" s="17">
        <f t="shared" si="37"/>
        <v>766.1</v>
      </c>
      <c r="CN50" s="17">
        <f t="shared" si="37"/>
        <v>27994.000000000004</v>
      </c>
      <c r="CO50" s="17">
        <f t="shared" si="37"/>
        <v>15766.900000000001</v>
      </c>
      <c r="CP50" s="17">
        <f t="shared" si="37"/>
        <v>1154.9000000000001</v>
      </c>
      <c r="CQ50" s="17">
        <f t="shared" si="37"/>
        <v>1375.6999999999998</v>
      </c>
      <c r="CR50" s="17">
        <f t="shared" si="37"/>
        <v>193.4</v>
      </c>
      <c r="CS50" s="17">
        <f t="shared" si="37"/>
        <v>370.7</v>
      </c>
      <c r="CT50" s="17">
        <f t="shared" si="37"/>
        <v>96.100000000000009</v>
      </c>
      <c r="CU50" s="17">
        <f t="shared" ref="CU50:DZ50" si="38">CU47+CU38+CU37+CU32</f>
        <v>434.40000000000003</v>
      </c>
      <c r="CV50" s="17">
        <f t="shared" si="38"/>
        <v>54.5</v>
      </c>
      <c r="CW50" s="17">
        <f t="shared" si="38"/>
        <v>164.79999999999998</v>
      </c>
      <c r="CX50" s="17">
        <f t="shared" si="38"/>
        <v>475.7</v>
      </c>
      <c r="CY50" s="17">
        <f t="shared" si="38"/>
        <v>129.20000000000002</v>
      </c>
      <c r="CZ50" s="17">
        <f t="shared" si="38"/>
        <v>2305.5</v>
      </c>
      <c r="DA50" s="17">
        <f t="shared" si="38"/>
        <v>188.6</v>
      </c>
      <c r="DB50" s="17">
        <f t="shared" si="38"/>
        <v>330.70000000000005</v>
      </c>
      <c r="DC50" s="17">
        <f t="shared" si="38"/>
        <v>186.4</v>
      </c>
      <c r="DD50" s="17">
        <f t="shared" si="38"/>
        <v>121.6</v>
      </c>
      <c r="DE50" s="17">
        <f t="shared" si="38"/>
        <v>514.70000000000005</v>
      </c>
      <c r="DF50" s="17">
        <f t="shared" si="38"/>
        <v>21690.799999999999</v>
      </c>
      <c r="DG50" s="17">
        <f t="shared" si="38"/>
        <v>89.1</v>
      </c>
      <c r="DH50" s="17">
        <f t="shared" si="38"/>
        <v>2266.3000000000002</v>
      </c>
      <c r="DI50" s="17">
        <f t="shared" si="38"/>
        <v>2784.8</v>
      </c>
      <c r="DJ50" s="17">
        <f t="shared" si="38"/>
        <v>738.90000000000009</v>
      </c>
      <c r="DK50" s="17">
        <f t="shared" si="38"/>
        <v>406.3</v>
      </c>
      <c r="DL50" s="17">
        <f t="shared" si="38"/>
        <v>5998</v>
      </c>
      <c r="DM50" s="17">
        <f t="shared" si="38"/>
        <v>325.10000000000002</v>
      </c>
      <c r="DN50" s="17">
        <f t="shared" si="38"/>
        <v>1564.5</v>
      </c>
      <c r="DO50" s="17">
        <f t="shared" si="38"/>
        <v>3111.4</v>
      </c>
      <c r="DP50" s="17">
        <f t="shared" si="38"/>
        <v>218.20000000000002</v>
      </c>
      <c r="DQ50" s="17">
        <f t="shared" si="38"/>
        <v>526</v>
      </c>
      <c r="DR50" s="17">
        <f t="shared" si="38"/>
        <v>1401.2</v>
      </c>
      <c r="DS50" s="17">
        <f t="shared" si="38"/>
        <v>864.9</v>
      </c>
      <c r="DT50" s="17">
        <f t="shared" si="38"/>
        <v>151.1</v>
      </c>
      <c r="DU50" s="17">
        <f t="shared" si="38"/>
        <v>425.8</v>
      </c>
      <c r="DV50" s="17">
        <f t="shared" si="38"/>
        <v>219</v>
      </c>
      <c r="DW50" s="17">
        <f t="shared" si="38"/>
        <v>352.3</v>
      </c>
      <c r="DX50" s="17">
        <f t="shared" si="38"/>
        <v>192.5</v>
      </c>
      <c r="DY50" s="17">
        <f t="shared" si="38"/>
        <v>333.2</v>
      </c>
      <c r="DZ50" s="17">
        <f t="shared" si="38"/>
        <v>1059.6999999999998</v>
      </c>
      <c r="EA50" s="17">
        <f t="shared" ref="EA50:FF50" si="39">EA47+EA38+EA37+EA32</f>
        <v>563.6</v>
      </c>
      <c r="EB50" s="17">
        <f t="shared" si="39"/>
        <v>622.9</v>
      </c>
      <c r="EC50" s="17">
        <f t="shared" si="39"/>
        <v>308.7</v>
      </c>
      <c r="ED50" s="17">
        <f t="shared" si="39"/>
        <v>1757.7</v>
      </c>
      <c r="EE50" s="17">
        <f t="shared" si="39"/>
        <v>215.6</v>
      </c>
      <c r="EF50" s="17">
        <f t="shared" si="39"/>
        <v>1662.2</v>
      </c>
      <c r="EG50" s="17">
        <f t="shared" si="39"/>
        <v>296.7</v>
      </c>
      <c r="EH50" s="17">
        <f t="shared" si="39"/>
        <v>243.3</v>
      </c>
      <c r="EI50" s="17">
        <f t="shared" si="39"/>
        <v>17907.399999999998</v>
      </c>
      <c r="EJ50" s="17">
        <f t="shared" si="39"/>
        <v>9102.5</v>
      </c>
      <c r="EK50" s="17">
        <f t="shared" si="39"/>
        <v>693.9</v>
      </c>
      <c r="EL50" s="17">
        <f t="shared" si="39"/>
        <v>488.6</v>
      </c>
      <c r="EM50" s="17">
        <f t="shared" si="39"/>
        <v>558.79999999999995</v>
      </c>
      <c r="EN50" s="17">
        <f t="shared" si="39"/>
        <v>1138.8</v>
      </c>
      <c r="EO50" s="17">
        <f t="shared" si="39"/>
        <v>477.4</v>
      </c>
      <c r="EP50" s="17">
        <f t="shared" si="39"/>
        <v>388.3</v>
      </c>
      <c r="EQ50" s="17">
        <f t="shared" si="39"/>
        <v>2393.3000000000002</v>
      </c>
      <c r="ER50" s="17">
        <f t="shared" si="39"/>
        <v>413.5</v>
      </c>
      <c r="ES50" s="17">
        <f t="shared" si="39"/>
        <v>121.1</v>
      </c>
      <c r="ET50" s="17">
        <f t="shared" si="39"/>
        <v>207.3</v>
      </c>
      <c r="EU50" s="17">
        <f t="shared" si="39"/>
        <v>618.6</v>
      </c>
      <c r="EV50" s="17">
        <f t="shared" si="39"/>
        <v>73.599999999999994</v>
      </c>
      <c r="EW50" s="17">
        <f t="shared" si="39"/>
        <v>882.5</v>
      </c>
      <c r="EX50" s="17">
        <f t="shared" si="39"/>
        <v>278.10000000000002</v>
      </c>
      <c r="EY50" s="17">
        <f t="shared" si="39"/>
        <v>1095.3</v>
      </c>
      <c r="EZ50" s="17">
        <f t="shared" si="39"/>
        <v>136.30000000000001</v>
      </c>
      <c r="FA50" s="17">
        <f t="shared" si="39"/>
        <v>3159.1</v>
      </c>
      <c r="FB50" s="17">
        <f t="shared" si="39"/>
        <v>380.5</v>
      </c>
      <c r="FC50" s="17">
        <f t="shared" si="39"/>
        <v>2571.8000000000002</v>
      </c>
      <c r="FD50" s="17">
        <f t="shared" si="39"/>
        <v>354.2</v>
      </c>
      <c r="FE50" s="17">
        <f t="shared" si="39"/>
        <v>105.4</v>
      </c>
      <c r="FF50" s="17">
        <f t="shared" si="39"/>
        <v>192.1</v>
      </c>
      <c r="FG50" s="17">
        <f t="shared" ref="FG50:FX50" si="40">FG47+FG38+FG37+FG32</f>
        <v>117.8</v>
      </c>
      <c r="FH50" s="17">
        <f t="shared" si="40"/>
        <v>90.6</v>
      </c>
      <c r="FI50" s="17">
        <f t="shared" si="40"/>
        <v>1867.7</v>
      </c>
      <c r="FJ50" s="17">
        <f t="shared" si="40"/>
        <v>1912.7</v>
      </c>
      <c r="FK50" s="17">
        <f t="shared" si="40"/>
        <v>2265.1999999999998</v>
      </c>
      <c r="FL50" s="17">
        <f t="shared" si="40"/>
        <v>4846.3</v>
      </c>
      <c r="FM50" s="17">
        <f t="shared" si="40"/>
        <v>3450.4</v>
      </c>
      <c r="FN50" s="17">
        <f t="shared" si="40"/>
        <v>20558.3</v>
      </c>
      <c r="FO50" s="17">
        <f t="shared" si="40"/>
        <v>1216.9000000000001</v>
      </c>
      <c r="FP50" s="17">
        <f t="shared" si="40"/>
        <v>2361.9</v>
      </c>
      <c r="FQ50" s="17">
        <f t="shared" si="40"/>
        <v>816.8</v>
      </c>
      <c r="FR50" s="17">
        <f t="shared" si="40"/>
        <v>155.80000000000001</v>
      </c>
      <c r="FS50" s="17">
        <f t="shared" si="40"/>
        <v>182.89999999999998</v>
      </c>
      <c r="FT50" s="17">
        <f t="shared" si="40"/>
        <v>86.6</v>
      </c>
      <c r="FU50" s="17">
        <f t="shared" si="40"/>
        <v>797.1</v>
      </c>
      <c r="FV50" s="17">
        <f t="shared" si="40"/>
        <v>741.5</v>
      </c>
      <c r="FW50" s="17">
        <f t="shared" si="40"/>
        <v>158.5</v>
      </c>
      <c r="FX50" s="17">
        <f t="shared" si="40"/>
        <v>89</v>
      </c>
      <c r="FY50" s="17">
        <f>SUM(C50:FX50)</f>
        <v>853018</v>
      </c>
    </row>
    <row r="51" spans="1:195" s="17" customFormat="1" x14ac:dyDescent="0.25">
      <c r="A51" s="83"/>
      <c r="B51" s="174" t="s">
        <v>456</v>
      </c>
      <c r="C51" s="17">
        <f t="shared" ref="C51:AH51" si="41">(C41*$B$5)+C32</f>
        <v>6663</v>
      </c>
      <c r="D51" s="17">
        <f t="shared" si="41"/>
        <v>39321.199999999997</v>
      </c>
      <c r="E51" s="17">
        <f t="shared" si="41"/>
        <v>7703.1</v>
      </c>
      <c r="F51" s="17">
        <f t="shared" si="41"/>
        <v>16933.2</v>
      </c>
      <c r="G51" s="17">
        <f t="shared" si="41"/>
        <v>1000.4000000000001</v>
      </c>
      <c r="H51" s="17">
        <f t="shared" si="41"/>
        <v>964.19999999999993</v>
      </c>
      <c r="I51" s="17">
        <f t="shared" si="41"/>
        <v>10207.300000000001</v>
      </c>
      <c r="J51" s="17">
        <f t="shared" si="41"/>
        <v>2228.6999999999998</v>
      </c>
      <c r="K51" s="17">
        <f t="shared" si="41"/>
        <v>317.90000000000003</v>
      </c>
      <c r="L51" s="17">
        <f t="shared" si="41"/>
        <v>2984.6</v>
      </c>
      <c r="M51" s="17">
        <f t="shared" si="41"/>
        <v>1534.6</v>
      </c>
      <c r="N51" s="17">
        <f t="shared" si="41"/>
        <v>52916</v>
      </c>
      <c r="O51" s="17">
        <f t="shared" si="41"/>
        <v>15302.2</v>
      </c>
      <c r="P51" s="17">
        <f t="shared" si="41"/>
        <v>178.60000000000002</v>
      </c>
      <c r="Q51" s="17">
        <f t="shared" si="41"/>
        <v>40003.600000000006</v>
      </c>
      <c r="R51" s="17">
        <f t="shared" si="41"/>
        <v>452.7</v>
      </c>
      <c r="S51" s="17">
        <f t="shared" si="41"/>
        <v>1408</v>
      </c>
      <c r="T51" s="17">
        <f t="shared" si="41"/>
        <v>139.79999999999998</v>
      </c>
      <c r="U51" s="17">
        <f t="shared" si="41"/>
        <v>46.4</v>
      </c>
      <c r="V51" s="17">
        <f t="shared" si="41"/>
        <v>289.39999999999998</v>
      </c>
      <c r="W51" s="17">
        <f t="shared" si="41"/>
        <v>51.4</v>
      </c>
      <c r="X51" s="17">
        <f t="shared" si="41"/>
        <v>47.5</v>
      </c>
      <c r="Y51" s="17">
        <f t="shared" si="41"/>
        <v>515.29999999999995</v>
      </c>
      <c r="Z51" s="17">
        <f t="shared" si="41"/>
        <v>268</v>
      </c>
      <c r="AA51" s="17">
        <f t="shared" si="41"/>
        <v>29137.1</v>
      </c>
      <c r="AB51" s="17">
        <f t="shared" si="41"/>
        <v>29787.399999999998</v>
      </c>
      <c r="AC51" s="17">
        <f t="shared" si="41"/>
        <v>941.90000000000009</v>
      </c>
      <c r="AD51" s="17">
        <f t="shared" si="41"/>
        <v>1161.8</v>
      </c>
      <c r="AE51" s="17">
        <f t="shared" si="41"/>
        <v>111.2</v>
      </c>
      <c r="AF51" s="17">
        <f t="shared" si="41"/>
        <v>181.29999999999998</v>
      </c>
      <c r="AG51" s="17">
        <f t="shared" si="41"/>
        <v>947.4</v>
      </c>
      <c r="AH51" s="17">
        <f t="shared" si="41"/>
        <v>1092</v>
      </c>
      <c r="AI51" s="17">
        <f t="shared" ref="AI51:BN51" si="42">(AI41*$B$5)+AI32</f>
        <v>369.2</v>
      </c>
      <c r="AJ51" s="17">
        <f t="shared" si="42"/>
        <v>220.6</v>
      </c>
      <c r="AK51" s="17">
        <f t="shared" si="42"/>
        <v>196.7</v>
      </c>
      <c r="AL51" s="17">
        <f t="shared" si="42"/>
        <v>282</v>
      </c>
      <c r="AM51" s="17">
        <f t="shared" si="42"/>
        <v>466.9</v>
      </c>
      <c r="AN51" s="17">
        <f t="shared" si="42"/>
        <v>392.3</v>
      </c>
      <c r="AO51" s="17">
        <f t="shared" si="42"/>
        <v>5324.2000000000007</v>
      </c>
      <c r="AP51" s="17">
        <f t="shared" si="42"/>
        <v>85000.299999999988</v>
      </c>
      <c r="AQ51" s="17">
        <f t="shared" si="42"/>
        <v>278.10000000000002</v>
      </c>
      <c r="AR51" s="17">
        <f t="shared" si="42"/>
        <v>61346.6</v>
      </c>
      <c r="AS51" s="17">
        <f t="shared" si="42"/>
        <v>6417.1</v>
      </c>
      <c r="AT51" s="17">
        <f t="shared" si="42"/>
        <v>2616.8000000000002</v>
      </c>
      <c r="AU51" s="17">
        <f t="shared" si="42"/>
        <v>368.2</v>
      </c>
      <c r="AV51" s="17">
        <f t="shared" si="42"/>
        <v>307.7</v>
      </c>
      <c r="AW51" s="17">
        <f t="shared" si="42"/>
        <v>206.6</v>
      </c>
      <c r="AX51" s="17">
        <f t="shared" si="42"/>
        <v>37</v>
      </c>
      <c r="AY51" s="17">
        <f t="shared" si="42"/>
        <v>506.79999999999995</v>
      </c>
      <c r="AZ51" s="17">
        <f t="shared" si="42"/>
        <v>11144.9</v>
      </c>
      <c r="BA51" s="17">
        <f t="shared" si="42"/>
        <v>9130.6</v>
      </c>
      <c r="BB51" s="17">
        <f t="shared" si="42"/>
        <v>7895.1</v>
      </c>
      <c r="BC51" s="17">
        <f t="shared" si="42"/>
        <v>28709.1</v>
      </c>
      <c r="BD51" s="17">
        <f t="shared" si="42"/>
        <v>4527.5</v>
      </c>
      <c r="BE51" s="17">
        <f t="shared" si="42"/>
        <v>1466.7</v>
      </c>
      <c r="BF51" s="17">
        <f t="shared" si="42"/>
        <v>23833.5</v>
      </c>
      <c r="BG51" s="17">
        <f t="shared" si="42"/>
        <v>1021.7</v>
      </c>
      <c r="BH51" s="17">
        <f t="shared" si="42"/>
        <v>623.9</v>
      </c>
      <c r="BI51" s="17">
        <f t="shared" si="42"/>
        <v>234</v>
      </c>
      <c r="BJ51" s="17">
        <f t="shared" si="42"/>
        <v>6039.9</v>
      </c>
      <c r="BK51" s="17">
        <f t="shared" si="42"/>
        <v>14976.2</v>
      </c>
      <c r="BL51" s="17">
        <f t="shared" si="42"/>
        <v>169.2</v>
      </c>
      <c r="BM51" s="17">
        <f t="shared" si="42"/>
        <v>255.9</v>
      </c>
      <c r="BN51" s="17">
        <f t="shared" si="42"/>
        <v>3964.6000000000004</v>
      </c>
      <c r="BO51" s="17">
        <f t="shared" ref="BO51:CT51" si="43">(BO41*$B$5)+BO32</f>
        <v>1639.7</v>
      </c>
      <c r="BP51" s="17">
        <f t="shared" si="43"/>
        <v>224.5</v>
      </c>
      <c r="BQ51" s="17">
        <f t="shared" si="43"/>
        <v>5522.9</v>
      </c>
      <c r="BR51" s="17">
        <f t="shared" si="43"/>
        <v>4806.3999999999996</v>
      </c>
      <c r="BS51" s="17">
        <f t="shared" si="43"/>
        <v>1112.9000000000001</v>
      </c>
      <c r="BT51" s="17">
        <f t="shared" si="43"/>
        <v>353.5</v>
      </c>
      <c r="BU51" s="17">
        <f t="shared" si="43"/>
        <v>462.29999999999995</v>
      </c>
      <c r="BV51" s="17">
        <f t="shared" si="43"/>
        <v>1193</v>
      </c>
      <c r="BW51" s="17">
        <f t="shared" si="43"/>
        <v>1837.2</v>
      </c>
      <c r="BX51" s="17">
        <f t="shared" si="43"/>
        <v>79.3</v>
      </c>
      <c r="BY51" s="17">
        <f t="shared" si="43"/>
        <v>497</v>
      </c>
      <c r="BZ51" s="17">
        <f t="shared" si="43"/>
        <v>219.2</v>
      </c>
      <c r="CA51" s="17">
        <f t="shared" si="43"/>
        <v>202.8</v>
      </c>
      <c r="CB51" s="17">
        <f t="shared" si="43"/>
        <v>83355.100000000006</v>
      </c>
      <c r="CC51" s="17">
        <f t="shared" si="43"/>
        <v>166.2</v>
      </c>
      <c r="CD51" s="17">
        <f t="shared" si="43"/>
        <v>78.599999999999994</v>
      </c>
      <c r="CE51" s="17">
        <f t="shared" si="43"/>
        <v>163</v>
      </c>
      <c r="CF51" s="17">
        <f t="shared" si="43"/>
        <v>129.30000000000001</v>
      </c>
      <c r="CG51" s="17">
        <f t="shared" si="43"/>
        <v>162.4</v>
      </c>
      <c r="CH51" s="17">
        <f t="shared" si="43"/>
        <v>124.2</v>
      </c>
      <c r="CI51" s="17">
        <f t="shared" si="43"/>
        <v>759.7</v>
      </c>
      <c r="CJ51" s="17">
        <f t="shared" si="43"/>
        <v>1150.3999999999999</v>
      </c>
      <c r="CK51" s="17">
        <f t="shared" si="43"/>
        <v>4615.3999999999996</v>
      </c>
      <c r="CL51" s="17">
        <f t="shared" si="43"/>
        <v>1379.1000000000001</v>
      </c>
      <c r="CM51" s="17">
        <f t="shared" si="43"/>
        <v>755.9</v>
      </c>
      <c r="CN51" s="17">
        <f t="shared" si="43"/>
        <v>27816.000000000004</v>
      </c>
      <c r="CO51" s="17">
        <f t="shared" si="43"/>
        <v>15710.900000000001</v>
      </c>
      <c r="CP51" s="17">
        <f t="shared" si="43"/>
        <v>1154.9000000000001</v>
      </c>
      <c r="CQ51" s="17">
        <f t="shared" si="43"/>
        <v>1320.1</v>
      </c>
      <c r="CR51" s="17">
        <f t="shared" si="43"/>
        <v>191.5</v>
      </c>
      <c r="CS51" s="17">
        <f t="shared" si="43"/>
        <v>370.7</v>
      </c>
      <c r="CT51" s="17">
        <f t="shared" si="43"/>
        <v>88.8</v>
      </c>
      <c r="CU51" s="17">
        <f t="shared" ref="CU51:DZ51" si="44">(CU41*$B$5)+CU32</f>
        <v>32.4</v>
      </c>
      <c r="CV51" s="17">
        <f t="shared" si="44"/>
        <v>52.8</v>
      </c>
      <c r="CW51" s="17">
        <f t="shared" si="44"/>
        <v>164.79999999999998</v>
      </c>
      <c r="CX51" s="17">
        <f t="shared" si="44"/>
        <v>475.7</v>
      </c>
      <c r="CY51" s="17">
        <f t="shared" si="44"/>
        <v>22.8</v>
      </c>
      <c r="CZ51" s="17">
        <f t="shared" si="44"/>
        <v>2287.6999999999998</v>
      </c>
      <c r="DA51" s="17">
        <f t="shared" si="44"/>
        <v>184.6</v>
      </c>
      <c r="DB51" s="17">
        <f t="shared" si="44"/>
        <v>330.70000000000005</v>
      </c>
      <c r="DC51" s="17">
        <f t="shared" si="44"/>
        <v>186.4</v>
      </c>
      <c r="DD51" s="17">
        <f t="shared" si="44"/>
        <v>120.19999999999999</v>
      </c>
      <c r="DE51" s="17">
        <f t="shared" si="44"/>
        <v>514.70000000000005</v>
      </c>
      <c r="DF51" s="17">
        <f t="shared" si="44"/>
        <v>21684.799999999999</v>
      </c>
      <c r="DG51" s="17">
        <f t="shared" si="44"/>
        <v>86.8</v>
      </c>
      <c r="DH51" s="17">
        <f t="shared" si="44"/>
        <v>2266.3000000000002</v>
      </c>
      <c r="DI51" s="17">
        <f t="shared" si="44"/>
        <v>2751.4</v>
      </c>
      <c r="DJ51" s="17">
        <f t="shared" si="44"/>
        <v>731.90000000000009</v>
      </c>
      <c r="DK51" s="17">
        <f t="shared" si="44"/>
        <v>406.3</v>
      </c>
      <c r="DL51" s="17">
        <f t="shared" si="44"/>
        <v>5922</v>
      </c>
      <c r="DM51" s="17">
        <f t="shared" si="44"/>
        <v>325.10000000000002</v>
      </c>
      <c r="DN51" s="17">
        <f t="shared" si="44"/>
        <v>1564.5</v>
      </c>
      <c r="DO51" s="17">
        <f t="shared" si="44"/>
        <v>3111.4</v>
      </c>
      <c r="DP51" s="17">
        <f t="shared" si="44"/>
        <v>218.20000000000002</v>
      </c>
      <c r="DQ51" s="17">
        <f t="shared" si="44"/>
        <v>526</v>
      </c>
      <c r="DR51" s="17">
        <f t="shared" si="44"/>
        <v>1401.2</v>
      </c>
      <c r="DS51" s="17">
        <f t="shared" si="44"/>
        <v>864.9</v>
      </c>
      <c r="DT51" s="17">
        <f t="shared" si="44"/>
        <v>135.5</v>
      </c>
      <c r="DU51" s="17">
        <f t="shared" si="44"/>
        <v>425.8</v>
      </c>
      <c r="DV51" s="17">
        <f t="shared" si="44"/>
        <v>219</v>
      </c>
      <c r="DW51" s="17">
        <f t="shared" si="44"/>
        <v>350</v>
      </c>
      <c r="DX51" s="17">
        <f t="shared" si="44"/>
        <v>184</v>
      </c>
      <c r="DY51" s="17">
        <f t="shared" si="44"/>
        <v>333.2</v>
      </c>
      <c r="DZ51" s="17">
        <f t="shared" si="44"/>
        <v>1032.0999999999999</v>
      </c>
      <c r="EA51" s="17">
        <f t="shared" ref="EA51:FF51" si="45">(EA41*$B$5)+EA32</f>
        <v>561.6</v>
      </c>
      <c r="EB51" s="17">
        <f t="shared" si="45"/>
        <v>622.9</v>
      </c>
      <c r="EC51" s="17">
        <f t="shared" si="45"/>
        <v>308.7</v>
      </c>
      <c r="ED51" s="17">
        <f t="shared" si="45"/>
        <v>1757.7</v>
      </c>
      <c r="EE51" s="17">
        <f t="shared" si="45"/>
        <v>208</v>
      </c>
      <c r="EF51" s="17">
        <f t="shared" si="45"/>
        <v>1658.2</v>
      </c>
      <c r="EG51" s="17">
        <f t="shared" si="45"/>
        <v>296.7</v>
      </c>
      <c r="EH51" s="17">
        <f t="shared" si="45"/>
        <v>239.3</v>
      </c>
      <c r="EI51" s="17">
        <f t="shared" si="45"/>
        <v>17902.399999999998</v>
      </c>
      <c r="EJ51" s="17">
        <f t="shared" si="45"/>
        <v>9102.5</v>
      </c>
      <c r="EK51" s="17">
        <f t="shared" si="45"/>
        <v>693.9</v>
      </c>
      <c r="EL51" s="17">
        <f t="shared" si="45"/>
        <v>488.6</v>
      </c>
      <c r="EM51" s="17">
        <f t="shared" si="45"/>
        <v>526.5</v>
      </c>
      <c r="EN51" s="17">
        <f t="shared" si="45"/>
        <v>1060.3</v>
      </c>
      <c r="EO51" s="17">
        <f t="shared" si="45"/>
        <v>476.09999999999997</v>
      </c>
      <c r="EP51" s="17">
        <f t="shared" si="45"/>
        <v>388.3</v>
      </c>
      <c r="EQ51" s="17">
        <f t="shared" si="45"/>
        <v>2393.3000000000002</v>
      </c>
      <c r="ER51" s="17">
        <f t="shared" si="45"/>
        <v>413.5</v>
      </c>
      <c r="ES51" s="17">
        <f t="shared" si="45"/>
        <v>121.1</v>
      </c>
      <c r="ET51" s="17">
        <f t="shared" si="45"/>
        <v>207.3</v>
      </c>
      <c r="EU51" s="17">
        <f t="shared" si="45"/>
        <v>618.6</v>
      </c>
      <c r="EV51" s="17">
        <f t="shared" si="45"/>
        <v>73.599999999999994</v>
      </c>
      <c r="EW51" s="17">
        <f t="shared" si="45"/>
        <v>882.5</v>
      </c>
      <c r="EX51" s="17">
        <f t="shared" si="45"/>
        <v>278.10000000000002</v>
      </c>
      <c r="EY51" s="17">
        <f t="shared" si="45"/>
        <v>262.8</v>
      </c>
      <c r="EZ51" s="17">
        <f t="shared" si="45"/>
        <v>136.30000000000001</v>
      </c>
      <c r="FA51" s="17">
        <f t="shared" si="45"/>
        <v>3159.1</v>
      </c>
      <c r="FB51" s="17">
        <f t="shared" si="45"/>
        <v>359.2</v>
      </c>
      <c r="FC51" s="17">
        <f t="shared" si="45"/>
        <v>2505.1</v>
      </c>
      <c r="FD51" s="17">
        <f t="shared" si="45"/>
        <v>345</v>
      </c>
      <c r="FE51" s="17">
        <f t="shared" si="45"/>
        <v>105.4</v>
      </c>
      <c r="FF51" s="17">
        <f t="shared" si="45"/>
        <v>189.1</v>
      </c>
      <c r="FG51" s="17">
        <f t="shared" ref="FG51:FX51" si="46">(FG41*$B$5)+FG32</f>
        <v>117.8</v>
      </c>
      <c r="FH51" s="17">
        <f t="shared" si="46"/>
        <v>80.2</v>
      </c>
      <c r="FI51" s="17">
        <f t="shared" si="46"/>
        <v>1867.7</v>
      </c>
      <c r="FJ51" s="17">
        <f t="shared" si="46"/>
        <v>1912.7</v>
      </c>
      <c r="FK51" s="17">
        <f t="shared" si="46"/>
        <v>2265.1999999999998</v>
      </c>
      <c r="FL51" s="17">
        <f t="shared" si="46"/>
        <v>4846.3</v>
      </c>
      <c r="FM51" s="17">
        <f t="shared" si="46"/>
        <v>3450.4</v>
      </c>
      <c r="FN51" s="17">
        <f t="shared" si="46"/>
        <v>20555.3</v>
      </c>
      <c r="FO51" s="17">
        <f t="shared" si="46"/>
        <v>1216.9000000000001</v>
      </c>
      <c r="FP51" s="17">
        <f t="shared" si="46"/>
        <v>2361.9</v>
      </c>
      <c r="FQ51" s="17">
        <f t="shared" si="46"/>
        <v>794.6</v>
      </c>
      <c r="FR51" s="17">
        <f t="shared" si="46"/>
        <v>154.5</v>
      </c>
      <c r="FS51" s="17">
        <f t="shared" si="46"/>
        <v>182.89999999999998</v>
      </c>
      <c r="FT51" s="17">
        <f t="shared" si="46"/>
        <v>86.6</v>
      </c>
      <c r="FU51" s="17">
        <f t="shared" si="46"/>
        <v>797.1</v>
      </c>
      <c r="FV51" s="17">
        <f t="shared" si="46"/>
        <v>741.5</v>
      </c>
      <c r="FW51" s="17">
        <f t="shared" si="46"/>
        <v>155</v>
      </c>
      <c r="FX51" s="17">
        <f t="shared" si="46"/>
        <v>89</v>
      </c>
      <c r="FY51" s="17">
        <f>SUM(C51:FX51)</f>
        <v>839740.49999999988</v>
      </c>
    </row>
    <row r="52" spans="1:195" s="17" customFormat="1" x14ac:dyDescent="0.25">
      <c r="A52" s="81"/>
      <c r="B52" s="82"/>
    </row>
    <row r="53" spans="1:195" s="17" customFormat="1" x14ac:dyDescent="0.25">
      <c r="A53" s="83"/>
      <c r="B53" s="82" t="s">
        <v>457</v>
      </c>
      <c r="C53" s="17">
        <f>(C22+C35)*$B$5</f>
        <v>7774</v>
      </c>
      <c r="D53" s="17">
        <f t="shared" ref="D53:BO53" si="47">(D22+D35)*$B$5</f>
        <v>42962</v>
      </c>
      <c r="E53" s="17">
        <f t="shared" si="47"/>
        <v>7024.8</v>
      </c>
      <c r="F53" s="17">
        <f t="shared" si="47"/>
        <v>16357.9</v>
      </c>
      <c r="G53" s="17">
        <f t="shared" si="47"/>
        <v>970.7</v>
      </c>
      <c r="H53" s="17">
        <f t="shared" si="47"/>
        <v>927.69999999999993</v>
      </c>
      <c r="I53" s="17">
        <f t="shared" si="47"/>
        <v>9475.2000000000007</v>
      </c>
      <c r="J53" s="17">
        <f t="shared" si="47"/>
        <v>2052</v>
      </c>
      <c r="K53" s="17">
        <f t="shared" si="47"/>
        <v>303.10000000000002</v>
      </c>
      <c r="L53" s="17">
        <f t="shared" si="47"/>
        <v>2778.5</v>
      </c>
      <c r="M53" s="17">
        <f t="shared" si="47"/>
        <v>1420.1</v>
      </c>
      <c r="N53" s="17">
        <f t="shared" si="47"/>
        <v>52260.5</v>
      </c>
      <c r="O53" s="17">
        <f t="shared" si="47"/>
        <v>15010.5</v>
      </c>
      <c r="P53" s="17">
        <f t="shared" si="47"/>
        <v>170.3</v>
      </c>
      <c r="Q53" s="17">
        <f t="shared" si="47"/>
        <v>38287.800000000003</v>
      </c>
      <c r="R53" s="17">
        <f t="shared" si="47"/>
        <v>514.09999999999991</v>
      </c>
      <c r="S53" s="17">
        <f t="shared" si="47"/>
        <v>1347.5</v>
      </c>
      <c r="T53" s="17">
        <f t="shared" si="47"/>
        <v>128.1</v>
      </c>
      <c r="U53" s="17">
        <f t="shared" si="47"/>
        <v>42</v>
      </c>
      <c r="V53" s="17">
        <f t="shared" si="47"/>
        <v>263</v>
      </c>
      <c r="W53" s="17">
        <f t="shared" si="47"/>
        <v>204</v>
      </c>
      <c r="X53" s="17">
        <f t="shared" si="47"/>
        <v>45.2</v>
      </c>
      <c r="Y53" s="17">
        <f t="shared" si="47"/>
        <v>458</v>
      </c>
      <c r="Z53" s="17">
        <f t="shared" si="47"/>
        <v>252</v>
      </c>
      <c r="AA53" s="17">
        <f t="shared" si="47"/>
        <v>28667.5</v>
      </c>
      <c r="AB53" s="17">
        <f t="shared" si="47"/>
        <v>29426.3</v>
      </c>
      <c r="AC53" s="17">
        <f t="shared" si="47"/>
        <v>914.2</v>
      </c>
      <c r="AD53" s="17">
        <f t="shared" si="47"/>
        <v>1093.7</v>
      </c>
      <c r="AE53" s="17">
        <f t="shared" si="47"/>
        <v>111.2</v>
      </c>
      <c r="AF53" s="17">
        <f t="shared" si="47"/>
        <v>170.7</v>
      </c>
      <c r="AG53" s="17">
        <f t="shared" si="47"/>
        <v>899.5</v>
      </c>
      <c r="AH53" s="17">
        <f t="shared" si="47"/>
        <v>1021</v>
      </c>
      <c r="AI53" s="17">
        <f t="shared" si="47"/>
        <v>346</v>
      </c>
      <c r="AJ53" s="17">
        <f t="shared" si="47"/>
        <v>210</v>
      </c>
      <c r="AK53" s="17">
        <f t="shared" si="47"/>
        <v>185.39999999999998</v>
      </c>
      <c r="AL53" s="17">
        <f t="shared" si="47"/>
        <v>263.5</v>
      </c>
      <c r="AM53" s="17">
        <f t="shared" si="47"/>
        <v>429</v>
      </c>
      <c r="AN53" s="17">
        <f t="shared" si="47"/>
        <v>371</v>
      </c>
      <c r="AO53" s="17">
        <f t="shared" si="47"/>
        <v>5061.1000000000004</v>
      </c>
      <c r="AP53" s="17">
        <f t="shared" si="47"/>
        <v>80537.399999999994</v>
      </c>
      <c r="AQ53" s="17">
        <f t="shared" si="47"/>
        <v>264.5</v>
      </c>
      <c r="AR53" s="17">
        <f t="shared" si="47"/>
        <v>63937</v>
      </c>
      <c r="AS53" s="17">
        <f t="shared" si="47"/>
        <v>6242.5</v>
      </c>
      <c r="AT53" s="17">
        <f t="shared" si="47"/>
        <v>2578.5</v>
      </c>
      <c r="AU53" s="17">
        <f t="shared" si="47"/>
        <v>356.5</v>
      </c>
      <c r="AV53" s="17">
        <f t="shared" si="47"/>
        <v>286.8</v>
      </c>
      <c r="AW53" s="17">
        <f t="shared" si="47"/>
        <v>196</v>
      </c>
      <c r="AX53" s="17">
        <f t="shared" si="47"/>
        <v>37</v>
      </c>
      <c r="AY53" s="17">
        <f t="shared" si="47"/>
        <v>483.4</v>
      </c>
      <c r="AZ53" s="17">
        <f t="shared" si="47"/>
        <v>10664</v>
      </c>
      <c r="BA53" s="17">
        <f t="shared" si="47"/>
        <v>8905</v>
      </c>
      <c r="BB53" s="17">
        <f t="shared" si="47"/>
        <v>7677</v>
      </c>
      <c r="BC53" s="17">
        <f t="shared" si="47"/>
        <v>27873.3</v>
      </c>
      <c r="BD53" s="17">
        <f t="shared" si="47"/>
        <v>4498</v>
      </c>
      <c r="BE53" s="17">
        <f t="shared" si="47"/>
        <v>1463.2</v>
      </c>
      <c r="BF53" s="17">
        <f t="shared" si="47"/>
        <v>23713.8</v>
      </c>
      <c r="BG53" s="17">
        <f t="shared" si="47"/>
        <v>943.30000000000007</v>
      </c>
      <c r="BH53" s="17">
        <f t="shared" si="47"/>
        <v>600</v>
      </c>
      <c r="BI53" s="17">
        <f t="shared" si="47"/>
        <v>220</v>
      </c>
      <c r="BJ53" s="17">
        <f t="shared" si="47"/>
        <v>5972</v>
      </c>
      <c r="BK53" s="17">
        <f t="shared" si="47"/>
        <v>15224.3</v>
      </c>
      <c r="BL53" s="17">
        <f t="shared" si="47"/>
        <v>168.5</v>
      </c>
      <c r="BM53" s="17">
        <f t="shared" si="47"/>
        <v>239</v>
      </c>
      <c r="BN53" s="17">
        <f t="shared" si="47"/>
        <v>3694.8</v>
      </c>
      <c r="BO53" s="17">
        <f t="shared" si="47"/>
        <v>1553</v>
      </c>
      <c r="BP53" s="17">
        <f t="shared" ref="BP53:EA53" si="48">(BP22+BP35)*$B$5</f>
        <v>212</v>
      </c>
      <c r="BQ53" s="17">
        <f t="shared" si="48"/>
        <v>5340.4</v>
      </c>
      <c r="BR53" s="17">
        <f t="shared" si="48"/>
        <v>4663.5</v>
      </c>
      <c r="BS53" s="17">
        <f t="shared" si="48"/>
        <v>1025.5</v>
      </c>
      <c r="BT53" s="17">
        <f t="shared" si="48"/>
        <v>341</v>
      </c>
      <c r="BU53" s="17">
        <f t="shared" si="48"/>
        <v>434.09999999999997</v>
      </c>
      <c r="BV53" s="17">
        <f t="shared" si="48"/>
        <v>1152</v>
      </c>
      <c r="BW53" s="17">
        <f t="shared" si="48"/>
        <v>1776.9</v>
      </c>
      <c r="BX53" s="17">
        <f t="shared" si="48"/>
        <v>71.3</v>
      </c>
      <c r="BY53" s="17">
        <f t="shared" si="48"/>
        <v>461.5</v>
      </c>
      <c r="BZ53" s="17">
        <f t="shared" si="48"/>
        <v>212</v>
      </c>
      <c r="CA53" s="17">
        <f t="shared" si="48"/>
        <v>189.5</v>
      </c>
      <c r="CB53" s="17">
        <f t="shared" si="48"/>
        <v>81843.5</v>
      </c>
      <c r="CC53" s="17">
        <f t="shared" si="48"/>
        <v>155</v>
      </c>
      <c r="CD53" s="17">
        <f t="shared" si="48"/>
        <v>71.3</v>
      </c>
      <c r="CE53" s="17">
        <f t="shared" si="48"/>
        <v>153</v>
      </c>
      <c r="CF53" s="17">
        <f t="shared" si="48"/>
        <v>122</v>
      </c>
      <c r="CG53" s="17">
        <f t="shared" si="48"/>
        <v>143</v>
      </c>
      <c r="CH53" s="17">
        <f t="shared" si="48"/>
        <v>119.8</v>
      </c>
      <c r="CI53" s="17">
        <f t="shared" si="48"/>
        <v>713.5</v>
      </c>
      <c r="CJ53" s="17">
        <f t="shared" si="48"/>
        <v>1062.8</v>
      </c>
      <c r="CK53" s="17">
        <f t="shared" si="48"/>
        <v>4419</v>
      </c>
      <c r="CL53" s="17">
        <f t="shared" si="48"/>
        <v>1351.9</v>
      </c>
      <c r="CM53" s="17">
        <f t="shared" si="48"/>
        <v>702.3</v>
      </c>
      <c r="CN53" s="17">
        <f t="shared" si="48"/>
        <v>27445.100000000002</v>
      </c>
      <c r="CO53" s="17">
        <f t="shared" si="48"/>
        <v>15442.400000000001</v>
      </c>
      <c r="CP53" s="17">
        <f t="shared" si="48"/>
        <v>1124.4000000000001</v>
      </c>
      <c r="CQ53" s="17">
        <f t="shared" si="48"/>
        <v>1192</v>
      </c>
      <c r="CR53" s="17">
        <f t="shared" si="48"/>
        <v>183</v>
      </c>
      <c r="CS53" s="17">
        <f t="shared" si="48"/>
        <v>358.9</v>
      </c>
      <c r="CT53" s="17">
        <f t="shared" si="48"/>
        <v>78.599999999999994</v>
      </c>
      <c r="CU53" s="17">
        <f t="shared" si="48"/>
        <v>430.1</v>
      </c>
      <c r="CV53" s="17">
        <f t="shared" si="48"/>
        <v>49.4</v>
      </c>
      <c r="CW53" s="17">
        <f t="shared" si="48"/>
        <v>157.1</v>
      </c>
      <c r="CX53" s="17">
        <f t="shared" si="48"/>
        <v>451</v>
      </c>
      <c r="CY53" s="17">
        <f t="shared" si="48"/>
        <v>110</v>
      </c>
      <c r="CZ53" s="17">
        <f t="shared" si="48"/>
        <v>2124</v>
      </c>
      <c r="DA53" s="17">
        <f t="shared" si="48"/>
        <v>176.1</v>
      </c>
      <c r="DB53" s="17">
        <f t="shared" si="48"/>
        <v>321.10000000000002</v>
      </c>
      <c r="DC53" s="17">
        <f t="shared" si="48"/>
        <v>178.8</v>
      </c>
      <c r="DD53" s="17">
        <f t="shared" si="48"/>
        <v>106.1</v>
      </c>
      <c r="DE53" s="17">
        <f t="shared" si="48"/>
        <v>491</v>
      </c>
      <c r="DF53" s="17">
        <f t="shared" si="48"/>
        <v>21102</v>
      </c>
      <c r="DG53" s="17">
        <f t="shared" si="48"/>
        <v>80</v>
      </c>
      <c r="DH53" s="17">
        <f t="shared" si="48"/>
        <v>2136.4</v>
      </c>
      <c r="DI53" s="17">
        <f t="shared" si="48"/>
        <v>2620.9</v>
      </c>
      <c r="DJ53" s="17">
        <f t="shared" si="48"/>
        <v>717.2</v>
      </c>
      <c r="DK53" s="17">
        <f t="shared" si="48"/>
        <v>394.5</v>
      </c>
      <c r="DL53" s="17">
        <f t="shared" si="48"/>
        <v>5737</v>
      </c>
      <c r="DM53" s="17">
        <f t="shared" si="48"/>
        <v>299.8</v>
      </c>
      <c r="DN53" s="17">
        <f t="shared" si="48"/>
        <v>1495.5</v>
      </c>
      <c r="DO53" s="17">
        <f t="shared" si="48"/>
        <v>2987.5</v>
      </c>
      <c r="DP53" s="17">
        <f t="shared" si="48"/>
        <v>201.3</v>
      </c>
      <c r="DQ53" s="17">
        <f t="shared" si="48"/>
        <v>494.9</v>
      </c>
      <c r="DR53" s="17">
        <f t="shared" si="48"/>
        <v>1290</v>
      </c>
      <c r="DS53" s="17">
        <f t="shared" si="48"/>
        <v>805.5</v>
      </c>
      <c r="DT53" s="17">
        <f t="shared" si="48"/>
        <v>135</v>
      </c>
      <c r="DU53" s="17">
        <f t="shared" si="48"/>
        <v>406</v>
      </c>
      <c r="DV53" s="17">
        <f t="shared" si="48"/>
        <v>206.7</v>
      </c>
      <c r="DW53" s="17">
        <f t="shared" si="48"/>
        <v>350</v>
      </c>
      <c r="DX53" s="17">
        <f t="shared" si="48"/>
        <v>173.9</v>
      </c>
      <c r="DY53" s="17">
        <f t="shared" si="48"/>
        <v>320.39999999999998</v>
      </c>
      <c r="DZ53" s="17">
        <f t="shared" si="48"/>
        <v>997</v>
      </c>
      <c r="EA53" s="17">
        <f t="shared" si="48"/>
        <v>513.4</v>
      </c>
      <c r="EB53" s="17">
        <f t="shared" ref="EB53:FX53" si="49">(EB22+EB35)*$B$5</f>
        <v>587.5</v>
      </c>
      <c r="EC53" s="17">
        <f t="shared" si="49"/>
        <v>285.2</v>
      </c>
      <c r="ED53" s="17">
        <f t="shared" si="49"/>
        <v>1714</v>
      </c>
      <c r="EE53" s="17">
        <f t="shared" si="49"/>
        <v>208</v>
      </c>
      <c r="EF53" s="17">
        <f t="shared" si="49"/>
        <v>1527.5</v>
      </c>
      <c r="EG53" s="17">
        <f t="shared" si="49"/>
        <v>272.2</v>
      </c>
      <c r="EH53" s="17">
        <f t="shared" si="49"/>
        <v>225.8</v>
      </c>
      <c r="EI53" s="17">
        <f t="shared" si="49"/>
        <v>16554.3</v>
      </c>
      <c r="EJ53" s="17">
        <f t="shared" si="49"/>
        <v>8848</v>
      </c>
      <c r="EK53" s="17">
        <f t="shared" si="49"/>
        <v>656</v>
      </c>
      <c r="EL53" s="17">
        <f t="shared" si="49"/>
        <v>458.40000000000003</v>
      </c>
      <c r="EM53" s="17">
        <f t="shared" si="49"/>
        <v>480</v>
      </c>
      <c r="EN53" s="17">
        <f t="shared" si="49"/>
        <v>1084</v>
      </c>
      <c r="EO53" s="17">
        <f t="shared" si="49"/>
        <v>446.7</v>
      </c>
      <c r="EP53" s="17">
        <f t="shared" si="49"/>
        <v>369.40000000000003</v>
      </c>
      <c r="EQ53" s="17">
        <f t="shared" si="49"/>
        <v>2350</v>
      </c>
      <c r="ER53" s="17">
        <f t="shared" si="49"/>
        <v>390.1</v>
      </c>
      <c r="ES53" s="17">
        <f t="shared" si="49"/>
        <v>108.6</v>
      </c>
      <c r="ET53" s="17">
        <f t="shared" si="49"/>
        <v>191</v>
      </c>
      <c r="EU53" s="17">
        <f t="shared" si="49"/>
        <v>585.5</v>
      </c>
      <c r="EV53" s="17">
        <f t="shared" si="49"/>
        <v>65.599999999999994</v>
      </c>
      <c r="EW53" s="17">
        <f t="shared" si="49"/>
        <v>854.5</v>
      </c>
      <c r="EX53" s="17">
        <f t="shared" si="49"/>
        <v>250.4</v>
      </c>
      <c r="EY53" s="17">
        <f t="shared" si="49"/>
        <v>1075.3</v>
      </c>
      <c r="EZ53" s="17">
        <f t="shared" si="49"/>
        <v>121</v>
      </c>
      <c r="FA53" s="17">
        <f t="shared" si="49"/>
        <v>3033.9</v>
      </c>
      <c r="FB53" s="17">
        <f t="shared" si="49"/>
        <v>333.7</v>
      </c>
      <c r="FC53" s="17">
        <f t="shared" si="49"/>
        <v>2426.6</v>
      </c>
      <c r="FD53" s="17">
        <f t="shared" si="49"/>
        <v>330.3</v>
      </c>
      <c r="FE53" s="17">
        <f t="shared" si="49"/>
        <v>102</v>
      </c>
      <c r="FF53" s="17">
        <f t="shared" si="49"/>
        <v>172.7</v>
      </c>
      <c r="FG53" s="17">
        <f t="shared" si="49"/>
        <v>117.8</v>
      </c>
      <c r="FH53" s="17">
        <f t="shared" si="49"/>
        <v>75.600000000000009</v>
      </c>
      <c r="FI53" s="17">
        <f t="shared" si="49"/>
        <v>1769.9</v>
      </c>
      <c r="FJ53" s="17">
        <f t="shared" si="49"/>
        <v>1835.2</v>
      </c>
      <c r="FK53" s="17">
        <f t="shared" si="49"/>
        <v>2164</v>
      </c>
      <c r="FL53" s="17">
        <f t="shared" si="49"/>
        <v>4766.1000000000004</v>
      </c>
      <c r="FM53" s="17">
        <f t="shared" si="49"/>
        <v>3331.6</v>
      </c>
      <c r="FN53" s="17">
        <f t="shared" si="49"/>
        <v>19917.5</v>
      </c>
      <c r="FO53" s="17">
        <f t="shared" si="49"/>
        <v>1163.7</v>
      </c>
      <c r="FP53" s="17">
        <f t="shared" si="49"/>
        <v>2191.5</v>
      </c>
      <c r="FQ53" s="17">
        <f t="shared" si="49"/>
        <v>757.30000000000007</v>
      </c>
      <c r="FR53" s="17">
        <f t="shared" si="49"/>
        <v>145.5</v>
      </c>
      <c r="FS53" s="17">
        <f t="shared" si="49"/>
        <v>173.29999999999998</v>
      </c>
      <c r="FT53" s="17">
        <f t="shared" si="49"/>
        <v>82</v>
      </c>
      <c r="FU53" s="17">
        <f t="shared" si="49"/>
        <v>757.6</v>
      </c>
      <c r="FV53" s="17">
        <f t="shared" si="49"/>
        <v>708</v>
      </c>
      <c r="FW53" s="17">
        <f t="shared" si="49"/>
        <v>142</v>
      </c>
      <c r="FX53" s="17">
        <f t="shared" si="49"/>
        <v>84.4</v>
      </c>
      <c r="FY53" s="17">
        <f>SUM(C53:FX53)</f>
        <v>825439.90000000037</v>
      </c>
    </row>
    <row r="54" spans="1:195" s="17" customFormat="1" x14ac:dyDescent="0.25">
      <c r="A54" s="46"/>
      <c r="B54" s="61"/>
    </row>
    <row r="55" spans="1:195" s="17" customFormat="1" x14ac:dyDescent="0.25">
      <c r="A55" s="46"/>
    </row>
    <row r="56" spans="1:195" s="17" customFormat="1" x14ac:dyDescent="0.25">
      <c r="A56" s="46"/>
      <c r="B56" s="70" t="s">
        <v>306</v>
      </c>
    </row>
    <row r="57" spans="1:195" s="17" customFormat="1" x14ac:dyDescent="0.25">
      <c r="A57" s="46"/>
      <c r="B57" s="32" t="s">
        <v>305</v>
      </c>
      <c r="C57" s="33">
        <v>3491</v>
      </c>
      <c r="D57" s="33">
        <v>10997</v>
      </c>
      <c r="E57" s="33">
        <v>3815</v>
      </c>
      <c r="F57" s="33">
        <v>3832</v>
      </c>
      <c r="G57" s="33">
        <v>217</v>
      </c>
      <c r="H57" s="33">
        <v>145</v>
      </c>
      <c r="I57" s="33">
        <v>5130</v>
      </c>
      <c r="J57" s="33">
        <v>1060</v>
      </c>
      <c r="K57" s="33">
        <v>114</v>
      </c>
      <c r="L57" s="33">
        <v>1004</v>
      </c>
      <c r="M57" s="33">
        <v>744</v>
      </c>
      <c r="N57" s="33">
        <v>8973</v>
      </c>
      <c r="O57" s="33">
        <v>2119</v>
      </c>
      <c r="P57" s="33">
        <v>69</v>
      </c>
      <c r="Q57" s="33">
        <v>17254</v>
      </c>
      <c r="R57" s="33">
        <v>142</v>
      </c>
      <c r="S57" s="33">
        <v>493</v>
      </c>
      <c r="T57" s="33">
        <v>36</v>
      </c>
      <c r="U57" s="33">
        <v>16</v>
      </c>
      <c r="V57" s="33">
        <v>89</v>
      </c>
      <c r="W57" s="33">
        <v>63</v>
      </c>
      <c r="X57" s="33">
        <v>17</v>
      </c>
      <c r="Y57" s="33">
        <v>249</v>
      </c>
      <c r="Z57" s="33">
        <v>90</v>
      </c>
      <c r="AA57" s="33">
        <v>6305</v>
      </c>
      <c r="AB57" s="33">
        <v>3490</v>
      </c>
      <c r="AC57" s="33">
        <v>236</v>
      </c>
      <c r="AD57" s="33">
        <v>294</v>
      </c>
      <c r="AE57" s="33">
        <v>25</v>
      </c>
      <c r="AF57" s="33">
        <v>47</v>
      </c>
      <c r="AG57" s="33">
        <v>147</v>
      </c>
      <c r="AH57" s="33">
        <v>446</v>
      </c>
      <c r="AI57" s="33">
        <v>131</v>
      </c>
      <c r="AJ57" s="33">
        <v>89</v>
      </c>
      <c r="AK57" s="33">
        <v>103</v>
      </c>
      <c r="AL57" s="33">
        <v>147</v>
      </c>
      <c r="AM57" s="33">
        <v>204</v>
      </c>
      <c r="AN57" s="33">
        <v>102</v>
      </c>
      <c r="AO57" s="33">
        <v>1516</v>
      </c>
      <c r="AP57" s="33">
        <v>38165</v>
      </c>
      <c r="AQ57" s="33">
        <v>76</v>
      </c>
      <c r="AR57" s="33">
        <v>4999</v>
      </c>
      <c r="AS57" s="33">
        <v>1777</v>
      </c>
      <c r="AT57" s="33">
        <v>313</v>
      </c>
      <c r="AU57" s="33">
        <v>86</v>
      </c>
      <c r="AV57" s="33">
        <v>80</v>
      </c>
      <c r="AW57" s="33">
        <v>35</v>
      </c>
      <c r="AX57" s="33">
        <v>11</v>
      </c>
      <c r="AY57" s="33">
        <v>146</v>
      </c>
      <c r="AZ57" s="33">
        <v>5443</v>
      </c>
      <c r="BA57" s="33">
        <v>2622</v>
      </c>
      <c r="BB57" s="33">
        <v>2608</v>
      </c>
      <c r="BC57" s="33">
        <v>10132</v>
      </c>
      <c r="BD57" s="33">
        <v>514</v>
      </c>
      <c r="BE57" s="33">
        <v>251</v>
      </c>
      <c r="BF57" s="33">
        <v>1986</v>
      </c>
      <c r="BG57" s="33">
        <v>404</v>
      </c>
      <c r="BH57" s="33">
        <v>117</v>
      </c>
      <c r="BI57" s="33">
        <v>101</v>
      </c>
      <c r="BJ57" s="33">
        <v>345</v>
      </c>
      <c r="BK57" s="33">
        <v>2259</v>
      </c>
      <c r="BL57" s="33">
        <v>42</v>
      </c>
      <c r="BM57" s="33">
        <v>109</v>
      </c>
      <c r="BN57" s="33">
        <v>1296</v>
      </c>
      <c r="BO57" s="33">
        <v>521</v>
      </c>
      <c r="BP57" s="33">
        <v>85</v>
      </c>
      <c r="BQ57" s="33">
        <v>1615</v>
      </c>
      <c r="BR57" s="33">
        <v>1544</v>
      </c>
      <c r="BS57" s="33">
        <v>372</v>
      </c>
      <c r="BT57" s="33">
        <v>75</v>
      </c>
      <c r="BU57" s="33">
        <v>124</v>
      </c>
      <c r="BV57" s="33">
        <v>240</v>
      </c>
      <c r="BW57" s="33">
        <v>312</v>
      </c>
      <c r="BX57" s="33">
        <v>11</v>
      </c>
      <c r="BY57" s="33">
        <v>268</v>
      </c>
      <c r="BZ57" s="33">
        <v>72</v>
      </c>
      <c r="CA57" s="33">
        <v>75</v>
      </c>
      <c r="CB57" s="33">
        <v>18244</v>
      </c>
      <c r="CC57" s="33">
        <v>42</v>
      </c>
      <c r="CD57" s="33">
        <v>32</v>
      </c>
      <c r="CE57" s="33">
        <v>45</v>
      </c>
      <c r="CF57" s="33">
        <v>43</v>
      </c>
      <c r="CG57" s="33">
        <v>58</v>
      </c>
      <c r="CH57" s="33">
        <v>54</v>
      </c>
      <c r="CI57" s="33">
        <v>274</v>
      </c>
      <c r="CJ57" s="33">
        <v>529</v>
      </c>
      <c r="CK57" s="33">
        <v>972</v>
      </c>
      <c r="CL57" s="33">
        <v>334</v>
      </c>
      <c r="CM57" s="33">
        <v>301</v>
      </c>
      <c r="CN57" s="33">
        <v>5286</v>
      </c>
      <c r="CO57" s="33">
        <v>3924</v>
      </c>
      <c r="CP57" s="33">
        <v>251</v>
      </c>
      <c r="CQ57" s="33">
        <v>558</v>
      </c>
      <c r="CR57" s="33">
        <v>39</v>
      </c>
      <c r="CS57" s="33">
        <v>97</v>
      </c>
      <c r="CT57" s="33">
        <v>40</v>
      </c>
      <c r="CU57" s="33">
        <v>50</v>
      </c>
      <c r="CV57" s="33">
        <v>15</v>
      </c>
      <c r="CW57" s="33">
        <v>55</v>
      </c>
      <c r="CX57" s="33">
        <v>133</v>
      </c>
      <c r="CY57" s="33">
        <v>5</v>
      </c>
      <c r="CZ57" s="33">
        <v>735</v>
      </c>
      <c r="DA57" s="33">
        <v>52</v>
      </c>
      <c r="DB57" s="33">
        <v>71</v>
      </c>
      <c r="DC57" s="33">
        <v>41</v>
      </c>
      <c r="DD57" s="33">
        <v>33</v>
      </c>
      <c r="DE57" s="33">
        <v>73</v>
      </c>
      <c r="DF57" s="33">
        <v>6454</v>
      </c>
      <c r="DG57" s="33">
        <v>31</v>
      </c>
      <c r="DH57" s="33">
        <v>642</v>
      </c>
      <c r="DI57" s="33">
        <v>1008</v>
      </c>
      <c r="DJ57" s="33">
        <v>195</v>
      </c>
      <c r="DK57" s="33">
        <v>162</v>
      </c>
      <c r="DL57" s="33">
        <v>2089</v>
      </c>
      <c r="DM57" s="33">
        <v>99</v>
      </c>
      <c r="DN57" s="33">
        <v>560</v>
      </c>
      <c r="DO57" s="33">
        <v>1322</v>
      </c>
      <c r="DP57" s="33">
        <v>48</v>
      </c>
      <c r="DQ57" s="33">
        <v>189</v>
      </c>
      <c r="DR57" s="33">
        <v>648</v>
      </c>
      <c r="DS57" s="33">
        <v>431</v>
      </c>
      <c r="DT57" s="33">
        <v>52</v>
      </c>
      <c r="DU57" s="33">
        <v>145</v>
      </c>
      <c r="DV57" s="33">
        <v>87</v>
      </c>
      <c r="DW57" s="33">
        <v>104</v>
      </c>
      <c r="DX57" s="33">
        <v>44</v>
      </c>
      <c r="DY57" s="33">
        <v>79</v>
      </c>
      <c r="DZ57" s="33">
        <v>243</v>
      </c>
      <c r="EA57" s="33">
        <v>163</v>
      </c>
      <c r="EB57" s="33">
        <v>199</v>
      </c>
      <c r="EC57" s="33">
        <v>66</v>
      </c>
      <c r="ED57" s="33">
        <v>65</v>
      </c>
      <c r="EE57" s="33">
        <v>75</v>
      </c>
      <c r="EF57" s="33">
        <v>717</v>
      </c>
      <c r="EG57" s="33">
        <v>139</v>
      </c>
      <c r="EH57" s="33">
        <v>76</v>
      </c>
      <c r="EI57" s="33">
        <v>7878</v>
      </c>
      <c r="EJ57" s="33">
        <v>2490</v>
      </c>
      <c r="EK57" s="33">
        <v>128</v>
      </c>
      <c r="EL57" s="33">
        <v>95</v>
      </c>
      <c r="EM57" s="33">
        <v>200</v>
      </c>
      <c r="EN57" s="33">
        <v>519</v>
      </c>
      <c r="EO57" s="33">
        <v>123</v>
      </c>
      <c r="EP57" s="33">
        <v>102</v>
      </c>
      <c r="EQ57" s="33">
        <v>260</v>
      </c>
      <c r="ER57" s="33">
        <v>108</v>
      </c>
      <c r="ES57" s="33">
        <v>54</v>
      </c>
      <c r="ET57" s="33">
        <v>70</v>
      </c>
      <c r="EU57" s="33">
        <v>317</v>
      </c>
      <c r="EV57" s="33">
        <v>24</v>
      </c>
      <c r="EW57" s="33">
        <v>141</v>
      </c>
      <c r="EX57" s="33">
        <v>98</v>
      </c>
      <c r="EY57" s="33">
        <v>118</v>
      </c>
      <c r="EZ57" s="33">
        <v>59</v>
      </c>
      <c r="FA57" s="33">
        <v>685</v>
      </c>
      <c r="FB57" s="33">
        <v>118</v>
      </c>
      <c r="FC57" s="33">
        <v>554</v>
      </c>
      <c r="FD57" s="33">
        <v>111</v>
      </c>
      <c r="FE57" s="33">
        <v>26</v>
      </c>
      <c r="FF57" s="33">
        <v>55</v>
      </c>
      <c r="FG57" s="33">
        <v>36</v>
      </c>
      <c r="FH57" s="33">
        <v>28</v>
      </c>
      <c r="FI57" s="33">
        <v>754</v>
      </c>
      <c r="FJ57" s="33">
        <v>452</v>
      </c>
      <c r="FK57" s="33">
        <v>778</v>
      </c>
      <c r="FL57" s="33">
        <v>644</v>
      </c>
      <c r="FM57" s="33">
        <v>785</v>
      </c>
      <c r="FN57" s="33">
        <v>8282</v>
      </c>
      <c r="FO57" s="33">
        <v>252</v>
      </c>
      <c r="FP57" s="33">
        <v>1091</v>
      </c>
      <c r="FQ57" s="33">
        <v>258</v>
      </c>
      <c r="FR57" s="33">
        <v>39</v>
      </c>
      <c r="FS57" s="33">
        <v>22</v>
      </c>
      <c r="FT57" s="33">
        <v>14</v>
      </c>
      <c r="FU57" s="33">
        <v>335</v>
      </c>
      <c r="FV57" s="33">
        <v>255</v>
      </c>
      <c r="FW57" s="33">
        <v>66</v>
      </c>
      <c r="FX57" s="33">
        <v>9</v>
      </c>
      <c r="FY57" s="17">
        <f>SUM(C57:FX57)</f>
        <v>229623</v>
      </c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</row>
    <row r="58" spans="1:195" s="17" customFormat="1" x14ac:dyDescent="0.25">
      <c r="A58" s="46"/>
      <c r="B58" s="32" t="s">
        <v>304</v>
      </c>
      <c r="C58" s="17">
        <v>5550</v>
      </c>
      <c r="D58" s="17">
        <v>15810</v>
      </c>
      <c r="E58" s="17">
        <v>5799</v>
      </c>
      <c r="F58" s="17">
        <v>5288</v>
      </c>
      <c r="G58" s="17">
        <v>336</v>
      </c>
      <c r="H58" s="17">
        <v>209</v>
      </c>
      <c r="I58" s="17">
        <v>7867</v>
      </c>
      <c r="J58" s="17">
        <v>1555</v>
      </c>
      <c r="K58" s="17">
        <v>181</v>
      </c>
      <c r="L58" s="17">
        <v>1557</v>
      </c>
      <c r="M58" s="17">
        <v>1201</v>
      </c>
      <c r="N58" s="17">
        <v>13248</v>
      </c>
      <c r="O58" s="17">
        <v>3167</v>
      </c>
      <c r="P58" s="17">
        <v>96</v>
      </c>
      <c r="Q58" s="17">
        <v>26223</v>
      </c>
      <c r="R58" s="17">
        <v>223</v>
      </c>
      <c r="S58" s="17">
        <v>733</v>
      </c>
      <c r="T58" s="17">
        <v>63</v>
      </c>
      <c r="U58" s="17">
        <v>22</v>
      </c>
      <c r="V58" s="17">
        <v>164</v>
      </c>
      <c r="W58" s="17">
        <v>110</v>
      </c>
      <c r="X58" s="17">
        <v>29</v>
      </c>
      <c r="Y58" s="17">
        <v>382</v>
      </c>
      <c r="Z58" s="17">
        <v>136</v>
      </c>
      <c r="AA58" s="17">
        <v>9395</v>
      </c>
      <c r="AB58" s="17">
        <v>5422</v>
      </c>
      <c r="AC58" s="17">
        <v>360</v>
      </c>
      <c r="AD58" s="17">
        <v>454</v>
      </c>
      <c r="AE58" s="17">
        <v>35</v>
      </c>
      <c r="AF58" s="17">
        <v>67</v>
      </c>
      <c r="AG58" s="17">
        <v>220</v>
      </c>
      <c r="AH58" s="17">
        <v>701</v>
      </c>
      <c r="AI58" s="17">
        <v>196</v>
      </c>
      <c r="AJ58" s="17">
        <v>160</v>
      </c>
      <c r="AK58" s="17">
        <v>155</v>
      </c>
      <c r="AL58" s="17">
        <v>244</v>
      </c>
      <c r="AM58" s="17">
        <v>313</v>
      </c>
      <c r="AN58" s="17">
        <v>171</v>
      </c>
      <c r="AO58" s="17">
        <v>2390</v>
      </c>
      <c r="AP58" s="17">
        <v>57329</v>
      </c>
      <c r="AQ58" s="17">
        <v>105</v>
      </c>
      <c r="AR58" s="17">
        <v>7329</v>
      </c>
      <c r="AS58" s="17">
        <v>2680</v>
      </c>
      <c r="AT58" s="17">
        <v>490</v>
      </c>
      <c r="AU58" s="17">
        <v>143</v>
      </c>
      <c r="AV58" s="17">
        <v>122</v>
      </c>
      <c r="AW58" s="17">
        <v>57</v>
      </c>
      <c r="AX58" s="17">
        <v>18</v>
      </c>
      <c r="AY58" s="17">
        <v>216</v>
      </c>
      <c r="AZ58" s="17">
        <v>7584</v>
      </c>
      <c r="BA58" s="17">
        <v>3968</v>
      </c>
      <c r="BB58" s="17">
        <v>3719</v>
      </c>
      <c r="BC58" s="17">
        <v>15441</v>
      </c>
      <c r="BD58" s="17">
        <v>688</v>
      </c>
      <c r="BE58" s="17">
        <v>378</v>
      </c>
      <c r="BF58" s="17">
        <v>2978</v>
      </c>
      <c r="BG58" s="17">
        <v>641</v>
      </c>
      <c r="BH58" s="17">
        <v>175</v>
      </c>
      <c r="BI58" s="17">
        <v>153</v>
      </c>
      <c r="BJ58" s="17">
        <v>551</v>
      </c>
      <c r="BK58" s="17">
        <v>3235</v>
      </c>
      <c r="BL58" s="17">
        <v>61</v>
      </c>
      <c r="BM58" s="17">
        <v>169</v>
      </c>
      <c r="BN58" s="17">
        <v>1919</v>
      </c>
      <c r="BO58" s="17">
        <v>786</v>
      </c>
      <c r="BP58" s="17">
        <v>122</v>
      </c>
      <c r="BQ58" s="17">
        <v>2431</v>
      </c>
      <c r="BR58" s="17">
        <v>2171</v>
      </c>
      <c r="BS58" s="17">
        <v>592</v>
      </c>
      <c r="BT58" s="17">
        <v>104</v>
      </c>
      <c r="BU58" s="17">
        <v>182</v>
      </c>
      <c r="BV58" s="17">
        <v>353</v>
      </c>
      <c r="BW58" s="17">
        <v>435</v>
      </c>
      <c r="BX58" s="17">
        <v>16</v>
      </c>
      <c r="BY58" s="17">
        <v>379</v>
      </c>
      <c r="BZ58" s="17">
        <v>115</v>
      </c>
      <c r="CA58" s="17">
        <v>98</v>
      </c>
      <c r="CB58" s="17">
        <v>28557</v>
      </c>
      <c r="CC58" s="17">
        <v>72</v>
      </c>
      <c r="CD58" s="17">
        <v>49</v>
      </c>
      <c r="CE58" s="17">
        <v>72</v>
      </c>
      <c r="CF58" s="17">
        <v>77</v>
      </c>
      <c r="CG58" s="17">
        <v>89</v>
      </c>
      <c r="CH58" s="17">
        <v>86</v>
      </c>
      <c r="CI58" s="17">
        <v>407</v>
      </c>
      <c r="CJ58" s="17">
        <v>771</v>
      </c>
      <c r="CK58" s="17">
        <v>1415</v>
      </c>
      <c r="CL58" s="17">
        <v>474</v>
      </c>
      <c r="CM58" s="17">
        <v>430</v>
      </c>
      <c r="CN58" s="17">
        <v>8006</v>
      </c>
      <c r="CO58" s="17">
        <v>5841</v>
      </c>
      <c r="CP58" s="17">
        <v>389</v>
      </c>
      <c r="CQ58" s="17">
        <v>817</v>
      </c>
      <c r="CR58" s="17">
        <v>71</v>
      </c>
      <c r="CS58" s="17">
        <v>161</v>
      </c>
      <c r="CT58" s="17">
        <v>62</v>
      </c>
      <c r="CU58" s="17">
        <v>77</v>
      </c>
      <c r="CV58" s="17">
        <v>24</v>
      </c>
      <c r="CW58" s="17">
        <v>78</v>
      </c>
      <c r="CX58" s="17">
        <v>196</v>
      </c>
      <c r="CY58" s="17">
        <v>16</v>
      </c>
      <c r="CZ58" s="17">
        <v>1089</v>
      </c>
      <c r="DA58" s="17">
        <v>89</v>
      </c>
      <c r="DB58" s="17">
        <v>107</v>
      </c>
      <c r="DC58" s="17">
        <v>60</v>
      </c>
      <c r="DD58" s="17">
        <v>57</v>
      </c>
      <c r="DE58" s="17">
        <v>112</v>
      </c>
      <c r="DF58" s="17">
        <v>9545</v>
      </c>
      <c r="DG58" s="17">
        <v>44</v>
      </c>
      <c r="DH58" s="17">
        <v>925</v>
      </c>
      <c r="DI58" s="17">
        <v>1549</v>
      </c>
      <c r="DJ58" s="17">
        <v>305</v>
      </c>
      <c r="DK58" s="17">
        <v>235</v>
      </c>
      <c r="DL58" s="17">
        <v>3191</v>
      </c>
      <c r="DM58" s="17">
        <v>147</v>
      </c>
      <c r="DN58" s="17">
        <v>864</v>
      </c>
      <c r="DO58" s="17">
        <v>2045</v>
      </c>
      <c r="DP58" s="17">
        <v>69</v>
      </c>
      <c r="DQ58" s="17">
        <v>292</v>
      </c>
      <c r="DR58" s="17">
        <v>956</v>
      </c>
      <c r="DS58" s="17">
        <v>633</v>
      </c>
      <c r="DT58" s="17">
        <v>100</v>
      </c>
      <c r="DU58" s="17">
        <v>216</v>
      </c>
      <c r="DV58" s="17">
        <v>129</v>
      </c>
      <c r="DW58" s="17">
        <v>144</v>
      </c>
      <c r="DX58" s="17">
        <v>66</v>
      </c>
      <c r="DY58" s="17">
        <v>112</v>
      </c>
      <c r="DZ58" s="17">
        <v>370</v>
      </c>
      <c r="EA58" s="17">
        <v>234</v>
      </c>
      <c r="EB58" s="17">
        <v>289</v>
      </c>
      <c r="EC58" s="17">
        <v>103</v>
      </c>
      <c r="ED58" s="17">
        <v>118</v>
      </c>
      <c r="EE58" s="17">
        <v>120</v>
      </c>
      <c r="EF58" s="17">
        <v>1031</v>
      </c>
      <c r="EG58" s="17">
        <v>194</v>
      </c>
      <c r="EH58" s="17">
        <v>120</v>
      </c>
      <c r="EI58" s="17">
        <v>11777</v>
      </c>
      <c r="EJ58" s="17">
        <v>3799</v>
      </c>
      <c r="EK58" s="17">
        <v>187</v>
      </c>
      <c r="EL58" s="17">
        <v>129</v>
      </c>
      <c r="EM58" s="17">
        <v>296</v>
      </c>
      <c r="EN58" s="17">
        <v>778</v>
      </c>
      <c r="EO58" s="17">
        <v>176</v>
      </c>
      <c r="EP58" s="17">
        <v>143</v>
      </c>
      <c r="EQ58" s="17">
        <v>409</v>
      </c>
      <c r="ER58" s="17">
        <v>152</v>
      </c>
      <c r="ES58" s="17">
        <v>71</v>
      </c>
      <c r="ET58" s="17">
        <v>118</v>
      </c>
      <c r="EU58" s="17">
        <v>531</v>
      </c>
      <c r="EV58" s="17">
        <v>43</v>
      </c>
      <c r="EW58" s="17">
        <v>208</v>
      </c>
      <c r="EX58" s="17">
        <v>126</v>
      </c>
      <c r="EY58" s="17">
        <v>508</v>
      </c>
      <c r="EZ58" s="17">
        <v>87</v>
      </c>
      <c r="FA58" s="17">
        <v>977</v>
      </c>
      <c r="FB58" s="17">
        <v>191</v>
      </c>
      <c r="FC58" s="17">
        <v>871</v>
      </c>
      <c r="FD58" s="17">
        <v>160</v>
      </c>
      <c r="FE58" s="17">
        <v>42</v>
      </c>
      <c r="FF58" s="17">
        <v>91</v>
      </c>
      <c r="FG58" s="17">
        <v>52</v>
      </c>
      <c r="FH58" s="17">
        <v>50</v>
      </c>
      <c r="FI58" s="17">
        <v>1066</v>
      </c>
      <c r="FJ58" s="17">
        <v>641</v>
      </c>
      <c r="FK58" s="17">
        <v>1127</v>
      </c>
      <c r="FL58" s="17">
        <v>916</v>
      </c>
      <c r="FM58" s="17">
        <v>1158</v>
      </c>
      <c r="FN58" s="17">
        <v>12247</v>
      </c>
      <c r="FO58" s="17">
        <v>372</v>
      </c>
      <c r="FP58" s="17">
        <v>1639</v>
      </c>
      <c r="FQ58" s="17">
        <v>384</v>
      </c>
      <c r="FR58" s="17">
        <v>60</v>
      </c>
      <c r="FS58" s="17">
        <v>36</v>
      </c>
      <c r="FT58" s="17">
        <v>21</v>
      </c>
      <c r="FU58" s="17">
        <v>491</v>
      </c>
      <c r="FV58" s="17">
        <v>399</v>
      </c>
      <c r="FW58" s="17">
        <v>90</v>
      </c>
      <c r="FX58" s="17">
        <v>15</v>
      </c>
      <c r="FY58" s="17">
        <f>SUM(C58:FX58)</f>
        <v>344696</v>
      </c>
    </row>
    <row r="59" spans="1:195" s="17" customFormat="1" x14ac:dyDescent="0.25">
      <c r="A59" s="46"/>
      <c r="B59" s="32" t="s">
        <v>307</v>
      </c>
      <c r="C59" s="17">
        <v>2258</v>
      </c>
      <c r="D59" s="17">
        <v>5265</v>
      </c>
      <c r="E59" s="17">
        <v>2686</v>
      </c>
      <c r="F59" s="17">
        <v>2010</v>
      </c>
      <c r="G59" s="17">
        <v>76</v>
      </c>
      <c r="H59" s="17">
        <v>20</v>
      </c>
      <c r="I59" s="17">
        <v>3518</v>
      </c>
      <c r="J59" s="17">
        <v>256</v>
      </c>
      <c r="K59" s="17">
        <v>11</v>
      </c>
      <c r="L59" s="17">
        <v>309</v>
      </c>
      <c r="M59" s="17">
        <v>497</v>
      </c>
      <c r="N59" s="17">
        <v>4032</v>
      </c>
      <c r="O59" s="17">
        <v>631</v>
      </c>
      <c r="P59" s="17">
        <v>7</v>
      </c>
      <c r="Q59" s="17">
        <v>13956</v>
      </c>
      <c r="R59" s="17">
        <v>13</v>
      </c>
      <c r="S59" s="17">
        <v>102</v>
      </c>
      <c r="T59" s="17">
        <v>11</v>
      </c>
      <c r="U59" s="17">
        <v>0</v>
      </c>
      <c r="V59" s="17">
        <v>2</v>
      </c>
      <c r="W59" s="17">
        <v>0</v>
      </c>
      <c r="X59" s="17">
        <v>0</v>
      </c>
      <c r="Y59" s="17">
        <v>2</v>
      </c>
      <c r="Z59" s="17">
        <v>17</v>
      </c>
      <c r="AA59" s="17">
        <v>3683</v>
      </c>
      <c r="AB59" s="17">
        <v>2451</v>
      </c>
      <c r="AC59" s="17">
        <v>2</v>
      </c>
      <c r="AD59" s="17">
        <v>12</v>
      </c>
      <c r="AE59" s="17">
        <v>0</v>
      </c>
      <c r="AF59" s="17">
        <v>19</v>
      </c>
      <c r="AG59" s="17">
        <v>1</v>
      </c>
      <c r="AH59" s="17">
        <v>0</v>
      </c>
      <c r="AI59" s="17">
        <v>0</v>
      </c>
      <c r="AJ59" s="17">
        <v>24</v>
      </c>
      <c r="AK59" s="17">
        <v>13</v>
      </c>
      <c r="AL59" s="17">
        <v>21</v>
      </c>
      <c r="AM59" s="17">
        <v>2</v>
      </c>
      <c r="AN59" s="17">
        <v>0</v>
      </c>
      <c r="AO59" s="17">
        <v>315</v>
      </c>
      <c r="AP59" s="17">
        <v>26702</v>
      </c>
      <c r="AQ59" s="17">
        <v>0</v>
      </c>
      <c r="AR59" s="17">
        <v>2055</v>
      </c>
      <c r="AS59" s="17">
        <v>1919</v>
      </c>
      <c r="AT59" s="17">
        <v>35</v>
      </c>
      <c r="AU59" s="17">
        <v>8</v>
      </c>
      <c r="AV59" s="17">
        <v>0</v>
      </c>
      <c r="AW59" s="17">
        <v>4</v>
      </c>
      <c r="AX59" s="17">
        <v>0</v>
      </c>
      <c r="AY59" s="17">
        <v>1</v>
      </c>
      <c r="AZ59" s="17">
        <v>1759</v>
      </c>
      <c r="BA59" s="17">
        <v>137</v>
      </c>
      <c r="BB59" s="17">
        <v>318</v>
      </c>
      <c r="BC59" s="17">
        <v>2434</v>
      </c>
      <c r="BD59" s="17">
        <v>93</v>
      </c>
      <c r="BE59" s="17">
        <v>7</v>
      </c>
      <c r="BF59" s="17">
        <v>353</v>
      </c>
      <c r="BG59" s="17">
        <v>106</v>
      </c>
      <c r="BH59" s="17">
        <v>6</v>
      </c>
      <c r="BI59" s="17">
        <v>9</v>
      </c>
      <c r="BJ59" s="17">
        <v>220</v>
      </c>
      <c r="BK59" s="17">
        <v>415</v>
      </c>
      <c r="BL59" s="17">
        <v>0</v>
      </c>
      <c r="BM59" s="17">
        <v>2</v>
      </c>
      <c r="BN59" s="17">
        <v>32</v>
      </c>
      <c r="BO59" s="17">
        <v>20</v>
      </c>
      <c r="BP59" s="17">
        <v>0</v>
      </c>
      <c r="BQ59" s="17">
        <v>1323</v>
      </c>
      <c r="BR59" s="17">
        <v>622</v>
      </c>
      <c r="BS59" s="17">
        <v>175</v>
      </c>
      <c r="BT59" s="17">
        <v>1</v>
      </c>
      <c r="BU59" s="17">
        <v>37</v>
      </c>
      <c r="BV59" s="17">
        <v>98</v>
      </c>
      <c r="BW59" s="17">
        <v>127</v>
      </c>
      <c r="BX59" s="17">
        <v>0</v>
      </c>
      <c r="BY59" s="17">
        <v>0</v>
      </c>
      <c r="BZ59" s="17">
        <v>3</v>
      </c>
      <c r="CA59" s="17">
        <v>16</v>
      </c>
      <c r="CB59" s="17">
        <v>5176</v>
      </c>
      <c r="CC59" s="17">
        <v>1</v>
      </c>
      <c r="CD59" s="17">
        <v>0</v>
      </c>
      <c r="CE59" s="17">
        <v>0</v>
      </c>
      <c r="CF59" s="17">
        <v>6</v>
      </c>
      <c r="CG59" s="17">
        <v>11</v>
      </c>
      <c r="CH59" s="17">
        <v>34</v>
      </c>
      <c r="CI59" s="17">
        <v>153</v>
      </c>
      <c r="CJ59" s="17">
        <v>353</v>
      </c>
      <c r="CK59" s="17">
        <v>154</v>
      </c>
      <c r="CL59" s="17">
        <v>17</v>
      </c>
      <c r="CM59" s="17">
        <v>25</v>
      </c>
      <c r="CN59" s="17">
        <v>1658</v>
      </c>
      <c r="CO59" s="17">
        <v>401</v>
      </c>
      <c r="CP59" s="17">
        <v>159</v>
      </c>
      <c r="CQ59" s="17">
        <v>50</v>
      </c>
      <c r="CR59" s="17">
        <v>3</v>
      </c>
      <c r="CS59" s="17">
        <v>5</v>
      </c>
      <c r="CT59" s="17">
        <v>3</v>
      </c>
      <c r="CU59" s="17">
        <v>2</v>
      </c>
      <c r="CV59" s="17">
        <v>0</v>
      </c>
      <c r="CW59" s="17">
        <v>0</v>
      </c>
      <c r="CX59" s="17">
        <v>20</v>
      </c>
      <c r="CY59" s="17">
        <v>0</v>
      </c>
      <c r="CZ59" s="17">
        <v>103</v>
      </c>
      <c r="DA59" s="17">
        <v>0</v>
      </c>
      <c r="DB59" s="17">
        <v>2</v>
      </c>
      <c r="DC59" s="17">
        <v>1</v>
      </c>
      <c r="DD59" s="17">
        <v>2</v>
      </c>
      <c r="DE59" s="17">
        <v>15</v>
      </c>
      <c r="DF59" s="17">
        <v>872</v>
      </c>
      <c r="DG59" s="17">
        <v>0</v>
      </c>
      <c r="DH59" s="17">
        <v>182</v>
      </c>
      <c r="DI59" s="17">
        <v>164</v>
      </c>
      <c r="DJ59" s="17">
        <v>10</v>
      </c>
      <c r="DK59" s="17">
        <v>19</v>
      </c>
      <c r="DL59" s="17">
        <v>870</v>
      </c>
      <c r="DM59" s="17">
        <v>5</v>
      </c>
      <c r="DN59" s="17">
        <v>185</v>
      </c>
      <c r="DO59" s="17">
        <v>765</v>
      </c>
      <c r="DP59" s="17">
        <v>1</v>
      </c>
      <c r="DQ59" s="17">
        <v>68</v>
      </c>
      <c r="DR59" s="17">
        <v>20</v>
      </c>
      <c r="DS59" s="17">
        <v>63</v>
      </c>
      <c r="DT59" s="17">
        <v>19</v>
      </c>
      <c r="DU59" s="17">
        <v>2</v>
      </c>
      <c r="DV59" s="17">
        <v>0</v>
      </c>
      <c r="DW59" s="17">
        <v>2</v>
      </c>
      <c r="DX59" s="17">
        <v>4</v>
      </c>
      <c r="DY59" s="17">
        <v>7</v>
      </c>
      <c r="DZ59" s="17">
        <v>1</v>
      </c>
      <c r="EA59" s="17">
        <v>5</v>
      </c>
      <c r="EB59" s="17">
        <v>122</v>
      </c>
      <c r="EC59" s="17">
        <v>0</v>
      </c>
      <c r="ED59" s="17">
        <v>119</v>
      </c>
      <c r="EE59" s="17">
        <v>20</v>
      </c>
      <c r="EF59" s="17">
        <v>80</v>
      </c>
      <c r="EG59" s="17">
        <v>55</v>
      </c>
      <c r="EH59" s="17">
        <v>6</v>
      </c>
      <c r="EI59" s="17">
        <v>917</v>
      </c>
      <c r="EJ59" s="17">
        <v>261</v>
      </c>
      <c r="EK59" s="17">
        <v>44</v>
      </c>
      <c r="EL59" s="17">
        <v>7</v>
      </c>
      <c r="EM59" s="17">
        <v>40</v>
      </c>
      <c r="EN59" s="17">
        <v>117</v>
      </c>
      <c r="EO59" s="17">
        <v>25</v>
      </c>
      <c r="EP59" s="17">
        <v>19</v>
      </c>
      <c r="EQ59" s="17">
        <v>122</v>
      </c>
      <c r="ER59" s="17">
        <v>20</v>
      </c>
      <c r="ES59" s="17">
        <v>2</v>
      </c>
      <c r="ET59" s="17">
        <v>2</v>
      </c>
      <c r="EU59" s="17">
        <v>211</v>
      </c>
      <c r="EV59" s="17">
        <v>10</v>
      </c>
      <c r="EW59" s="17">
        <v>66</v>
      </c>
      <c r="EX59" s="17">
        <v>12</v>
      </c>
      <c r="EY59" s="17">
        <v>6</v>
      </c>
      <c r="EZ59" s="17">
        <v>0</v>
      </c>
      <c r="FA59" s="17">
        <v>705</v>
      </c>
      <c r="FB59" s="17">
        <v>2</v>
      </c>
      <c r="FC59" s="17">
        <v>24</v>
      </c>
      <c r="FD59" s="17">
        <v>1</v>
      </c>
      <c r="FE59" s="17">
        <v>17</v>
      </c>
      <c r="FF59" s="17">
        <v>0</v>
      </c>
      <c r="FG59" s="17">
        <v>7</v>
      </c>
      <c r="FH59" s="17">
        <v>1</v>
      </c>
      <c r="FI59" s="17">
        <v>287</v>
      </c>
      <c r="FJ59" s="17">
        <v>99</v>
      </c>
      <c r="FK59" s="17">
        <v>314</v>
      </c>
      <c r="FL59" s="17">
        <v>55</v>
      </c>
      <c r="FM59" s="17">
        <v>244</v>
      </c>
      <c r="FN59" s="17">
        <v>3871</v>
      </c>
      <c r="FO59" s="17">
        <v>51</v>
      </c>
      <c r="FP59" s="17">
        <v>690</v>
      </c>
      <c r="FQ59" s="17">
        <v>80</v>
      </c>
      <c r="FR59" s="17">
        <v>0</v>
      </c>
      <c r="FS59" s="17">
        <v>4</v>
      </c>
      <c r="FT59" s="17">
        <v>0</v>
      </c>
      <c r="FU59" s="17">
        <v>250</v>
      </c>
      <c r="FV59" s="17">
        <v>102</v>
      </c>
      <c r="FW59" s="17">
        <v>29</v>
      </c>
      <c r="FX59" s="17">
        <v>1</v>
      </c>
      <c r="FY59" s="17">
        <f>SUM(C59:FX59)</f>
        <v>101994</v>
      </c>
    </row>
    <row r="60" spans="1:195" s="17" customFormat="1" ht="8.25" customHeight="1" x14ac:dyDescent="0.25">
      <c r="A60" s="46"/>
      <c r="B60" s="32"/>
    </row>
    <row r="61" spans="1:195" s="17" customFormat="1" x14ac:dyDescent="0.25">
      <c r="A61" s="46"/>
      <c r="B61" s="32" t="s">
        <v>303</v>
      </c>
      <c r="C61" s="17">
        <v>4646</v>
      </c>
      <c r="D61" s="17">
        <v>28640</v>
      </c>
      <c r="E61" s="17">
        <v>4806</v>
      </c>
      <c r="F61" s="17">
        <v>10932</v>
      </c>
      <c r="G61" s="17">
        <v>626</v>
      </c>
      <c r="H61" s="17">
        <v>545</v>
      </c>
      <c r="I61" s="17">
        <v>6396</v>
      </c>
      <c r="J61" s="17">
        <v>1302</v>
      </c>
      <c r="K61" s="17">
        <v>190</v>
      </c>
      <c r="L61" s="17">
        <v>1554</v>
      </c>
      <c r="M61" s="17">
        <v>802</v>
      </c>
      <c r="N61" s="17">
        <v>32606</v>
      </c>
      <c r="O61" s="17">
        <v>8668</v>
      </c>
      <c r="P61" s="17">
        <v>101</v>
      </c>
      <c r="Q61" s="17">
        <v>24281</v>
      </c>
      <c r="R61" s="17">
        <v>306</v>
      </c>
      <c r="S61" s="17">
        <v>840</v>
      </c>
      <c r="T61" s="17">
        <v>69</v>
      </c>
      <c r="U61" s="17">
        <v>28</v>
      </c>
      <c r="V61" s="17">
        <v>133</v>
      </c>
      <c r="W61" s="17">
        <v>103</v>
      </c>
      <c r="X61" s="17">
        <v>27</v>
      </c>
      <c r="Y61" s="17">
        <v>305</v>
      </c>
      <c r="Z61" s="17">
        <v>154</v>
      </c>
      <c r="AA61" s="17">
        <v>17906</v>
      </c>
      <c r="AB61" s="17">
        <v>17660</v>
      </c>
      <c r="AC61" s="17">
        <v>556</v>
      </c>
      <c r="AD61" s="17">
        <v>683</v>
      </c>
      <c r="AE61" s="17">
        <v>75</v>
      </c>
      <c r="AF61" s="17">
        <v>105</v>
      </c>
      <c r="AG61" s="17">
        <v>583</v>
      </c>
      <c r="AH61" s="17">
        <v>625</v>
      </c>
      <c r="AI61" s="17">
        <v>210</v>
      </c>
      <c r="AJ61" s="17">
        <v>112</v>
      </c>
      <c r="AK61" s="17">
        <v>113</v>
      </c>
      <c r="AL61" s="17">
        <v>158</v>
      </c>
      <c r="AM61" s="17">
        <v>279</v>
      </c>
      <c r="AN61" s="17">
        <v>214</v>
      </c>
      <c r="AO61" s="17">
        <v>3088</v>
      </c>
      <c r="AP61" s="17">
        <v>51036</v>
      </c>
      <c r="AQ61" s="17">
        <v>161</v>
      </c>
      <c r="AR61" s="17">
        <v>40789</v>
      </c>
      <c r="AS61" s="17">
        <v>4147</v>
      </c>
      <c r="AT61" s="17">
        <v>1545</v>
      </c>
      <c r="AU61" s="17">
        <v>215</v>
      </c>
      <c r="AV61" s="17">
        <v>176</v>
      </c>
      <c r="AW61" s="17">
        <v>114</v>
      </c>
      <c r="AX61" s="17">
        <v>9</v>
      </c>
      <c r="AY61" s="17">
        <v>345</v>
      </c>
      <c r="AZ61" s="17">
        <v>7442</v>
      </c>
      <c r="BA61" s="17">
        <v>5499</v>
      </c>
      <c r="BB61" s="17">
        <v>4981</v>
      </c>
      <c r="BC61" s="17">
        <v>18485</v>
      </c>
      <c r="BD61" s="17">
        <v>2832</v>
      </c>
      <c r="BE61" s="17">
        <v>865</v>
      </c>
      <c r="BF61" s="17">
        <v>13996</v>
      </c>
      <c r="BG61" s="17">
        <v>590</v>
      </c>
      <c r="BH61" s="17">
        <v>377</v>
      </c>
      <c r="BI61" s="17">
        <v>135</v>
      </c>
      <c r="BJ61" s="17">
        <v>3506</v>
      </c>
      <c r="BK61" s="17">
        <v>9854</v>
      </c>
      <c r="BL61" s="17">
        <v>73</v>
      </c>
      <c r="BM61" s="17">
        <v>156</v>
      </c>
      <c r="BN61" s="17">
        <v>2227</v>
      </c>
      <c r="BO61" s="17">
        <v>913</v>
      </c>
      <c r="BP61" s="17">
        <v>139</v>
      </c>
      <c r="BQ61" s="17">
        <v>3440</v>
      </c>
      <c r="BR61" s="17">
        <v>2985</v>
      </c>
      <c r="BS61" s="17">
        <v>629</v>
      </c>
      <c r="BT61" s="17">
        <v>238</v>
      </c>
      <c r="BU61" s="17">
        <v>282</v>
      </c>
      <c r="BV61" s="17">
        <v>742</v>
      </c>
      <c r="BW61" s="17">
        <v>1178</v>
      </c>
      <c r="BX61" s="17">
        <v>50</v>
      </c>
      <c r="BY61" s="17">
        <v>331</v>
      </c>
      <c r="BZ61" s="17">
        <v>130</v>
      </c>
      <c r="CA61" s="17">
        <v>120</v>
      </c>
      <c r="CB61" s="17">
        <v>50141</v>
      </c>
      <c r="CC61" s="17">
        <v>94</v>
      </c>
      <c r="CD61" s="17">
        <v>44</v>
      </c>
      <c r="CE61" s="17">
        <v>96</v>
      </c>
      <c r="CF61" s="17">
        <v>67</v>
      </c>
      <c r="CG61" s="17">
        <v>100</v>
      </c>
      <c r="CH61" s="17">
        <v>72</v>
      </c>
      <c r="CI61" s="17">
        <v>431</v>
      </c>
      <c r="CJ61" s="17">
        <v>688</v>
      </c>
      <c r="CK61" s="17">
        <v>2944</v>
      </c>
      <c r="CL61" s="17">
        <v>846</v>
      </c>
      <c r="CM61" s="17">
        <v>465</v>
      </c>
      <c r="CN61" s="17">
        <v>17171</v>
      </c>
      <c r="CO61" s="17">
        <v>9505</v>
      </c>
      <c r="CP61" s="17">
        <v>688</v>
      </c>
      <c r="CQ61" s="17">
        <v>783</v>
      </c>
      <c r="CR61" s="17">
        <v>105</v>
      </c>
      <c r="CS61" s="17">
        <v>208</v>
      </c>
      <c r="CT61" s="17">
        <v>58</v>
      </c>
      <c r="CU61" s="17">
        <v>242</v>
      </c>
      <c r="CV61" s="17">
        <v>26</v>
      </c>
      <c r="CW61" s="17">
        <v>104</v>
      </c>
      <c r="CX61" s="17">
        <v>274</v>
      </c>
      <c r="CY61" s="17">
        <v>45</v>
      </c>
      <c r="CZ61" s="17">
        <v>1315</v>
      </c>
      <c r="DA61" s="17">
        <v>107</v>
      </c>
      <c r="DB61" s="17">
        <v>195</v>
      </c>
      <c r="DC61" s="17">
        <v>107</v>
      </c>
      <c r="DD61" s="17">
        <v>74</v>
      </c>
      <c r="DE61" s="17">
        <v>226</v>
      </c>
      <c r="DF61" s="17">
        <v>13596</v>
      </c>
      <c r="DG61" s="17">
        <v>52</v>
      </c>
      <c r="DH61" s="17">
        <v>1362</v>
      </c>
      <c r="DI61" s="17">
        <v>1597</v>
      </c>
      <c r="DJ61" s="17">
        <v>436</v>
      </c>
      <c r="DK61" s="17">
        <v>247</v>
      </c>
      <c r="DL61" s="17">
        <v>3510</v>
      </c>
      <c r="DM61" s="17">
        <v>170</v>
      </c>
      <c r="DN61" s="17">
        <v>892</v>
      </c>
      <c r="DO61" s="17">
        <v>1825</v>
      </c>
      <c r="DP61" s="17">
        <v>118</v>
      </c>
      <c r="DQ61" s="17">
        <v>308</v>
      </c>
      <c r="DR61" s="17">
        <v>832</v>
      </c>
      <c r="DS61" s="17">
        <v>534</v>
      </c>
      <c r="DT61" s="17">
        <v>73</v>
      </c>
      <c r="DU61" s="17">
        <v>267</v>
      </c>
      <c r="DV61" s="17">
        <v>130</v>
      </c>
      <c r="DW61" s="17">
        <v>224</v>
      </c>
      <c r="DX61" s="17">
        <v>101</v>
      </c>
      <c r="DY61" s="17">
        <v>199</v>
      </c>
      <c r="DZ61" s="17">
        <v>640</v>
      </c>
      <c r="EA61" s="17">
        <v>336</v>
      </c>
      <c r="EB61" s="17">
        <v>372</v>
      </c>
      <c r="EC61" s="17">
        <v>165</v>
      </c>
      <c r="ED61" s="17">
        <v>1005</v>
      </c>
      <c r="EE61" s="17">
        <v>119</v>
      </c>
      <c r="EF61" s="17">
        <v>1006</v>
      </c>
      <c r="EG61" s="17">
        <v>181</v>
      </c>
      <c r="EH61" s="17">
        <v>131</v>
      </c>
      <c r="EI61" s="17">
        <v>10518</v>
      </c>
      <c r="EJ61" s="17">
        <v>5531</v>
      </c>
      <c r="EK61" s="17">
        <v>398</v>
      </c>
      <c r="EL61" s="17">
        <v>321</v>
      </c>
      <c r="EM61" s="17">
        <v>297</v>
      </c>
      <c r="EN61" s="17">
        <v>664</v>
      </c>
      <c r="EO61" s="17">
        <v>301</v>
      </c>
      <c r="EP61" s="17">
        <v>230</v>
      </c>
      <c r="EQ61" s="17">
        <v>1493</v>
      </c>
      <c r="ER61" s="17">
        <v>253</v>
      </c>
      <c r="ES61" s="17">
        <v>76</v>
      </c>
      <c r="ET61" s="17">
        <v>106</v>
      </c>
      <c r="EU61" s="17">
        <v>351</v>
      </c>
      <c r="EV61" s="17">
        <v>40</v>
      </c>
      <c r="EW61" s="17">
        <v>509</v>
      </c>
      <c r="EX61" s="17">
        <v>166</v>
      </c>
      <c r="EY61" s="17">
        <v>210</v>
      </c>
      <c r="EZ61" s="17">
        <v>76</v>
      </c>
      <c r="FA61" s="17">
        <v>1947</v>
      </c>
      <c r="FB61" s="17">
        <v>202</v>
      </c>
      <c r="FC61" s="17">
        <v>1470</v>
      </c>
      <c r="FD61" s="17">
        <v>208</v>
      </c>
      <c r="FE61" s="17">
        <v>64</v>
      </c>
      <c r="FF61" s="17">
        <v>103</v>
      </c>
      <c r="FG61" s="17">
        <v>74</v>
      </c>
      <c r="FH61" s="17">
        <v>51</v>
      </c>
      <c r="FI61" s="17">
        <v>1165</v>
      </c>
      <c r="FJ61" s="17">
        <v>1166</v>
      </c>
      <c r="FK61" s="17">
        <v>1388</v>
      </c>
      <c r="FL61" s="17">
        <v>3054</v>
      </c>
      <c r="FM61" s="17">
        <v>2176</v>
      </c>
      <c r="FN61" s="17">
        <v>12605</v>
      </c>
      <c r="FO61" s="17">
        <v>653</v>
      </c>
      <c r="FP61" s="17">
        <v>1475</v>
      </c>
      <c r="FQ61" s="17">
        <v>476</v>
      </c>
      <c r="FR61" s="17">
        <v>88</v>
      </c>
      <c r="FS61" s="17">
        <v>109</v>
      </c>
      <c r="FT61" s="17">
        <v>47</v>
      </c>
      <c r="FU61" s="17">
        <v>474</v>
      </c>
      <c r="FV61" s="17">
        <v>428</v>
      </c>
      <c r="FW61" s="17">
        <v>107</v>
      </c>
      <c r="FX61" s="17">
        <v>43</v>
      </c>
      <c r="FY61" s="17">
        <f>SUM(C61:FX61)</f>
        <v>519921</v>
      </c>
    </row>
    <row r="62" spans="1:195" s="17" customFormat="1" x14ac:dyDescent="0.25">
      <c r="A62" s="46"/>
      <c r="B62" s="32" t="s">
        <v>302</v>
      </c>
      <c r="C62" s="17">
        <v>7366.5</v>
      </c>
      <c r="D62" s="17">
        <v>40758.5</v>
      </c>
      <c r="E62" s="17">
        <v>6632</v>
      </c>
      <c r="F62" s="17">
        <v>15012</v>
      </c>
      <c r="G62" s="17">
        <v>950</v>
      </c>
      <c r="H62" s="17">
        <v>897</v>
      </c>
      <c r="I62" s="17">
        <v>9145</v>
      </c>
      <c r="J62" s="17">
        <v>1977.5</v>
      </c>
      <c r="K62" s="17">
        <v>290</v>
      </c>
      <c r="L62" s="17">
        <v>2645</v>
      </c>
      <c r="M62" s="17">
        <v>1364</v>
      </c>
      <c r="N62" s="17">
        <v>49954.5</v>
      </c>
      <c r="O62" s="17">
        <v>14633.5</v>
      </c>
      <c r="P62" s="17">
        <v>157.5</v>
      </c>
      <c r="Q62" s="17">
        <v>36575.5</v>
      </c>
      <c r="R62" s="17">
        <v>504.5</v>
      </c>
      <c r="S62" s="17">
        <v>1316</v>
      </c>
      <c r="T62" s="17">
        <v>122</v>
      </c>
      <c r="U62" s="17">
        <v>40</v>
      </c>
      <c r="V62" s="17">
        <v>251.5</v>
      </c>
      <c r="W62" s="17">
        <v>208.5</v>
      </c>
      <c r="X62" s="17">
        <v>42.5</v>
      </c>
      <c r="Y62" s="17">
        <v>453.5</v>
      </c>
      <c r="Z62" s="17">
        <v>244</v>
      </c>
      <c r="AA62" s="17">
        <v>27029</v>
      </c>
      <c r="AB62" s="17">
        <v>28271.5</v>
      </c>
      <c r="AC62" s="17">
        <v>889</v>
      </c>
      <c r="AD62" s="17">
        <v>1046</v>
      </c>
      <c r="AE62" s="17">
        <v>108</v>
      </c>
      <c r="AF62" s="17">
        <v>163.5</v>
      </c>
      <c r="AG62" s="17">
        <v>847.5</v>
      </c>
      <c r="AH62" s="17">
        <v>995.5</v>
      </c>
      <c r="AI62" s="17">
        <v>316</v>
      </c>
      <c r="AJ62" s="17">
        <v>199.5</v>
      </c>
      <c r="AK62" s="17">
        <v>177.5</v>
      </c>
      <c r="AL62" s="17">
        <v>259.5</v>
      </c>
      <c r="AM62" s="17">
        <v>429.5</v>
      </c>
      <c r="AN62" s="17">
        <v>373.5</v>
      </c>
      <c r="AO62" s="17">
        <v>4889</v>
      </c>
      <c r="AP62" s="17">
        <v>74803</v>
      </c>
      <c r="AQ62" s="17">
        <v>252.5</v>
      </c>
      <c r="AR62" s="17">
        <v>60689</v>
      </c>
      <c r="AS62" s="17">
        <v>5948.5</v>
      </c>
      <c r="AT62" s="17">
        <v>2472</v>
      </c>
      <c r="AU62" s="17">
        <v>352.5</v>
      </c>
      <c r="AV62" s="17">
        <v>275</v>
      </c>
      <c r="AW62" s="17">
        <v>189</v>
      </c>
      <c r="AX62" s="17">
        <v>9.5</v>
      </c>
      <c r="AY62" s="17">
        <v>469</v>
      </c>
      <c r="AZ62" s="17">
        <v>10186.5</v>
      </c>
      <c r="BA62" s="17">
        <v>8507.5</v>
      </c>
      <c r="BB62" s="17">
        <v>7125</v>
      </c>
      <c r="BC62" s="17">
        <v>27102</v>
      </c>
      <c r="BD62" s="17">
        <v>4330</v>
      </c>
      <c r="BE62" s="17">
        <v>1418</v>
      </c>
      <c r="BF62" s="17">
        <v>22829</v>
      </c>
      <c r="BG62" s="17">
        <v>900</v>
      </c>
      <c r="BH62" s="17">
        <v>615.5</v>
      </c>
      <c r="BI62" s="17">
        <v>206</v>
      </c>
      <c r="BJ62" s="17">
        <v>5736.5</v>
      </c>
      <c r="BK62" s="17">
        <v>14539</v>
      </c>
      <c r="BL62" s="17">
        <v>174.5</v>
      </c>
      <c r="BM62" s="17">
        <v>233</v>
      </c>
      <c r="BN62" s="17">
        <v>3473.5</v>
      </c>
      <c r="BO62" s="17">
        <v>1479</v>
      </c>
      <c r="BP62" s="17">
        <v>201</v>
      </c>
      <c r="BQ62" s="17">
        <v>5021</v>
      </c>
      <c r="BR62" s="17">
        <v>4368</v>
      </c>
      <c r="BS62" s="17">
        <v>979</v>
      </c>
      <c r="BT62" s="17">
        <v>326</v>
      </c>
      <c r="BU62" s="17">
        <v>418</v>
      </c>
      <c r="BV62" s="17">
        <v>1137</v>
      </c>
      <c r="BW62" s="17">
        <v>1690</v>
      </c>
      <c r="BX62" s="17">
        <v>67</v>
      </c>
      <c r="BY62" s="17">
        <v>464</v>
      </c>
      <c r="BZ62" s="17">
        <v>208</v>
      </c>
      <c r="CA62" s="17">
        <v>177</v>
      </c>
      <c r="CB62" s="17">
        <v>79486</v>
      </c>
      <c r="CC62" s="17">
        <v>153</v>
      </c>
      <c r="CD62" s="17">
        <v>70</v>
      </c>
      <c r="CE62" s="17">
        <v>142</v>
      </c>
      <c r="CF62" s="17">
        <v>119.5</v>
      </c>
      <c r="CG62" s="17">
        <v>147</v>
      </c>
      <c r="CH62" s="17">
        <v>115.5</v>
      </c>
      <c r="CI62" s="17">
        <v>691.5</v>
      </c>
      <c r="CJ62" s="17">
        <v>1010</v>
      </c>
      <c r="CK62" s="17">
        <v>4248</v>
      </c>
      <c r="CL62" s="17">
        <v>1309.5</v>
      </c>
      <c r="CM62" s="17">
        <v>697.5</v>
      </c>
      <c r="CN62" s="17">
        <v>26077.5</v>
      </c>
      <c r="CO62" s="17">
        <v>14871</v>
      </c>
      <c r="CP62" s="17">
        <v>1079</v>
      </c>
      <c r="CQ62" s="17">
        <v>1148.5</v>
      </c>
      <c r="CR62" s="17">
        <v>176</v>
      </c>
      <c r="CS62" s="17">
        <v>357.5</v>
      </c>
      <c r="CT62" s="17">
        <v>81</v>
      </c>
      <c r="CU62" s="17">
        <v>437.5</v>
      </c>
      <c r="CV62" s="17">
        <v>45</v>
      </c>
      <c r="CW62" s="17">
        <v>148.5</v>
      </c>
      <c r="CX62" s="17">
        <v>432</v>
      </c>
      <c r="CY62" s="17">
        <v>115</v>
      </c>
      <c r="CZ62" s="17">
        <v>2072</v>
      </c>
      <c r="DA62" s="17">
        <v>184</v>
      </c>
      <c r="DB62" s="17">
        <v>309</v>
      </c>
      <c r="DC62" s="17">
        <v>177.5</v>
      </c>
      <c r="DD62" s="17">
        <v>104</v>
      </c>
      <c r="DE62" s="17">
        <v>467.5</v>
      </c>
      <c r="DF62" s="17">
        <v>20264.5</v>
      </c>
      <c r="DG62" s="17">
        <v>76.5</v>
      </c>
      <c r="DH62" s="17">
        <v>2029</v>
      </c>
      <c r="DI62" s="17">
        <v>2547.5</v>
      </c>
      <c r="DJ62" s="17">
        <v>691.5</v>
      </c>
      <c r="DK62" s="17">
        <v>375</v>
      </c>
      <c r="DL62" s="17">
        <v>5687.5</v>
      </c>
      <c r="DM62" s="17">
        <v>258.5</v>
      </c>
      <c r="DN62" s="17">
        <v>1413</v>
      </c>
      <c r="DO62" s="17">
        <v>2863</v>
      </c>
      <c r="DP62" s="17">
        <v>185.5</v>
      </c>
      <c r="DQ62" s="17">
        <v>472.5</v>
      </c>
      <c r="DR62" s="17">
        <v>1257</v>
      </c>
      <c r="DS62" s="17">
        <v>761.5</v>
      </c>
      <c r="DT62" s="17">
        <v>126.5</v>
      </c>
      <c r="DU62" s="17">
        <v>394</v>
      </c>
      <c r="DV62" s="17">
        <v>198</v>
      </c>
      <c r="DW62" s="17">
        <v>337</v>
      </c>
      <c r="DX62" s="17">
        <v>162</v>
      </c>
      <c r="DY62" s="17">
        <v>312.5</v>
      </c>
      <c r="DZ62" s="17">
        <v>972.5</v>
      </c>
      <c r="EA62" s="17">
        <v>484</v>
      </c>
      <c r="EB62" s="17">
        <v>564</v>
      </c>
      <c r="EC62" s="17">
        <v>274.5</v>
      </c>
      <c r="ED62" s="17">
        <v>1624</v>
      </c>
      <c r="EE62" s="17">
        <v>199</v>
      </c>
      <c r="EF62" s="17">
        <v>1491.5</v>
      </c>
      <c r="EG62" s="17">
        <v>260.5</v>
      </c>
      <c r="EH62" s="17">
        <v>215.5</v>
      </c>
      <c r="EI62" s="17">
        <v>15955</v>
      </c>
      <c r="EJ62" s="17">
        <v>8519.5</v>
      </c>
      <c r="EK62" s="17">
        <v>621</v>
      </c>
      <c r="EL62" s="17">
        <v>469.5</v>
      </c>
      <c r="EM62" s="17">
        <v>457</v>
      </c>
      <c r="EN62" s="17">
        <v>1054</v>
      </c>
      <c r="EO62" s="17">
        <v>431</v>
      </c>
      <c r="EP62" s="17">
        <v>356.5</v>
      </c>
      <c r="EQ62" s="17">
        <v>2239.5</v>
      </c>
      <c r="ER62" s="17">
        <v>369.5</v>
      </c>
      <c r="ES62" s="17">
        <v>100.5</v>
      </c>
      <c r="ET62" s="17">
        <v>181.5</v>
      </c>
      <c r="EU62" s="17">
        <v>564</v>
      </c>
      <c r="EV62" s="17">
        <v>58.5</v>
      </c>
      <c r="EW62" s="17">
        <v>757.5</v>
      </c>
      <c r="EX62" s="17">
        <v>239.5</v>
      </c>
      <c r="EY62" s="17">
        <v>1115.5</v>
      </c>
      <c r="EZ62" s="17">
        <v>111.5</v>
      </c>
      <c r="FA62" s="17">
        <v>2869.5</v>
      </c>
      <c r="FB62" s="17">
        <v>322.5</v>
      </c>
      <c r="FC62" s="17">
        <v>2421</v>
      </c>
      <c r="FD62" s="17">
        <v>327.5</v>
      </c>
      <c r="FE62" s="17">
        <v>99</v>
      </c>
      <c r="FF62" s="17">
        <v>171.5</v>
      </c>
      <c r="FG62" s="17">
        <v>112.5</v>
      </c>
      <c r="FH62" s="17">
        <v>80</v>
      </c>
      <c r="FI62" s="17">
        <v>1750.5</v>
      </c>
      <c r="FJ62" s="17">
        <v>1729</v>
      </c>
      <c r="FK62" s="17">
        <v>2073.5</v>
      </c>
      <c r="FL62" s="17">
        <v>4417.5</v>
      </c>
      <c r="FM62" s="17">
        <v>3093.5</v>
      </c>
      <c r="FN62" s="17">
        <v>18916.5</v>
      </c>
      <c r="FO62" s="17">
        <v>1014.5</v>
      </c>
      <c r="FP62" s="17">
        <v>2134</v>
      </c>
      <c r="FQ62" s="17">
        <v>741</v>
      </c>
      <c r="FR62" s="17">
        <v>150</v>
      </c>
      <c r="FS62" s="17">
        <v>165</v>
      </c>
      <c r="FT62" s="17">
        <v>79.5</v>
      </c>
      <c r="FU62" s="17">
        <v>738</v>
      </c>
      <c r="FV62" s="17">
        <v>665.5</v>
      </c>
      <c r="FW62" s="17">
        <v>149</v>
      </c>
      <c r="FX62" s="17">
        <v>67</v>
      </c>
      <c r="FY62" s="17">
        <f>SUM(C62:FX62)</f>
        <v>787765</v>
      </c>
    </row>
    <row r="63" spans="1:195" s="31" customFormat="1" x14ac:dyDescent="0.25">
      <c r="A63" s="171"/>
      <c r="B63" s="30" t="s">
        <v>458</v>
      </c>
      <c r="C63" s="31">
        <f t="shared" ref="C63:AW63" si="50">ROUND(MIN(100%,MAX((C57/C61),(C58/C62))),4)</f>
        <v>0.75339999999999996</v>
      </c>
      <c r="D63" s="31">
        <f t="shared" si="50"/>
        <v>0.38790000000000002</v>
      </c>
      <c r="E63" s="31">
        <f t="shared" si="50"/>
        <v>0.87439999999999996</v>
      </c>
      <c r="F63" s="31">
        <f t="shared" si="50"/>
        <v>0.3523</v>
      </c>
      <c r="G63" s="31">
        <f t="shared" si="50"/>
        <v>0.35370000000000001</v>
      </c>
      <c r="H63" s="31">
        <f t="shared" si="50"/>
        <v>0.2661</v>
      </c>
      <c r="I63" s="31">
        <f t="shared" si="50"/>
        <v>0.86029999999999995</v>
      </c>
      <c r="J63" s="31">
        <f t="shared" si="50"/>
        <v>0.81410000000000005</v>
      </c>
      <c r="K63" s="31">
        <f t="shared" si="50"/>
        <v>0.62409999999999999</v>
      </c>
      <c r="L63" s="31">
        <f t="shared" si="50"/>
        <v>0.64610000000000001</v>
      </c>
      <c r="M63" s="31">
        <f t="shared" si="50"/>
        <v>0.92769999999999997</v>
      </c>
      <c r="N63" s="31">
        <f t="shared" si="50"/>
        <v>0.2752</v>
      </c>
      <c r="O63" s="31">
        <f t="shared" si="50"/>
        <v>0.2445</v>
      </c>
      <c r="P63" s="31">
        <f t="shared" si="50"/>
        <v>0.68320000000000003</v>
      </c>
      <c r="Q63" s="31">
        <f t="shared" si="50"/>
        <v>0.71699999999999997</v>
      </c>
      <c r="R63" s="31">
        <f t="shared" si="50"/>
        <v>0.46410000000000001</v>
      </c>
      <c r="S63" s="31">
        <f t="shared" si="50"/>
        <v>0.58689999999999998</v>
      </c>
      <c r="T63" s="31">
        <f t="shared" si="50"/>
        <v>0.52170000000000005</v>
      </c>
      <c r="U63" s="31">
        <f t="shared" si="50"/>
        <v>0.57140000000000002</v>
      </c>
      <c r="V63" s="31">
        <f t="shared" si="50"/>
        <v>0.66920000000000002</v>
      </c>
      <c r="W63" s="31">
        <f t="shared" si="50"/>
        <v>0.61170000000000002</v>
      </c>
      <c r="X63" s="31">
        <f t="shared" si="50"/>
        <v>0.68240000000000001</v>
      </c>
      <c r="Y63" s="31">
        <f t="shared" si="50"/>
        <v>0.84230000000000005</v>
      </c>
      <c r="Z63" s="31">
        <f t="shared" si="50"/>
        <v>0.58440000000000003</v>
      </c>
      <c r="AA63" s="31">
        <f t="shared" si="50"/>
        <v>0.35210000000000002</v>
      </c>
      <c r="AB63" s="31">
        <f t="shared" si="50"/>
        <v>0.1976</v>
      </c>
      <c r="AC63" s="31">
        <f t="shared" si="50"/>
        <v>0.42449999999999999</v>
      </c>
      <c r="AD63" s="31">
        <f t="shared" si="50"/>
        <v>0.434</v>
      </c>
      <c r="AE63" s="31">
        <f t="shared" si="50"/>
        <v>0.33329999999999999</v>
      </c>
      <c r="AF63" s="31">
        <f t="shared" si="50"/>
        <v>0.4476</v>
      </c>
      <c r="AG63" s="31">
        <f t="shared" si="50"/>
        <v>0.2596</v>
      </c>
      <c r="AH63" s="31">
        <f t="shared" si="50"/>
        <v>0.71360000000000001</v>
      </c>
      <c r="AI63" s="31">
        <f t="shared" si="50"/>
        <v>0.62380000000000002</v>
      </c>
      <c r="AJ63" s="31">
        <f t="shared" si="50"/>
        <v>0.80200000000000005</v>
      </c>
      <c r="AK63" s="31">
        <f t="shared" si="50"/>
        <v>0.91149999999999998</v>
      </c>
      <c r="AL63" s="31">
        <f t="shared" si="50"/>
        <v>0.94030000000000002</v>
      </c>
      <c r="AM63" s="31">
        <f t="shared" si="50"/>
        <v>0.73119999999999996</v>
      </c>
      <c r="AN63" s="31">
        <f t="shared" si="50"/>
        <v>0.47660000000000002</v>
      </c>
      <c r="AO63" s="31">
        <f t="shared" si="50"/>
        <v>0.4909</v>
      </c>
      <c r="AP63" s="31">
        <f t="shared" si="50"/>
        <v>0.76639999999999997</v>
      </c>
      <c r="AQ63" s="31">
        <f t="shared" si="50"/>
        <v>0.47199999999999998</v>
      </c>
      <c r="AR63" s="31">
        <f t="shared" si="50"/>
        <v>0.1226</v>
      </c>
      <c r="AS63" s="31">
        <f t="shared" si="50"/>
        <v>0.45050000000000001</v>
      </c>
      <c r="AT63" s="31">
        <f t="shared" si="50"/>
        <v>0.2026</v>
      </c>
      <c r="AU63" s="31">
        <f t="shared" si="50"/>
        <v>0.40570000000000001</v>
      </c>
      <c r="AV63" s="31">
        <f t="shared" si="50"/>
        <v>0.45450000000000002</v>
      </c>
      <c r="AW63" s="31">
        <f t="shared" si="50"/>
        <v>0.307</v>
      </c>
      <c r="AX63" s="31">
        <f>ROUND(MIN(100%,MAX((AX57/AX61),(AX58/AX62))),4)</f>
        <v>1</v>
      </c>
      <c r="AY63" s="31">
        <f t="shared" ref="AY63:DJ63" si="51">ROUND(MIN(100%,MAX((AY57/AY61),(AY58/AY62))),4)</f>
        <v>0.46060000000000001</v>
      </c>
      <c r="AZ63" s="31">
        <f t="shared" si="51"/>
        <v>0.74450000000000005</v>
      </c>
      <c r="BA63" s="31">
        <f t="shared" si="51"/>
        <v>0.4768</v>
      </c>
      <c r="BB63" s="31">
        <f t="shared" si="51"/>
        <v>0.52359999999999995</v>
      </c>
      <c r="BC63" s="31">
        <f t="shared" si="51"/>
        <v>0.56969999999999998</v>
      </c>
      <c r="BD63" s="31">
        <f t="shared" si="51"/>
        <v>0.18149999999999999</v>
      </c>
      <c r="BE63" s="31">
        <f t="shared" si="51"/>
        <v>0.29020000000000001</v>
      </c>
      <c r="BF63" s="31">
        <f t="shared" si="51"/>
        <v>0.1419</v>
      </c>
      <c r="BG63" s="31">
        <f t="shared" si="51"/>
        <v>0.71220000000000006</v>
      </c>
      <c r="BH63" s="31">
        <f t="shared" si="51"/>
        <v>0.31030000000000002</v>
      </c>
      <c r="BI63" s="31">
        <f t="shared" si="51"/>
        <v>0.74809999999999999</v>
      </c>
      <c r="BJ63" s="31">
        <f t="shared" si="51"/>
        <v>9.8400000000000001E-2</v>
      </c>
      <c r="BK63" s="31">
        <f t="shared" si="51"/>
        <v>0.22919999999999999</v>
      </c>
      <c r="BL63" s="31">
        <f t="shared" si="51"/>
        <v>0.57530000000000003</v>
      </c>
      <c r="BM63" s="31">
        <f t="shared" si="51"/>
        <v>0.72529999999999994</v>
      </c>
      <c r="BN63" s="31">
        <f t="shared" si="51"/>
        <v>0.58189999999999997</v>
      </c>
      <c r="BO63" s="31">
        <f t="shared" si="51"/>
        <v>0.5706</v>
      </c>
      <c r="BP63" s="31">
        <f t="shared" si="51"/>
        <v>0.61150000000000004</v>
      </c>
      <c r="BQ63" s="31">
        <f t="shared" si="51"/>
        <v>0.48420000000000002</v>
      </c>
      <c r="BR63" s="31">
        <f t="shared" si="51"/>
        <v>0.51729999999999998</v>
      </c>
      <c r="BS63" s="31">
        <f t="shared" si="51"/>
        <v>0.60470000000000002</v>
      </c>
      <c r="BT63" s="31">
        <f t="shared" si="51"/>
        <v>0.31900000000000001</v>
      </c>
      <c r="BU63" s="31">
        <f t="shared" si="51"/>
        <v>0.43969999999999998</v>
      </c>
      <c r="BV63" s="31">
        <f t="shared" si="51"/>
        <v>0.32350000000000001</v>
      </c>
      <c r="BW63" s="31">
        <f t="shared" si="51"/>
        <v>0.26490000000000002</v>
      </c>
      <c r="BX63" s="31">
        <f t="shared" si="51"/>
        <v>0.23880000000000001</v>
      </c>
      <c r="BY63" s="31">
        <f t="shared" si="51"/>
        <v>0.81679999999999997</v>
      </c>
      <c r="BZ63" s="31">
        <f t="shared" si="51"/>
        <v>0.55379999999999996</v>
      </c>
      <c r="CA63" s="31">
        <f t="shared" si="51"/>
        <v>0.625</v>
      </c>
      <c r="CB63" s="31">
        <f t="shared" si="51"/>
        <v>0.3639</v>
      </c>
      <c r="CC63" s="31">
        <f t="shared" si="51"/>
        <v>0.47060000000000002</v>
      </c>
      <c r="CD63" s="31">
        <f t="shared" si="51"/>
        <v>0.72729999999999995</v>
      </c>
      <c r="CE63" s="31">
        <f t="shared" si="51"/>
        <v>0.50700000000000001</v>
      </c>
      <c r="CF63" s="31">
        <f t="shared" si="51"/>
        <v>0.64439999999999997</v>
      </c>
      <c r="CG63" s="31">
        <f t="shared" si="51"/>
        <v>0.60540000000000005</v>
      </c>
      <c r="CH63" s="31">
        <f t="shared" si="51"/>
        <v>0.75</v>
      </c>
      <c r="CI63" s="31">
        <f t="shared" si="51"/>
        <v>0.63570000000000004</v>
      </c>
      <c r="CJ63" s="31">
        <f t="shared" si="51"/>
        <v>0.76890000000000003</v>
      </c>
      <c r="CK63" s="31">
        <f t="shared" si="51"/>
        <v>0.33310000000000001</v>
      </c>
      <c r="CL63" s="31">
        <f t="shared" si="51"/>
        <v>0.39479999999999998</v>
      </c>
      <c r="CM63" s="31">
        <f t="shared" si="51"/>
        <v>0.64729999999999999</v>
      </c>
      <c r="CN63" s="31">
        <f t="shared" si="51"/>
        <v>0.30780000000000002</v>
      </c>
      <c r="CO63" s="31">
        <f t="shared" si="51"/>
        <v>0.4128</v>
      </c>
      <c r="CP63" s="31">
        <f t="shared" si="51"/>
        <v>0.36480000000000001</v>
      </c>
      <c r="CQ63" s="31">
        <f t="shared" si="51"/>
        <v>0.71260000000000001</v>
      </c>
      <c r="CR63" s="31">
        <f t="shared" si="51"/>
        <v>0.40339999999999998</v>
      </c>
      <c r="CS63" s="31">
        <f t="shared" si="51"/>
        <v>0.46629999999999999</v>
      </c>
      <c r="CT63" s="31">
        <f t="shared" si="51"/>
        <v>0.76539999999999997</v>
      </c>
      <c r="CU63" s="31">
        <f t="shared" si="51"/>
        <v>0.20660000000000001</v>
      </c>
      <c r="CV63" s="31">
        <f t="shared" si="51"/>
        <v>0.57689999999999997</v>
      </c>
      <c r="CW63" s="31">
        <f t="shared" si="51"/>
        <v>0.52880000000000005</v>
      </c>
      <c r="CX63" s="31">
        <f t="shared" si="51"/>
        <v>0.4854</v>
      </c>
      <c r="CY63" s="31">
        <f t="shared" si="51"/>
        <v>0.1391</v>
      </c>
      <c r="CZ63" s="31">
        <f t="shared" si="51"/>
        <v>0.55889999999999995</v>
      </c>
      <c r="DA63" s="31">
        <f t="shared" si="51"/>
        <v>0.48599999999999999</v>
      </c>
      <c r="DB63" s="31">
        <f t="shared" si="51"/>
        <v>0.36409999999999998</v>
      </c>
      <c r="DC63" s="31">
        <f t="shared" si="51"/>
        <v>0.38319999999999999</v>
      </c>
      <c r="DD63" s="31">
        <f t="shared" si="51"/>
        <v>0.54810000000000003</v>
      </c>
      <c r="DE63" s="31">
        <f t="shared" si="51"/>
        <v>0.32300000000000001</v>
      </c>
      <c r="DF63" s="31">
        <f t="shared" si="51"/>
        <v>0.47470000000000001</v>
      </c>
      <c r="DG63" s="31">
        <f t="shared" si="51"/>
        <v>0.59619999999999995</v>
      </c>
      <c r="DH63" s="31">
        <f t="shared" si="51"/>
        <v>0.47139999999999999</v>
      </c>
      <c r="DI63" s="31">
        <f t="shared" si="51"/>
        <v>0.63119999999999998</v>
      </c>
      <c r="DJ63" s="31">
        <f t="shared" si="51"/>
        <v>0.44719999999999999</v>
      </c>
      <c r="DK63" s="31">
        <f t="shared" ref="DK63:FV63" si="52">ROUND(MIN(100%,MAX((DK57/DK61),(DK58/DK62))),4)</f>
        <v>0.65590000000000004</v>
      </c>
      <c r="DL63" s="31">
        <f t="shared" si="52"/>
        <v>0.59519999999999995</v>
      </c>
      <c r="DM63" s="31">
        <f t="shared" si="52"/>
        <v>0.58240000000000003</v>
      </c>
      <c r="DN63" s="31">
        <f t="shared" si="52"/>
        <v>0.62780000000000002</v>
      </c>
      <c r="DO63" s="31">
        <f t="shared" si="52"/>
        <v>0.72440000000000004</v>
      </c>
      <c r="DP63" s="31">
        <f t="shared" si="52"/>
        <v>0.40679999999999999</v>
      </c>
      <c r="DQ63" s="31">
        <f t="shared" si="52"/>
        <v>0.61799999999999999</v>
      </c>
      <c r="DR63" s="31">
        <f t="shared" si="52"/>
        <v>0.77880000000000005</v>
      </c>
      <c r="DS63" s="31">
        <f t="shared" si="52"/>
        <v>0.83130000000000004</v>
      </c>
      <c r="DT63" s="31">
        <f t="shared" si="52"/>
        <v>0.79049999999999998</v>
      </c>
      <c r="DU63" s="31">
        <f t="shared" si="52"/>
        <v>0.54820000000000002</v>
      </c>
      <c r="DV63" s="31">
        <f t="shared" si="52"/>
        <v>0.66920000000000002</v>
      </c>
      <c r="DW63" s="31">
        <f t="shared" si="52"/>
        <v>0.46429999999999999</v>
      </c>
      <c r="DX63" s="31">
        <f t="shared" si="52"/>
        <v>0.43559999999999999</v>
      </c>
      <c r="DY63" s="31">
        <f t="shared" si="52"/>
        <v>0.39700000000000002</v>
      </c>
      <c r="DZ63" s="31">
        <f t="shared" si="52"/>
        <v>0.3805</v>
      </c>
      <c r="EA63" s="31">
        <f t="shared" si="52"/>
        <v>0.48509999999999998</v>
      </c>
      <c r="EB63" s="31">
        <f t="shared" si="52"/>
        <v>0.53490000000000004</v>
      </c>
      <c r="EC63" s="31">
        <f t="shared" si="52"/>
        <v>0.4</v>
      </c>
      <c r="ED63" s="31">
        <f t="shared" si="52"/>
        <v>7.2700000000000001E-2</v>
      </c>
      <c r="EE63" s="31">
        <f t="shared" si="52"/>
        <v>0.63029999999999997</v>
      </c>
      <c r="EF63" s="31">
        <f t="shared" si="52"/>
        <v>0.7127</v>
      </c>
      <c r="EG63" s="31">
        <f t="shared" si="52"/>
        <v>0.76800000000000002</v>
      </c>
      <c r="EH63" s="31">
        <f t="shared" si="52"/>
        <v>0.58020000000000005</v>
      </c>
      <c r="EI63" s="31">
        <f t="shared" si="52"/>
        <v>0.749</v>
      </c>
      <c r="EJ63" s="31">
        <f t="shared" si="52"/>
        <v>0.45019999999999999</v>
      </c>
      <c r="EK63" s="31">
        <f t="shared" si="52"/>
        <v>0.3216</v>
      </c>
      <c r="EL63" s="31">
        <f t="shared" si="52"/>
        <v>0.29599999999999999</v>
      </c>
      <c r="EM63" s="31">
        <f t="shared" si="52"/>
        <v>0.6734</v>
      </c>
      <c r="EN63" s="31">
        <f t="shared" si="52"/>
        <v>0.78159999999999996</v>
      </c>
      <c r="EO63" s="31">
        <f t="shared" si="52"/>
        <v>0.40860000000000002</v>
      </c>
      <c r="EP63" s="31">
        <f t="shared" si="52"/>
        <v>0.44350000000000001</v>
      </c>
      <c r="EQ63" s="31">
        <f t="shared" si="52"/>
        <v>0.18260000000000001</v>
      </c>
      <c r="ER63" s="31">
        <f t="shared" si="52"/>
        <v>0.4269</v>
      </c>
      <c r="ES63" s="31">
        <f t="shared" si="52"/>
        <v>0.71050000000000002</v>
      </c>
      <c r="ET63" s="31">
        <f t="shared" si="52"/>
        <v>0.66039999999999999</v>
      </c>
      <c r="EU63" s="31">
        <f t="shared" si="52"/>
        <v>0.9415</v>
      </c>
      <c r="EV63" s="31">
        <f t="shared" si="52"/>
        <v>0.73499999999999999</v>
      </c>
      <c r="EW63" s="31">
        <f t="shared" si="52"/>
        <v>0.27700000000000002</v>
      </c>
      <c r="EX63" s="31">
        <f t="shared" si="52"/>
        <v>0.59040000000000004</v>
      </c>
      <c r="EY63" s="31">
        <f t="shared" si="52"/>
        <v>0.56189999999999996</v>
      </c>
      <c r="EZ63" s="31">
        <f t="shared" si="52"/>
        <v>0.78029999999999999</v>
      </c>
      <c r="FA63" s="31">
        <f t="shared" si="52"/>
        <v>0.3518</v>
      </c>
      <c r="FB63" s="31">
        <f t="shared" si="52"/>
        <v>0.59219999999999995</v>
      </c>
      <c r="FC63" s="31">
        <f t="shared" si="52"/>
        <v>0.37690000000000001</v>
      </c>
      <c r="FD63" s="31">
        <f t="shared" si="52"/>
        <v>0.53369999999999995</v>
      </c>
      <c r="FE63" s="31">
        <f t="shared" si="52"/>
        <v>0.42420000000000002</v>
      </c>
      <c r="FF63" s="31">
        <f t="shared" si="52"/>
        <v>0.53400000000000003</v>
      </c>
      <c r="FG63" s="31">
        <f t="shared" si="52"/>
        <v>0.48649999999999999</v>
      </c>
      <c r="FH63" s="31">
        <f t="shared" si="52"/>
        <v>0.625</v>
      </c>
      <c r="FI63" s="31">
        <f t="shared" si="52"/>
        <v>0.6472</v>
      </c>
      <c r="FJ63" s="31">
        <f t="shared" si="52"/>
        <v>0.38769999999999999</v>
      </c>
      <c r="FK63" s="31">
        <f t="shared" si="52"/>
        <v>0.5605</v>
      </c>
      <c r="FL63" s="31">
        <f t="shared" si="52"/>
        <v>0.2109</v>
      </c>
      <c r="FM63" s="31">
        <f t="shared" si="52"/>
        <v>0.37430000000000002</v>
      </c>
      <c r="FN63" s="31">
        <f t="shared" si="52"/>
        <v>0.65700000000000003</v>
      </c>
      <c r="FO63" s="31">
        <f t="shared" si="52"/>
        <v>0.38590000000000002</v>
      </c>
      <c r="FP63" s="31">
        <f t="shared" si="52"/>
        <v>0.76800000000000002</v>
      </c>
      <c r="FQ63" s="31">
        <f t="shared" si="52"/>
        <v>0.54200000000000004</v>
      </c>
      <c r="FR63" s="31">
        <f t="shared" si="52"/>
        <v>0.44319999999999998</v>
      </c>
      <c r="FS63" s="31">
        <f t="shared" si="52"/>
        <v>0.21820000000000001</v>
      </c>
      <c r="FT63" s="31">
        <f t="shared" si="52"/>
        <v>0.2979</v>
      </c>
      <c r="FU63" s="31">
        <f t="shared" si="52"/>
        <v>0.70679999999999998</v>
      </c>
      <c r="FV63" s="31">
        <f t="shared" si="52"/>
        <v>0.59950000000000003</v>
      </c>
      <c r="FW63" s="31">
        <f>ROUND(MIN(100%,MAX((FW57/FW61),(FW58/FW62))),4)</f>
        <v>0.61680000000000001</v>
      </c>
      <c r="FX63" s="31">
        <f>ROUND(MIN(100%,MAX((FX57/FX61),(FX58/FX62))),4)</f>
        <v>0.22389999999999999</v>
      </c>
    </row>
    <row r="64" spans="1:195" s="31" customFormat="1" x14ac:dyDescent="0.25">
      <c r="A64" s="171"/>
      <c r="B64" s="30" t="s">
        <v>459</v>
      </c>
      <c r="C64" s="31">
        <f t="shared" ref="C64:AH64" si="53">ROUND(C59/C62,4)</f>
        <v>0.30649999999999999</v>
      </c>
      <c r="D64" s="31">
        <f t="shared" si="53"/>
        <v>0.12920000000000001</v>
      </c>
      <c r="E64" s="31">
        <f t="shared" si="53"/>
        <v>0.40500000000000003</v>
      </c>
      <c r="F64" s="31">
        <f t="shared" si="53"/>
        <v>0.13389999999999999</v>
      </c>
      <c r="G64" s="31">
        <f t="shared" si="53"/>
        <v>0.08</v>
      </c>
      <c r="H64" s="31">
        <f t="shared" si="53"/>
        <v>2.23E-2</v>
      </c>
      <c r="I64" s="31">
        <f t="shared" si="53"/>
        <v>0.38469999999999999</v>
      </c>
      <c r="J64" s="31">
        <f t="shared" si="53"/>
        <v>0.1295</v>
      </c>
      <c r="K64" s="31">
        <f t="shared" si="53"/>
        <v>3.7900000000000003E-2</v>
      </c>
      <c r="L64" s="31">
        <f t="shared" si="53"/>
        <v>0.1168</v>
      </c>
      <c r="M64" s="31">
        <f t="shared" si="53"/>
        <v>0.3644</v>
      </c>
      <c r="N64" s="31">
        <f t="shared" si="53"/>
        <v>8.0699999999999994E-2</v>
      </c>
      <c r="O64" s="31">
        <f t="shared" si="53"/>
        <v>4.3099999999999999E-2</v>
      </c>
      <c r="P64" s="31">
        <f t="shared" si="53"/>
        <v>4.4400000000000002E-2</v>
      </c>
      <c r="Q64" s="31">
        <f t="shared" si="53"/>
        <v>0.38159999999999999</v>
      </c>
      <c r="R64" s="31">
        <f t="shared" si="53"/>
        <v>2.58E-2</v>
      </c>
      <c r="S64" s="31">
        <f t="shared" si="53"/>
        <v>7.7499999999999999E-2</v>
      </c>
      <c r="T64" s="31">
        <f t="shared" si="53"/>
        <v>9.0200000000000002E-2</v>
      </c>
      <c r="U64" s="31">
        <f t="shared" si="53"/>
        <v>0</v>
      </c>
      <c r="V64" s="31">
        <f t="shared" si="53"/>
        <v>8.0000000000000002E-3</v>
      </c>
      <c r="W64" s="31">
        <f t="shared" si="53"/>
        <v>0</v>
      </c>
      <c r="X64" s="31">
        <f t="shared" si="53"/>
        <v>0</v>
      </c>
      <c r="Y64" s="31">
        <f t="shared" si="53"/>
        <v>4.4000000000000003E-3</v>
      </c>
      <c r="Z64" s="31">
        <f t="shared" si="53"/>
        <v>6.9699999999999998E-2</v>
      </c>
      <c r="AA64" s="31">
        <f t="shared" si="53"/>
        <v>0.1363</v>
      </c>
      <c r="AB64" s="31">
        <f t="shared" si="53"/>
        <v>8.6699999999999999E-2</v>
      </c>
      <c r="AC64" s="31">
        <f t="shared" si="53"/>
        <v>2.2000000000000001E-3</v>
      </c>
      <c r="AD64" s="31">
        <f t="shared" si="53"/>
        <v>1.15E-2</v>
      </c>
      <c r="AE64" s="31">
        <f t="shared" si="53"/>
        <v>0</v>
      </c>
      <c r="AF64" s="31">
        <f t="shared" si="53"/>
        <v>0.1162</v>
      </c>
      <c r="AG64" s="31">
        <f t="shared" si="53"/>
        <v>1.1999999999999999E-3</v>
      </c>
      <c r="AH64" s="31">
        <f t="shared" si="53"/>
        <v>0</v>
      </c>
      <c r="AI64" s="31">
        <f t="shared" ref="AI64:BN64" si="54">ROUND(AI59/AI62,4)</f>
        <v>0</v>
      </c>
      <c r="AJ64" s="31">
        <f t="shared" si="54"/>
        <v>0.1203</v>
      </c>
      <c r="AK64" s="31">
        <f t="shared" si="54"/>
        <v>7.3200000000000001E-2</v>
      </c>
      <c r="AL64" s="31">
        <f t="shared" si="54"/>
        <v>8.09E-2</v>
      </c>
      <c r="AM64" s="31">
        <f t="shared" si="54"/>
        <v>4.7000000000000002E-3</v>
      </c>
      <c r="AN64" s="31">
        <f t="shared" si="54"/>
        <v>0</v>
      </c>
      <c r="AO64" s="31">
        <f t="shared" si="54"/>
        <v>6.4399999999999999E-2</v>
      </c>
      <c r="AP64" s="31">
        <f t="shared" si="54"/>
        <v>0.35699999999999998</v>
      </c>
      <c r="AQ64" s="31">
        <f t="shared" si="54"/>
        <v>0</v>
      </c>
      <c r="AR64" s="31">
        <f t="shared" si="54"/>
        <v>3.39E-2</v>
      </c>
      <c r="AS64" s="31">
        <f t="shared" si="54"/>
        <v>0.3226</v>
      </c>
      <c r="AT64" s="31">
        <f t="shared" si="54"/>
        <v>1.4200000000000001E-2</v>
      </c>
      <c r="AU64" s="31">
        <f t="shared" si="54"/>
        <v>2.2700000000000001E-2</v>
      </c>
      <c r="AV64" s="31">
        <f t="shared" si="54"/>
        <v>0</v>
      </c>
      <c r="AW64" s="31">
        <f t="shared" si="54"/>
        <v>2.12E-2</v>
      </c>
      <c r="AX64" s="31">
        <f t="shared" si="54"/>
        <v>0</v>
      </c>
      <c r="AY64" s="31">
        <f t="shared" si="54"/>
        <v>2.0999999999999999E-3</v>
      </c>
      <c r="AZ64" s="31">
        <f t="shared" si="54"/>
        <v>0.17269999999999999</v>
      </c>
      <c r="BA64" s="31">
        <f t="shared" si="54"/>
        <v>1.61E-2</v>
      </c>
      <c r="BB64" s="31">
        <f t="shared" si="54"/>
        <v>4.4600000000000001E-2</v>
      </c>
      <c r="BC64" s="31">
        <f t="shared" si="54"/>
        <v>8.9800000000000005E-2</v>
      </c>
      <c r="BD64" s="31">
        <f t="shared" si="54"/>
        <v>2.1499999999999998E-2</v>
      </c>
      <c r="BE64" s="31">
        <f t="shared" si="54"/>
        <v>4.8999999999999998E-3</v>
      </c>
      <c r="BF64" s="31">
        <f t="shared" si="54"/>
        <v>1.55E-2</v>
      </c>
      <c r="BG64" s="31">
        <f t="shared" si="54"/>
        <v>0.1178</v>
      </c>
      <c r="BH64" s="31">
        <f t="shared" si="54"/>
        <v>9.7000000000000003E-3</v>
      </c>
      <c r="BI64" s="31">
        <f t="shared" si="54"/>
        <v>4.3700000000000003E-2</v>
      </c>
      <c r="BJ64" s="31">
        <f t="shared" si="54"/>
        <v>3.8399999999999997E-2</v>
      </c>
      <c r="BK64" s="31">
        <f t="shared" si="54"/>
        <v>2.8500000000000001E-2</v>
      </c>
      <c r="BL64" s="31">
        <f t="shared" si="54"/>
        <v>0</v>
      </c>
      <c r="BM64" s="31">
        <f t="shared" si="54"/>
        <v>8.6E-3</v>
      </c>
      <c r="BN64" s="31">
        <f t="shared" si="54"/>
        <v>9.1999999999999998E-3</v>
      </c>
      <c r="BO64" s="31">
        <f t="shared" ref="BO64:CT64" si="55">ROUND(BO59/BO62,4)</f>
        <v>1.35E-2</v>
      </c>
      <c r="BP64" s="31">
        <f t="shared" si="55"/>
        <v>0</v>
      </c>
      <c r="BQ64" s="31">
        <f t="shared" si="55"/>
        <v>0.26350000000000001</v>
      </c>
      <c r="BR64" s="31">
        <f t="shared" si="55"/>
        <v>0.1424</v>
      </c>
      <c r="BS64" s="31">
        <f t="shared" si="55"/>
        <v>0.17879999999999999</v>
      </c>
      <c r="BT64" s="31">
        <f t="shared" si="55"/>
        <v>3.0999999999999999E-3</v>
      </c>
      <c r="BU64" s="31">
        <f t="shared" si="55"/>
        <v>8.8499999999999995E-2</v>
      </c>
      <c r="BV64" s="31">
        <f t="shared" si="55"/>
        <v>8.6199999999999999E-2</v>
      </c>
      <c r="BW64" s="31">
        <f t="shared" si="55"/>
        <v>7.51E-2</v>
      </c>
      <c r="BX64" s="31">
        <f t="shared" si="55"/>
        <v>0</v>
      </c>
      <c r="BY64" s="31">
        <f t="shared" si="55"/>
        <v>0</v>
      </c>
      <c r="BZ64" s="31">
        <f t="shared" si="55"/>
        <v>1.44E-2</v>
      </c>
      <c r="CA64" s="31">
        <f t="shared" si="55"/>
        <v>9.0399999999999994E-2</v>
      </c>
      <c r="CB64" s="31">
        <f t="shared" si="55"/>
        <v>6.5100000000000005E-2</v>
      </c>
      <c r="CC64" s="31">
        <f t="shared" si="55"/>
        <v>6.4999999999999997E-3</v>
      </c>
      <c r="CD64" s="31">
        <f t="shared" si="55"/>
        <v>0</v>
      </c>
      <c r="CE64" s="31">
        <f t="shared" si="55"/>
        <v>0</v>
      </c>
      <c r="CF64" s="31">
        <f t="shared" si="55"/>
        <v>5.0200000000000002E-2</v>
      </c>
      <c r="CG64" s="31">
        <f t="shared" si="55"/>
        <v>7.4800000000000005E-2</v>
      </c>
      <c r="CH64" s="31">
        <f t="shared" si="55"/>
        <v>0.2944</v>
      </c>
      <c r="CI64" s="31">
        <f t="shared" si="55"/>
        <v>0.2213</v>
      </c>
      <c r="CJ64" s="31">
        <f t="shared" si="55"/>
        <v>0.34949999999999998</v>
      </c>
      <c r="CK64" s="31">
        <f t="shared" si="55"/>
        <v>3.6299999999999999E-2</v>
      </c>
      <c r="CL64" s="31">
        <f t="shared" si="55"/>
        <v>1.2999999999999999E-2</v>
      </c>
      <c r="CM64" s="31">
        <f t="shared" si="55"/>
        <v>3.5799999999999998E-2</v>
      </c>
      <c r="CN64" s="31">
        <f t="shared" si="55"/>
        <v>6.3600000000000004E-2</v>
      </c>
      <c r="CO64" s="31">
        <f t="shared" si="55"/>
        <v>2.7E-2</v>
      </c>
      <c r="CP64" s="31">
        <f t="shared" si="55"/>
        <v>0.1474</v>
      </c>
      <c r="CQ64" s="31">
        <f t="shared" si="55"/>
        <v>4.3499999999999997E-2</v>
      </c>
      <c r="CR64" s="31">
        <f t="shared" si="55"/>
        <v>1.7000000000000001E-2</v>
      </c>
      <c r="CS64" s="31">
        <f t="shared" si="55"/>
        <v>1.4E-2</v>
      </c>
      <c r="CT64" s="31">
        <f t="shared" si="55"/>
        <v>3.6999999999999998E-2</v>
      </c>
      <c r="CU64" s="31">
        <f t="shared" ref="CU64:DZ64" si="56">ROUND(CU59/CU62,4)</f>
        <v>4.5999999999999999E-3</v>
      </c>
      <c r="CV64" s="31">
        <f t="shared" si="56"/>
        <v>0</v>
      </c>
      <c r="CW64" s="31">
        <f t="shared" si="56"/>
        <v>0</v>
      </c>
      <c r="CX64" s="31">
        <f t="shared" si="56"/>
        <v>4.6300000000000001E-2</v>
      </c>
      <c r="CY64" s="31">
        <f t="shared" si="56"/>
        <v>0</v>
      </c>
      <c r="CZ64" s="31">
        <f t="shared" si="56"/>
        <v>4.9700000000000001E-2</v>
      </c>
      <c r="DA64" s="31">
        <f t="shared" si="56"/>
        <v>0</v>
      </c>
      <c r="DB64" s="31">
        <f t="shared" si="56"/>
        <v>6.4999999999999997E-3</v>
      </c>
      <c r="DC64" s="31">
        <f t="shared" si="56"/>
        <v>5.5999999999999999E-3</v>
      </c>
      <c r="DD64" s="31">
        <f t="shared" si="56"/>
        <v>1.9199999999999998E-2</v>
      </c>
      <c r="DE64" s="31">
        <f t="shared" si="56"/>
        <v>3.2099999999999997E-2</v>
      </c>
      <c r="DF64" s="31">
        <f t="shared" si="56"/>
        <v>4.2999999999999997E-2</v>
      </c>
      <c r="DG64" s="31">
        <f t="shared" si="56"/>
        <v>0</v>
      </c>
      <c r="DH64" s="31">
        <f t="shared" si="56"/>
        <v>8.9700000000000002E-2</v>
      </c>
      <c r="DI64" s="31">
        <f t="shared" si="56"/>
        <v>6.4399999999999999E-2</v>
      </c>
      <c r="DJ64" s="31">
        <f t="shared" si="56"/>
        <v>1.4500000000000001E-2</v>
      </c>
      <c r="DK64" s="31">
        <f t="shared" si="56"/>
        <v>5.0700000000000002E-2</v>
      </c>
      <c r="DL64" s="31">
        <f t="shared" si="56"/>
        <v>0.153</v>
      </c>
      <c r="DM64" s="31">
        <f t="shared" si="56"/>
        <v>1.9300000000000001E-2</v>
      </c>
      <c r="DN64" s="31">
        <f t="shared" si="56"/>
        <v>0.13089999999999999</v>
      </c>
      <c r="DO64" s="31">
        <f t="shared" si="56"/>
        <v>0.26719999999999999</v>
      </c>
      <c r="DP64" s="31">
        <f t="shared" si="56"/>
        <v>5.4000000000000003E-3</v>
      </c>
      <c r="DQ64" s="31">
        <f t="shared" si="56"/>
        <v>0.1439</v>
      </c>
      <c r="DR64" s="31">
        <f t="shared" si="56"/>
        <v>1.5900000000000001E-2</v>
      </c>
      <c r="DS64" s="31">
        <f t="shared" si="56"/>
        <v>8.2699999999999996E-2</v>
      </c>
      <c r="DT64" s="31">
        <f t="shared" si="56"/>
        <v>0.1502</v>
      </c>
      <c r="DU64" s="31">
        <f t="shared" si="56"/>
        <v>5.1000000000000004E-3</v>
      </c>
      <c r="DV64" s="31">
        <f t="shared" si="56"/>
        <v>0</v>
      </c>
      <c r="DW64" s="31">
        <f t="shared" si="56"/>
        <v>5.8999999999999999E-3</v>
      </c>
      <c r="DX64" s="31">
        <f t="shared" si="56"/>
        <v>2.47E-2</v>
      </c>
      <c r="DY64" s="31">
        <f t="shared" si="56"/>
        <v>2.24E-2</v>
      </c>
      <c r="DZ64" s="31">
        <f t="shared" si="56"/>
        <v>1E-3</v>
      </c>
      <c r="EA64" s="31">
        <f t="shared" ref="EA64:FF64" si="57">ROUND(EA59/EA62,4)</f>
        <v>1.03E-2</v>
      </c>
      <c r="EB64" s="31">
        <f t="shared" si="57"/>
        <v>0.21629999999999999</v>
      </c>
      <c r="EC64" s="31">
        <f t="shared" si="57"/>
        <v>0</v>
      </c>
      <c r="ED64" s="31">
        <f t="shared" si="57"/>
        <v>7.3300000000000004E-2</v>
      </c>
      <c r="EE64" s="31">
        <f t="shared" si="57"/>
        <v>0.10050000000000001</v>
      </c>
      <c r="EF64" s="31">
        <f t="shared" si="57"/>
        <v>5.3600000000000002E-2</v>
      </c>
      <c r="EG64" s="31">
        <f t="shared" si="57"/>
        <v>0.21110000000000001</v>
      </c>
      <c r="EH64" s="31">
        <f t="shared" si="57"/>
        <v>2.7799999999999998E-2</v>
      </c>
      <c r="EI64" s="31">
        <f t="shared" si="57"/>
        <v>5.7500000000000002E-2</v>
      </c>
      <c r="EJ64" s="31">
        <f t="shared" si="57"/>
        <v>3.0599999999999999E-2</v>
      </c>
      <c r="EK64" s="31">
        <f t="shared" si="57"/>
        <v>7.0900000000000005E-2</v>
      </c>
      <c r="EL64" s="31">
        <f t="shared" si="57"/>
        <v>1.49E-2</v>
      </c>
      <c r="EM64" s="31">
        <f t="shared" si="57"/>
        <v>8.7499999999999994E-2</v>
      </c>
      <c r="EN64" s="31">
        <f t="shared" si="57"/>
        <v>0.111</v>
      </c>
      <c r="EO64" s="31">
        <f t="shared" si="57"/>
        <v>5.8000000000000003E-2</v>
      </c>
      <c r="EP64" s="31">
        <f t="shared" si="57"/>
        <v>5.33E-2</v>
      </c>
      <c r="EQ64" s="31">
        <f t="shared" si="57"/>
        <v>5.45E-2</v>
      </c>
      <c r="ER64" s="31">
        <f t="shared" si="57"/>
        <v>5.4100000000000002E-2</v>
      </c>
      <c r="ES64" s="31">
        <f t="shared" si="57"/>
        <v>1.9900000000000001E-2</v>
      </c>
      <c r="ET64" s="31">
        <f t="shared" si="57"/>
        <v>1.0999999999999999E-2</v>
      </c>
      <c r="EU64" s="31">
        <f t="shared" si="57"/>
        <v>0.37409999999999999</v>
      </c>
      <c r="EV64" s="31">
        <f t="shared" si="57"/>
        <v>0.1709</v>
      </c>
      <c r="EW64" s="31">
        <f t="shared" si="57"/>
        <v>8.7099999999999997E-2</v>
      </c>
      <c r="EX64" s="31">
        <f t="shared" si="57"/>
        <v>5.0099999999999999E-2</v>
      </c>
      <c r="EY64" s="31">
        <f t="shared" si="57"/>
        <v>5.4000000000000003E-3</v>
      </c>
      <c r="EZ64" s="31">
        <f t="shared" si="57"/>
        <v>0</v>
      </c>
      <c r="FA64" s="31">
        <f t="shared" si="57"/>
        <v>0.2457</v>
      </c>
      <c r="FB64" s="31">
        <f t="shared" si="57"/>
        <v>6.1999999999999998E-3</v>
      </c>
      <c r="FC64" s="31">
        <f t="shared" si="57"/>
        <v>9.9000000000000008E-3</v>
      </c>
      <c r="FD64" s="31">
        <f t="shared" si="57"/>
        <v>3.0999999999999999E-3</v>
      </c>
      <c r="FE64" s="31">
        <f t="shared" si="57"/>
        <v>0.17169999999999999</v>
      </c>
      <c r="FF64" s="31">
        <f t="shared" si="57"/>
        <v>0</v>
      </c>
      <c r="FG64" s="31">
        <f t="shared" ref="FG64:FX64" si="58">ROUND(FG59/FG62,4)</f>
        <v>6.2199999999999998E-2</v>
      </c>
      <c r="FH64" s="31">
        <f t="shared" si="58"/>
        <v>1.2500000000000001E-2</v>
      </c>
      <c r="FI64" s="31">
        <f t="shared" si="58"/>
        <v>0.16400000000000001</v>
      </c>
      <c r="FJ64" s="31">
        <f t="shared" si="58"/>
        <v>5.7299999999999997E-2</v>
      </c>
      <c r="FK64" s="31">
        <f t="shared" si="58"/>
        <v>0.15140000000000001</v>
      </c>
      <c r="FL64" s="31">
        <f t="shared" si="58"/>
        <v>1.2500000000000001E-2</v>
      </c>
      <c r="FM64" s="31">
        <f t="shared" si="58"/>
        <v>7.8899999999999998E-2</v>
      </c>
      <c r="FN64" s="31">
        <f t="shared" si="58"/>
        <v>0.2046</v>
      </c>
      <c r="FO64" s="31">
        <f t="shared" si="58"/>
        <v>5.0299999999999997E-2</v>
      </c>
      <c r="FP64" s="31">
        <f t="shared" si="58"/>
        <v>0.32329999999999998</v>
      </c>
      <c r="FQ64" s="31">
        <f t="shared" si="58"/>
        <v>0.108</v>
      </c>
      <c r="FR64" s="31">
        <f t="shared" si="58"/>
        <v>0</v>
      </c>
      <c r="FS64" s="31">
        <f t="shared" si="58"/>
        <v>2.4199999999999999E-2</v>
      </c>
      <c r="FT64" s="31">
        <f t="shared" si="58"/>
        <v>0</v>
      </c>
      <c r="FU64" s="31">
        <f t="shared" si="58"/>
        <v>0.33879999999999999</v>
      </c>
      <c r="FV64" s="31">
        <f t="shared" si="58"/>
        <v>0.15329999999999999</v>
      </c>
      <c r="FW64" s="31">
        <f t="shared" si="58"/>
        <v>0.1946</v>
      </c>
      <c r="FX64" s="31">
        <f t="shared" si="58"/>
        <v>1.49E-2</v>
      </c>
    </row>
    <row r="65" spans="1:181" x14ac:dyDescent="0.25">
      <c r="B65" s="28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"/>
    </row>
    <row r="66" spans="1:181" s="17" customFormat="1" x14ac:dyDescent="0.25">
      <c r="A66" s="170"/>
      <c r="B66" s="69" t="s">
        <v>460</v>
      </c>
      <c r="C66" s="65">
        <f>ROUND(C53*C63,1)</f>
        <v>5856.9</v>
      </c>
      <c r="D66" s="65">
        <f t="shared" ref="D66:BO66" si="59">ROUND(D53*D63,1)</f>
        <v>16665</v>
      </c>
      <c r="E66" s="65">
        <f t="shared" si="59"/>
        <v>6142.5</v>
      </c>
      <c r="F66" s="65">
        <f t="shared" si="59"/>
        <v>5762.9</v>
      </c>
      <c r="G66" s="65">
        <f t="shared" si="59"/>
        <v>343.3</v>
      </c>
      <c r="H66" s="65">
        <f t="shared" si="59"/>
        <v>246.9</v>
      </c>
      <c r="I66" s="65">
        <f t="shared" si="59"/>
        <v>8151.5</v>
      </c>
      <c r="J66" s="65">
        <f t="shared" si="59"/>
        <v>1670.5</v>
      </c>
      <c r="K66" s="65">
        <f t="shared" si="59"/>
        <v>189.2</v>
      </c>
      <c r="L66" s="65">
        <f t="shared" si="59"/>
        <v>1795.2</v>
      </c>
      <c r="M66" s="65">
        <f t="shared" si="59"/>
        <v>1317.4</v>
      </c>
      <c r="N66" s="65">
        <f t="shared" si="59"/>
        <v>14382.1</v>
      </c>
      <c r="O66" s="65">
        <f t="shared" si="59"/>
        <v>3670.1</v>
      </c>
      <c r="P66" s="65">
        <f t="shared" si="59"/>
        <v>116.3</v>
      </c>
      <c r="Q66" s="65">
        <f t="shared" si="59"/>
        <v>27452.400000000001</v>
      </c>
      <c r="R66" s="65">
        <f t="shared" si="59"/>
        <v>238.6</v>
      </c>
      <c r="S66" s="65">
        <f t="shared" si="59"/>
        <v>790.8</v>
      </c>
      <c r="T66" s="65">
        <f t="shared" si="59"/>
        <v>66.8</v>
      </c>
      <c r="U66" s="65">
        <f t="shared" si="59"/>
        <v>24</v>
      </c>
      <c r="V66" s="65">
        <f t="shared" si="59"/>
        <v>176</v>
      </c>
      <c r="W66" s="65">
        <f t="shared" si="59"/>
        <v>124.8</v>
      </c>
      <c r="X66" s="65">
        <f t="shared" si="59"/>
        <v>30.8</v>
      </c>
      <c r="Y66" s="65">
        <f t="shared" si="59"/>
        <v>385.8</v>
      </c>
      <c r="Z66" s="65">
        <f t="shared" si="59"/>
        <v>147.30000000000001</v>
      </c>
      <c r="AA66" s="65">
        <f t="shared" si="59"/>
        <v>10093.799999999999</v>
      </c>
      <c r="AB66" s="65">
        <f t="shared" si="59"/>
        <v>5814.6</v>
      </c>
      <c r="AC66" s="65">
        <f t="shared" si="59"/>
        <v>388.1</v>
      </c>
      <c r="AD66" s="65">
        <f t="shared" si="59"/>
        <v>474.7</v>
      </c>
      <c r="AE66" s="65">
        <f t="shared" si="59"/>
        <v>37.1</v>
      </c>
      <c r="AF66" s="65">
        <f t="shared" si="59"/>
        <v>76.400000000000006</v>
      </c>
      <c r="AG66" s="65">
        <f t="shared" si="59"/>
        <v>233.5</v>
      </c>
      <c r="AH66" s="65">
        <f t="shared" si="59"/>
        <v>728.6</v>
      </c>
      <c r="AI66" s="65">
        <f t="shared" si="59"/>
        <v>215.8</v>
      </c>
      <c r="AJ66" s="65">
        <f t="shared" si="59"/>
        <v>168.4</v>
      </c>
      <c r="AK66" s="65">
        <f t="shared" si="59"/>
        <v>169</v>
      </c>
      <c r="AL66" s="65">
        <f t="shared" si="59"/>
        <v>247.8</v>
      </c>
      <c r="AM66" s="65">
        <f t="shared" si="59"/>
        <v>313.7</v>
      </c>
      <c r="AN66" s="65">
        <f t="shared" si="59"/>
        <v>176.8</v>
      </c>
      <c r="AO66" s="65">
        <f t="shared" si="59"/>
        <v>2484.5</v>
      </c>
      <c r="AP66" s="65">
        <f t="shared" si="59"/>
        <v>61723.9</v>
      </c>
      <c r="AQ66" s="65">
        <f t="shared" si="59"/>
        <v>124.8</v>
      </c>
      <c r="AR66" s="65">
        <f t="shared" si="59"/>
        <v>7838.7</v>
      </c>
      <c r="AS66" s="65">
        <f t="shared" si="59"/>
        <v>2812.2</v>
      </c>
      <c r="AT66" s="65">
        <f t="shared" si="59"/>
        <v>522.4</v>
      </c>
      <c r="AU66" s="65">
        <f t="shared" si="59"/>
        <v>144.6</v>
      </c>
      <c r="AV66" s="65">
        <f t="shared" si="59"/>
        <v>130.4</v>
      </c>
      <c r="AW66" s="65">
        <f t="shared" si="59"/>
        <v>60.2</v>
      </c>
      <c r="AX66" s="65">
        <f t="shared" si="59"/>
        <v>37</v>
      </c>
      <c r="AY66" s="65">
        <f t="shared" si="59"/>
        <v>222.7</v>
      </c>
      <c r="AZ66" s="65">
        <f t="shared" si="59"/>
        <v>7939.3</v>
      </c>
      <c r="BA66" s="65">
        <f t="shared" si="59"/>
        <v>4245.8999999999996</v>
      </c>
      <c r="BB66" s="65">
        <f t="shared" si="59"/>
        <v>4019.7</v>
      </c>
      <c r="BC66" s="65">
        <f t="shared" si="59"/>
        <v>15879.4</v>
      </c>
      <c r="BD66" s="65">
        <f t="shared" si="59"/>
        <v>816.4</v>
      </c>
      <c r="BE66" s="65">
        <f t="shared" si="59"/>
        <v>424.6</v>
      </c>
      <c r="BF66" s="65">
        <f t="shared" si="59"/>
        <v>3365</v>
      </c>
      <c r="BG66" s="65">
        <f t="shared" si="59"/>
        <v>671.8</v>
      </c>
      <c r="BH66" s="65">
        <f t="shared" si="59"/>
        <v>186.2</v>
      </c>
      <c r="BI66" s="65">
        <f t="shared" si="59"/>
        <v>164.6</v>
      </c>
      <c r="BJ66" s="65">
        <f t="shared" si="59"/>
        <v>587.6</v>
      </c>
      <c r="BK66" s="65">
        <f t="shared" si="59"/>
        <v>3489.4</v>
      </c>
      <c r="BL66" s="65">
        <f t="shared" si="59"/>
        <v>96.9</v>
      </c>
      <c r="BM66" s="65">
        <f t="shared" si="59"/>
        <v>173.3</v>
      </c>
      <c r="BN66" s="65">
        <f t="shared" si="59"/>
        <v>2150</v>
      </c>
      <c r="BO66" s="65">
        <f t="shared" si="59"/>
        <v>886.1</v>
      </c>
      <c r="BP66" s="65">
        <f t="shared" ref="BP66:EA66" si="60">ROUND(BP53*BP63,1)</f>
        <v>129.6</v>
      </c>
      <c r="BQ66" s="65">
        <f t="shared" si="60"/>
        <v>2585.8000000000002</v>
      </c>
      <c r="BR66" s="65">
        <f t="shared" si="60"/>
        <v>2412.4</v>
      </c>
      <c r="BS66" s="65">
        <f t="shared" si="60"/>
        <v>620.1</v>
      </c>
      <c r="BT66" s="65">
        <f t="shared" si="60"/>
        <v>108.8</v>
      </c>
      <c r="BU66" s="65">
        <f t="shared" si="60"/>
        <v>190.9</v>
      </c>
      <c r="BV66" s="65">
        <f t="shared" si="60"/>
        <v>372.7</v>
      </c>
      <c r="BW66" s="65">
        <f t="shared" si="60"/>
        <v>470.7</v>
      </c>
      <c r="BX66" s="65">
        <f t="shared" si="60"/>
        <v>17</v>
      </c>
      <c r="BY66" s="65">
        <f t="shared" si="60"/>
        <v>377</v>
      </c>
      <c r="BZ66" s="65">
        <f t="shared" si="60"/>
        <v>117.4</v>
      </c>
      <c r="CA66" s="65">
        <f t="shared" si="60"/>
        <v>118.4</v>
      </c>
      <c r="CB66" s="65">
        <f t="shared" si="60"/>
        <v>29782.799999999999</v>
      </c>
      <c r="CC66" s="65">
        <f t="shared" si="60"/>
        <v>72.900000000000006</v>
      </c>
      <c r="CD66" s="65">
        <f t="shared" si="60"/>
        <v>51.9</v>
      </c>
      <c r="CE66" s="65">
        <f t="shared" si="60"/>
        <v>77.599999999999994</v>
      </c>
      <c r="CF66" s="65">
        <f t="shared" si="60"/>
        <v>78.599999999999994</v>
      </c>
      <c r="CG66" s="65">
        <f t="shared" si="60"/>
        <v>86.6</v>
      </c>
      <c r="CH66" s="65">
        <f t="shared" si="60"/>
        <v>89.9</v>
      </c>
      <c r="CI66" s="65">
        <f t="shared" si="60"/>
        <v>453.6</v>
      </c>
      <c r="CJ66" s="65">
        <f t="shared" si="60"/>
        <v>817.2</v>
      </c>
      <c r="CK66" s="65">
        <f t="shared" si="60"/>
        <v>1472</v>
      </c>
      <c r="CL66" s="65">
        <f t="shared" si="60"/>
        <v>533.70000000000005</v>
      </c>
      <c r="CM66" s="65">
        <f t="shared" si="60"/>
        <v>454.6</v>
      </c>
      <c r="CN66" s="65">
        <f t="shared" si="60"/>
        <v>8447.6</v>
      </c>
      <c r="CO66" s="65">
        <f t="shared" si="60"/>
        <v>6374.6</v>
      </c>
      <c r="CP66" s="65">
        <f t="shared" si="60"/>
        <v>410.2</v>
      </c>
      <c r="CQ66" s="65">
        <f t="shared" si="60"/>
        <v>849.4</v>
      </c>
      <c r="CR66" s="65">
        <f t="shared" si="60"/>
        <v>73.8</v>
      </c>
      <c r="CS66" s="65">
        <f t="shared" si="60"/>
        <v>167.4</v>
      </c>
      <c r="CT66" s="65">
        <f t="shared" si="60"/>
        <v>60.2</v>
      </c>
      <c r="CU66" s="65">
        <f t="shared" si="60"/>
        <v>88.9</v>
      </c>
      <c r="CV66" s="65">
        <f t="shared" si="60"/>
        <v>28.5</v>
      </c>
      <c r="CW66" s="65">
        <f t="shared" si="60"/>
        <v>83.1</v>
      </c>
      <c r="CX66" s="65">
        <f t="shared" si="60"/>
        <v>218.9</v>
      </c>
      <c r="CY66" s="65">
        <f t="shared" si="60"/>
        <v>15.3</v>
      </c>
      <c r="CZ66" s="65">
        <f t="shared" si="60"/>
        <v>1187.0999999999999</v>
      </c>
      <c r="DA66" s="65">
        <f t="shared" si="60"/>
        <v>85.6</v>
      </c>
      <c r="DB66" s="65">
        <f t="shared" si="60"/>
        <v>116.9</v>
      </c>
      <c r="DC66" s="65">
        <f t="shared" si="60"/>
        <v>68.5</v>
      </c>
      <c r="DD66" s="65">
        <f t="shared" si="60"/>
        <v>58.2</v>
      </c>
      <c r="DE66" s="65">
        <f t="shared" si="60"/>
        <v>158.6</v>
      </c>
      <c r="DF66" s="65">
        <f t="shared" si="60"/>
        <v>10017.1</v>
      </c>
      <c r="DG66" s="65">
        <f t="shared" si="60"/>
        <v>47.7</v>
      </c>
      <c r="DH66" s="65">
        <f t="shared" si="60"/>
        <v>1007.1</v>
      </c>
      <c r="DI66" s="65">
        <f t="shared" si="60"/>
        <v>1654.3</v>
      </c>
      <c r="DJ66" s="65">
        <f t="shared" si="60"/>
        <v>320.7</v>
      </c>
      <c r="DK66" s="65">
        <f t="shared" si="60"/>
        <v>258.8</v>
      </c>
      <c r="DL66" s="65">
        <f t="shared" si="60"/>
        <v>3414.7</v>
      </c>
      <c r="DM66" s="65">
        <f t="shared" si="60"/>
        <v>174.6</v>
      </c>
      <c r="DN66" s="65">
        <f t="shared" si="60"/>
        <v>938.9</v>
      </c>
      <c r="DO66" s="65">
        <f t="shared" si="60"/>
        <v>2164.1</v>
      </c>
      <c r="DP66" s="65">
        <f t="shared" si="60"/>
        <v>81.900000000000006</v>
      </c>
      <c r="DQ66" s="65">
        <f t="shared" si="60"/>
        <v>305.8</v>
      </c>
      <c r="DR66" s="65">
        <f t="shared" si="60"/>
        <v>1004.7</v>
      </c>
      <c r="DS66" s="65">
        <f t="shared" si="60"/>
        <v>669.6</v>
      </c>
      <c r="DT66" s="65">
        <f t="shared" si="60"/>
        <v>106.7</v>
      </c>
      <c r="DU66" s="65">
        <f t="shared" si="60"/>
        <v>222.6</v>
      </c>
      <c r="DV66" s="65">
        <f t="shared" si="60"/>
        <v>138.30000000000001</v>
      </c>
      <c r="DW66" s="65">
        <f t="shared" si="60"/>
        <v>162.5</v>
      </c>
      <c r="DX66" s="65">
        <f t="shared" si="60"/>
        <v>75.8</v>
      </c>
      <c r="DY66" s="65">
        <f t="shared" si="60"/>
        <v>127.2</v>
      </c>
      <c r="DZ66" s="65">
        <f t="shared" si="60"/>
        <v>379.4</v>
      </c>
      <c r="EA66" s="65">
        <f t="shared" si="60"/>
        <v>249.1</v>
      </c>
      <c r="EB66" s="65">
        <f t="shared" ref="EB66:FX66" si="61">ROUND(EB53*EB63,1)</f>
        <v>314.3</v>
      </c>
      <c r="EC66" s="65">
        <f t="shared" si="61"/>
        <v>114.1</v>
      </c>
      <c r="ED66" s="65">
        <f t="shared" si="61"/>
        <v>124.6</v>
      </c>
      <c r="EE66" s="65">
        <f t="shared" si="61"/>
        <v>131.1</v>
      </c>
      <c r="EF66" s="65">
        <f t="shared" si="61"/>
        <v>1088.5999999999999</v>
      </c>
      <c r="EG66" s="65">
        <f t="shared" si="61"/>
        <v>209</v>
      </c>
      <c r="EH66" s="65">
        <f t="shared" si="61"/>
        <v>131</v>
      </c>
      <c r="EI66" s="65">
        <f t="shared" si="61"/>
        <v>12399.2</v>
      </c>
      <c r="EJ66" s="65">
        <f t="shared" si="61"/>
        <v>3983.4</v>
      </c>
      <c r="EK66" s="65">
        <f t="shared" si="61"/>
        <v>211</v>
      </c>
      <c r="EL66" s="65">
        <f t="shared" si="61"/>
        <v>135.69999999999999</v>
      </c>
      <c r="EM66" s="65">
        <f t="shared" si="61"/>
        <v>323.2</v>
      </c>
      <c r="EN66" s="65">
        <f t="shared" si="61"/>
        <v>847.3</v>
      </c>
      <c r="EO66" s="65">
        <f t="shared" si="61"/>
        <v>182.5</v>
      </c>
      <c r="EP66" s="65">
        <f t="shared" si="61"/>
        <v>163.80000000000001</v>
      </c>
      <c r="EQ66" s="65">
        <f t="shared" si="61"/>
        <v>429.1</v>
      </c>
      <c r="ER66" s="65">
        <f t="shared" si="61"/>
        <v>166.5</v>
      </c>
      <c r="ES66" s="65">
        <f t="shared" si="61"/>
        <v>77.2</v>
      </c>
      <c r="ET66" s="65">
        <f t="shared" si="61"/>
        <v>126.1</v>
      </c>
      <c r="EU66" s="65">
        <f t="shared" si="61"/>
        <v>551.20000000000005</v>
      </c>
      <c r="EV66" s="65">
        <f t="shared" si="61"/>
        <v>48.2</v>
      </c>
      <c r="EW66" s="65">
        <f t="shared" si="61"/>
        <v>236.7</v>
      </c>
      <c r="EX66" s="65">
        <f t="shared" si="61"/>
        <v>147.80000000000001</v>
      </c>
      <c r="EY66" s="65">
        <f t="shared" si="61"/>
        <v>604.20000000000005</v>
      </c>
      <c r="EZ66" s="65">
        <f t="shared" si="61"/>
        <v>94.4</v>
      </c>
      <c r="FA66" s="65">
        <f t="shared" si="61"/>
        <v>1067.3</v>
      </c>
      <c r="FB66" s="65">
        <f t="shared" si="61"/>
        <v>197.6</v>
      </c>
      <c r="FC66" s="65">
        <f t="shared" si="61"/>
        <v>914.6</v>
      </c>
      <c r="FD66" s="65">
        <f t="shared" si="61"/>
        <v>176.3</v>
      </c>
      <c r="FE66" s="65">
        <f t="shared" si="61"/>
        <v>43.3</v>
      </c>
      <c r="FF66" s="65">
        <f t="shared" si="61"/>
        <v>92.2</v>
      </c>
      <c r="FG66" s="65">
        <f t="shared" si="61"/>
        <v>57.3</v>
      </c>
      <c r="FH66" s="65">
        <f t="shared" si="61"/>
        <v>47.3</v>
      </c>
      <c r="FI66" s="65">
        <f t="shared" si="61"/>
        <v>1145.5</v>
      </c>
      <c r="FJ66" s="65">
        <f t="shared" si="61"/>
        <v>711.5</v>
      </c>
      <c r="FK66" s="65">
        <f t="shared" si="61"/>
        <v>1212.9000000000001</v>
      </c>
      <c r="FL66" s="65">
        <f t="shared" si="61"/>
        <v>1005.2</v>
      </c>
      <c r="FM66" s="65">
        <f t="shared" si="61"/>
        <v>1247</v>
      </c>
      <c r="FN66" s="65">
        <f t="shared" si="61"/>
        <v>13085.8</v>
      </c>
      <c r="FO66" s="65">
        <f t="shared" si="61"/>
        <v>449.1</v>
      </c>
      <c r="FP66" s="65">
        <f t="shared" si="61"/>
        <v>1683.1</v>
      </c>
      <c r="FQ66" s="65">
        <f t="shared" si="61"/>
        <v>410.5</v>
      </c>
      <c r="FR66" s="65">
        <f t="shared" si="61"/>
        <v>64.5</v>
      </c>
      <c r="FS66" s="65">
        <f t="shared" si="61"/>
        <v>37.799999999999997</v>
      </c>
      <c r="FT66" s="65">
        <f t="shared" si="61"/>
        <v>24.4</v>
      </c>
      <c r="FU66" s="65">
        <f t="shared" si="61"/>
        <v>535.5</v>
      </c>
      <c r="FV66" s="65">
        <f t="shared" si="61"/>
        <v>424.4</v>
      </c>
      <c r="FW66" s="65">
        <f t="shared" si="61"/>
        <v>87.6</v>
      </c>
      <c r="FX66" s="65">
        <f t="shared" si="61"/>
        <v>18.899999999999999</v>
      </c>
      <c r="FY66" s="65">
        <f>SUM(C66:FX66)</f>
        <v>367169.39999999979</v>
      </c>
    </row>
    <row r="67" spans="1:181" s="17" customFormat="1" x14ac:dyDescent="0.25">
      <c r="A67" s="46"/>
    </row>
    <row r="68" spans="1:181" s="76" customFormat="1" x14ac:dyDescent="0.25">
      <c r="A68" s="170"/>
      <c r="B68" s="69" t="s">
        <v>461</v>
      </c>
      <c r="C68" s="65">
        <f t="shared" ref="C68:AH68" si="62">ROUND(C53*C64,1)</f>
        <v>2382.6999999999998</v>
      </c>
      <c r="D68" s="65">
        <f t="shared" si="62"/>
        <v>5550.7</v>
      </c>
      <c r="E68" s="65">
        <f t="shared" si="62"/>
        <v>2845</v>
      </c>
      <c r="F68" s="65">
        <f t="shared" si="62"/>
        <v>2190.3000000000002</v>
      </c>
      <c r="G68" s="65">
        <f t="shared" si="62"/>
        <v>77.7</v>
      </c>
      <c r="H68" s="65">
        <f t="shared" si="62"/>
        <v>20.7</v>
      </c>
      <c r="I68" s="65">
        <f t="shared" si="62"/>
        <v>3645.1</v>
      </c>
      <c r="J68" s="65">
        <f t="shared" si="62"/>
        <v>265.7</v>
      </c>
      <c r="K68" s="65">
        <f t="shared" si="62"/>
        <v>11.5</v>
      </c>
      <c r="L68" s="65">
        <f t="shared" si="62"/>
        <v>324.5</v>
      </c>
      <c r="M68" s="65">
        <f t="shared" si="62"/>
        <v>517.5</v>
      </c>
      <c r="N68" s="65">
        <f t="shared" si="62"/>
        <v>4217.3999999999996</v>
      </c>
      <c r="O68" s="65">
        <f t="shared" si="62"/>
        <v>647</v>
      </c>
      <c r="P68" s="65">
        <f t="shared" si="62"/>
        <v>7.6</v>
      </c>
      <c r="Q68" s="65">
        <f t="shared" si="62"/>
        <v>14610.6</v>
      </c>
      <c r="R68" s="65">
        <f t="shared" si="62"/>
        <v>13.3</v>
      </c>
      <c r="S68" s="65">
        <f t="shared" si="62"/>
        <v>104.4</v>
      </c>
      <c r="T68" s="65">
        <f t="shared" si="62"/>
        <v>11.6</v>
      </c>
      <c r="U68" s="65">
        <f t="shared" si="62"/>
        <v>0</v>
      </c>
      <c r="V68" s="65">
        <f t="shared" si="62"/>
        <v>2.1</v>
      </c>
      <c r="W68" s="65">
        <f t="shared" si="62"/>
        <v>0</v>
      </c>
      <c r="X68" s="65">
        <f t="shared" si="62"/>
        <v>0</v>
      </c>
      <c r="Y68" s="65">
        <f t="shared" si="62"/>
        <v>2</v>
      </c>
      <c r="Z68" s="65">
        <f t="shared" si="62"/>
        <v>17.600000000000001</v>
      </c>
      <c r="AA68" s="65">
        <f t="shared" si="62"/>
        <v>3907.4</v>
      </c>
      <c r="AB68" s="65">
        <f t="shared" si="62"/>
        <v>2551.3000000000002</v>
      </c>
      <c r="AC68" s="65">
        <f t="shared" si="62"/>
        <v>2</v>
      </c>
      <c r="AD68" s="65">
        <f t="shared" si="62"/>
        <v>12.6</v>
      </c>
      <c r="AE68" s="65">
        <f t="shared" si="62"/>
        <v>0</v>
      </c>
      <c r="AF68" s="65">
        <f t="shared" si="62"/>
        <v>19.8</v>
      </c>
      <c r="AG68" s="65">
        <f t="shared" si="62"/>
        <v>1.1000000000000001</v>
      </c>
      <c r="AH68" s="65">
        <f t="shared" si="62"/>
        <v>0</v>
      </c>
      <c r="AI68" s="65">
        <f t="shared" ref="AI68:BN68" si="63">ROUND(AI53*AI64,1)</f>
        <v>0</v>
      </c>
      <c r="AJ68" s="65">
        <f t="shared" si="63"/>
        <v>25.3</v>
      </c>
      <c r="AK68" s="65">
        <f t="shared" si="63"/>
        <v>13.6</v>
      </c>
      <c r="AL68" s="65">
        <f t="shared" si="63"/>
        <v>21.3</v>
      </c>
      <c r="AM68" s="65">
        <f t="shared" si="63"/>
        <v>2</v>
      </c>
      <c r="AN68" s="65">
        <f t="shared" si="63"/>
        <v>0</v>
      </c>
      <c r="AO68" s="65">
        <f t="shared" si="63"/>
        <v>325.89999999999998</v>
      </c>
      <c r="AP68" s="65">
        <f t="shared" si="63"/>
        <v>28751.9</v>
      </c>
      <c r="AQ68" s="65">
        <f t="shared" si="63"/>
        <v>0</v>
      </c>
      <c r="AR68" s="65">
        <f t="shared" si="63"/>
        <v>2167.5</v>
      </c>
      <c r="AS68" s="65">
        <f t="shared" si="63"/>
        <v>2013.8</v>
      </c>
      <c r="AT68" s="65">
        <f t="shared" si="63"/>
        <v>36.6</v>
      </c>
      <c r="AU68" s="65">
        <f t="shared" si="63"/>
        <v>8.1</v>
      </c>
      <c r="AV68" s="65">
        <f t="shared" si="63"/>
        <v>0</v>
      </c>
      <c r="AW68" s="65">
        <f t="shared" si="63"/>
        <v>4.2</v>
      </c>
      <c r="AX68" s="65">
        <f t="shared" si="63"/>
        <v>0</v>
      </c>
      <c r="AY68" s="65">
        <f t="shared" si="63"/>
        <v>1</v>
      </c>
      <c r="AZ68" s="65">
        <f t="shared" si="63"/>
        <v>1841.7</v>
      </c>
      <c r="BA68" s="65">
        <f t="shared" si="63"/>
        <v>143.4</v>
      </c>
      <c r="BB68" s="65">
        <f t="shared" si="63"/>
        <v>342.4</v>
      </c>
      <c r="BC68" s="65">
        <f t="shared" si="63"/>
        <v>2503</v>
      </c>
      <c r="BD68" s="65">
        <f t="shared" si="63"/>
        <v>96.7</v>
      </c>
      <c r="BE68" s="65">
        <f t="shared" si="63"/>
        <v>7.2</v>
      </c>
      <c r="BF68" s="65">
        <f t="shared" si="63"/>
        <v>367.6</v>
      </c>
      <c r="BG68" s="65">
        <f t="shared" si="63"/>
        <v>111.1</v>
      </c>
      <c r="BH68" s="65">
        <f t="shared" si="63"/>
        <v>5.8</v>
      </c>
      <c r="BI68" s="65">
        <f t="shared" si="63"/>
        <v>9.6</v>
      </c>
      <c r="BJ68" s="65">
        <f t="shared" si="63"/>
        <v>229.3</v>
      </c>
      <c r="BK68" s="65">
        <f t="shared" si="63"/>
        <v>433.9</v>
      </c>
      <c r="BL68" s="65">
        <f t="shared" si="63"/>
        <v>0</v>
      </c>
      <c r="BM68" s="65">
        <f t="shared" si="63"/>
        <v>2.1</v>
      </c>
      <c r="BN68" s="65">
        <f t="shared" si="63"/>
        <v>34</v>
      </c>
      <c r="BO68" s="65">
        <f t="shared" ref="BO68:CT68" si="64">ROUND(BO53*BO64,1)</f>
        <v>21</v>
      </c>
      <c r="BP68" s="65">
        <f t="shared" si="64"/>
        <v>0</v>
      </c>
      <c r="BQ68" s="65">
        <f t="shared" si="64"/>
        <v>1407.2</v>
      </c>
      <c r="BR68" s="65">
        <f t="shared" si="64"/>
        <v>664.1</v>
      </c>
      <c r="BS68" s="65">
        <f t="shared" si="64"/>
        <v>183.4</v>
      </c>
      <c r="BT68" s="65">
        <f t="shared" si="64"/>
        <v>1.1000000000000001</v>
      </c>
      <c r="BU68" s="65">
        <f t="shared" si="64"/>
        <v>38.4</v>
      </c>
      <c r="BV68" s="65">
        <f t="shared" si="64"/>
        <v>99.3</v>
      </c>
      <c r="BW68" s="65">
        <f t="shared" si="64"/>
        <v>133.4</v>
      </c>
      <c r="BX68" s="65">
        <f t="shared" si="64"/>
        <v>0</v>
      </c>
      <c r="BY68" s="65">
        <f t="shared" si="64"/>
        <v>0</v>
      </c>
      <c r="BZ68" s="65">
        <f t="shared" si="64"/>
        <v>3.1</v>
      </c>
      <c r="CA68" s="65">
        <f t="shared" si="64"/>
        <v>17.100000000000001</v>
      </c>
      <c r="CB68" s="65">
        <f t="shared" si="64"/>
        <v>5328</v>
      </c>
      <c r="CC68" s="65">
        <f t="shared" si="64"/>
        <v>1</v>
      </c>
      <c r="CD68" s="65">
        <f t="shared" si="64"/>
        <v>0</v>
      </c>
      <c r="CE68" s="65">
        <f t="shared" si="64"/>
        <v>0</v>
      </c>
      <c r="CF68" s="65">
        <f t="shared" si="64"/>
        <v>6.1</v>
      </c>
      <c r="CG68" s="65">
        <f t="shared" si="64"/>
        <v>10.7</v>
      </c>
      <c r="CH68" s="65">
        <f t="shared" si="64"/>
        <v>35.299999999999997</v>
      </c>
      <c r="CI68" s="65">
        <f t="shared" si="64"/>
        <v>157.9</v>
      </c>
      <c r="CJ68" s="65">
        <f t="shared" si="64"/>
        <v>371.4</v>
      </c>
      <c r="CK68" s="65">
        <f t="shared" si="64"/>
        <v>160.4</v>
      </c>
      <c r="CL68" s="65">
        <f t="shared" si="64"/>
        <v>17.600000000000001</v>
      </c>
      <c r="CM68" s="65">
        <f t="shared" si="64"/>
        <v>25.1</v>
      </c>
      <c r="CN68" s="65">
        <f t="shared" si="64"/>
        <v>1745.5</v>
      </c>
      <c r="CO68" s="65">
        <f t="shared" si="64"/>
        <v>416.9</v>
      </c>
      <c r="CP68" s="65">
        <f t="shared" si="64"/>
        <v>165.7</v>
      </c>
      <c r="CQ68" s="65">
        <f t="shared" si="64"/>
        <v>51.9</v>
      </c>
      <c r="CR68" s="65">
        <f t="shared" si="64"/>
        <v>3.1</v>
      </c>
      <c r="CS68" s="65">
        <f t="shared" si="64"/>
        <v>5</v>
      </c>
      <c r="CT68" s="65">
        <f t="shared" si="64"/>
        <v>2.9</v>
      </c>
      <c r="CU68" s="65">
        <f t="shared" ref="CU68:DZ68" si="65">ROUND(CU53*CU64,1)</f>
        <v>2</v>
      </c>
      <c r="CV68" s="65">
        <f t="shared" si="65"/>
        <v>0</v>
      </c>
      <c r="CW68" s="65">
        <f t="shared" si="65"/>
        <v>0</v>
      </c>
      <c r="CX68" s="65">
        <f t="shared" si="65"/>
        <v>20.9</v>
      </c>
      <c r="CY68" s="65">
        <f t="shared" si="65"/>
        <v>0</v>
      </c>
      <c r="CZ68" s="65">
        <f t="shared" si="65"/>
        <v>105.6</v>
      </c>
      <c r="DA68" s="65">
        <f t="shared" si="65"/>
        <v>0</v>
      </c>
      <c r="DB68" s="65">
        <f t="shared" si="65"/>
        <v>2.1</v>
      </c>
      <c r="DC68" s="65">
        <f t="shared" si="65"/>
        <v>1</v>
      </c>
      <c r="DD68" s="65">
        <f t="shared" si="65"/>
        <v>2</v>
      </c>
      <c r="DE68" s="65">
        <f t="shared" si="65"/>
        <v>15.8</v>
      </c>
      <c r="DF68" s="65">
        <f t="shared" si="65"/>
        <v>907.4</v>
      </c>
      <c r="DG68" s="65">
        <f t="shared" si="65"/>
        <v>0</v>
      </c>
      <c r="DH68" s="65">
        <f t="shared" si="65"/>
        <v>191.6</v>
      </c>
      <c r="DI68" s="65">
        <f t="shared" si="65"/>
        <v>168.8</v>
      </c>
      <c r="DJ68" s="65">
        <f t="shared" si="65"/>
        <v>10.4</v>
      </c>
      <c r="DK68" s="65">
        <f t="shared" si="65"/>
        <v>20</v>
      </c>
      <c r="DL68" s="65">
        <f t="shared" si="65"/>
        <v>877.8</v>
      </c>
      <c r="DM68" s="65">
        <f t="shared" si="65"/>
        <v>5.8</v>
      </c>
      <c r="DN68" s="65">
        <f t="shared" si="65"/>
        <v>195.8</v>
      </c>
      <c r="DO68" s="65">
        <f t="shared" si="65"/>
        <v>798.3</v>
      </c>
      <c r="DP68" s="65">
        <f t="shared" si="65"/>
        <v>1.1000000000000001</v>
      </c>
      <c r="DQ68" s="65">
        <f t="shared" si="65"/>
        <v>71.2</v>
      </c>
      <c r="DR68" s="65">
        <f t="shared" si="65"/>
        <v>20.5</v>
      </c>
      <c r="DS68" s="65">
        <f t="shared" si="65"/>
        <v>66.599999999999994</v>
      </c>
      <c r="DT68" s="65">
        <f t="shared" si="65"/>
        <v>20.3</v>
      </c>
      <c r="DU68" s="65">
        <f t="shared" si="65"/>
        <v>2.1</v>
      </c>
      <c r="DV68" s="65">
        <f t="shared" si="65"/>
        <v>0</v>
      </c>
      <c r="DW68" s="65">
        <f t="shared" si="65"/>
        <v>2.1</v>
      </c>
      <c r="DX68" s="65">
        <f t="shared" si="65"/>
        <v>4.3</v>
      </c>
      <c r="DY68" s="65">
        <f t="shared" si="65"/>
        <v>7.2</v>
      </c>
      <c r="DZ68" s="65">
        <f t="shared" si="65"/>
        <v>1</v>
      </c>
      <c r="EA68" s="65">
        <f t="shared" ref="EA68:FF68" si="66">ROUND(EA53*EA64,1)</f>
        <v>5.3</v>
      </c>
      <c r="EB68" s="65">
        <f t="shared" si="66"/>
        <v>127.1</v>
      </c>
      <c r="EC68" s="65">
        <f t="shared" si="66"/>
        <v>0</v>
      </c>
      <c r="ED68" s="65">
        <f t="shared" si="66"/>
        <v>125.6</v>
      </c>
      <c r="EE68" s="65">
        <f t="shared" si="66"/>
        <v>20.9</v>
      </c>
      <c r="EF68" s="65">
        <f t="shared" si="66"/>
        <v>81.900000000000006</v>
      </c>
      <c r="EG68" s="65">
        <f t="shared" si="66"/>
        <v>57.5</v>
      </c>
      <c r="EH68" s="65">
        <f t="shared" si="66"/>
        <v>6.3</v>
      </c>
      <c r="EI68" s="65">
        <f t="shared" si="66"/>
        <v>951.9</v>
      </c>
      <c r="EJ68" s="65">
        <f t="shared" si="66"/>
        <v>270.7</v>
      </c>
      <c r="EK68" s="65">
        <f t="shared" si="66"/>
        <v>46.5</v>
      </c>
      <c r="EL68" s="65">
        <f t="shared" si="66"/>
        <v>6.8</v>
      </c>
      <c r="EM68" s="65">
        <f t="shared" si="66"/>
        <v>42</v>
      </c>
      <c r="EN68" s="65">
        <f t="shared" si="66"/>
        <v>120.3</v>
      </c>
      <c r="EO68" s="65">
        <f t="shared" si="66"/>
        <v>25.9</v>
      </c>
      <c r="EP68" s="65">
        <f t="shared" si="66"/>
        <v>19.7</v>
      </c>
      <c r="EQ68" s="65">
        <f t="shared" si="66"/>
        <v>128.1</v>
      </c>
      <c r="ER68" s="65">
        <f t="shared" si="66"/>
        <v>21.1</v>
      </c>
      <c r="ES68" s="65">
        <f t="shared" si="66"/>
        <v>2.2000000000000002</v>
      </c>
      <c r="ET68" s="65">
        <f t="shared" si="66"/>
        <v>2.1</v>
      </c>
      <c r="EU68" s="65">
        <f t="shared" si="66"/>
        <v>219</v>
      </c>
      <c r="EV68" s="65">
        <f t="shared" si="66"/>
        <v>11.2</v>
      </c>
      <c r="EW68" s="65">
        <f t="shared" si="66"/>
        <v>74.400000000000006</v>
      </c>
      <c r="EX68" s="65">
        <f t="shared" si="66"/>
        <v>12.5</v>
      </c>
      <c r="EY68" s="65">
        <f t="shared" si="66"/>
        <v>5.8</v>
      </c>
      <c r="EZ68" s="65">
        <f t="shared" si="66"/>
        <v>0</v>
      </c>
      <c r="FA68" s="65">
        <f t="shared" si="66"/>
        <v>745.4</v>
      </c>
      <c r="FB68" s="65">
        <f t="shared" si="66"/>
        <v>2.1</v>
      </c>
      <c r="FC68" s="65">
        <f t="shared" si="66"/>
        <v>24</v>
      </c>
      <c r="FD68" s="65">
        <f t="shared" si="66"/>
        <v>1</v>
      </c>
      <c r="FE68" s="65">
        <f t="shared" si="66"/>
        <v>17.5</v>
      </c>
      <c r="FF68" s="65">
        <f t="shared" si="66"/>
        <v>0</v>
      </c>
      <c r="FG68" s="65">
        <f t="shared" ref="FG68:FX68" si="67">ROUND(FG53*FG64,1)</f>
        <v>7.3</v>
      </c>
      <c r="FH68" s="65">
        <f t="shared" si="67"/>
        <v>0.9</v>
      </c>
      <c r="FI68" s="65">
        <f t="shared" si="67"/>
        <v>290.3</v>
      </c>
      <c r="FJ68" s="65">
        <f t="shared" si="67"/>
        <v>105.2</v>
      </c>
      <c r="FK68" s="65">
        <f t="shared" si="67"/>
        <v>327.60000000000002</v>
      </c>
      <c r="FL68" s="65">
        <f t="shared" si="67"/>
        <v>59.6</v>
      </c>
      <c r="FM68" s="65">
        <f t="shared" si="67"/>
        <v>262.89999999999998</v>
      </c>
      <c r="FN68" s="65">
        <f t="shared" si="67"/>
        <v>4075.1</v>
      </c>
      <c r="FO68" s="65">
        <f t="shared" si="67"/>
        <v>58.5</v>
      </c>
      <c r="FP68" s="65">
        <f t="shared" si="67"/>
        <v>708.5</v>
      </c>
      <c r="FQ68" s="65">
        <f t="shared" si="67"/>
        <v>81.8</v>
      </c>
      <c r="FR68" s="65">
        <f t="shared" si="67"/>
        <v>0</v>
      </c>
      <c r="FS68" s="65">
        <f t="shared" si="67"/>
        <v>4.2</v>
      </c>
      <c r="FT68" s="65">
        <f t="shared" si="67"/>
        <v>0</v>
      </c>
      <c r="FU68" s="65">
        <f t="shared" si="67"/>
        <v>256.7</v>
      </c>
      <c r="FV68" s="65">
        <f t="shared" si="67"/>
        <v>108.5</v>
      </c>
      <c r="FW68" s="65">
        <f t="shared" si="67"/>
        <v>27.6</v>
      </c>
      <c r="FX68" s="65">
        <f t="shared" si="67"/>
        <v>1.3</v>
      </c>
      <c r="FY68" s="65">
        <f>SUM(C68:FX68)</f>
        <v>107603.30000000008</v>
      </c>
    </row>
    <row r="69" spans="1:181" x14ac:dyDescent="0.25">
      <c r="B69" s="27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38"/>
    </row>
    <row r="70" spans="1:181" x14ac:dyDescent="0.25">
      <c r="C70" s="169">
        <f>C66/C53</f>
        <v>0.75339593516851033</v>
      </c>
      <c r="D70" s="169">
        <f t="shared" ref="D70:BO70" si="68">D66/D53</f>
        <v>0.387900935710628</v>
      </c>
      <c r="E70" s="169">
        <f t="shared" si="68"/>
        <v>0.8744021182097711</v>
      </c>
      <c r="F70" s="169">
        <f t="shared" si="68"/>
        <v>0.35230072319796552</v>
      </c>
      <c r="G70" s="169">
        <f t="shared" si="68"/>
        <v>0.3536623055526939</v>
      </c>
      <c r="H70" s="169">
        <f t="shared" si="68"/>
        <v>0.26614207179044952</v>
      </c>
      <c r="I70" s="169">
        <f t="shared" si="68"/>
        <v>0.86029846335697391</v>
      </c>
      <c r="J70" s="169">
        <f t="shared" si="68"/>
        <v>0.81408382066276808</v>
      </c>
      <c r="K70" s="169">
        <f t="shared" si="68"/>
        <v>0.62421643022104911</v>
      </c>
      <c r="L70" s="169">
        <f t="shared" si="68"/>
        <v>0.64610401295663134</v>
      </c>
      <c r="M70" s="169">
        <f t="shared" si="68"/>
        <v>0.92768114921484413</v>
      </c>
      <c r="N70" s="169">
        <f t="shared" si="68"/>
        <v>0.27520019900307113</v>
      </c>
      <c r="O70" s="169">
        <f t="shared" si="68"/>
        <v>0.24450218180606909</v>
      </c>
      <c r="P70" s="169">
        <f t="shared" si="68"/>
        <v>0.68291250733998821</v>
      </c>
      <c r="Q70" s="169">
        <f t="shared" si="68"/>
        <v>0.71700123799225857</v>
      </c>
      <c r="R70" s="169">
        <f t="shared" si="68"/>
        <v>0.46411204045905474</v>
      </c>
      <c r="S70" s="169">
        <f t="shared" si="68"/>
        <v>0.58686456400742115</v>
      </c>
      <c r="T70" s="169">
        <f t="shared" si="68"/>
        <v>0.52146760343481657</v>
      </c>
      <c r="U70" s="169">
        <f t="shared" si="68"/>
        <v>0.5714285714285714</v>
      </c>
      <c r="V70" s="169">
        <f t="shared" si="68"/>
        <v>0.66920152091254748</v>
      </c>
      <c r="W70" s="169">
        <f t="shared" si="68"/>
        <v>0.61176470588235288</v>
      </c>
      <c r="X70" s="169">
        <f t="shared" si="68"/>
        <v>0.68141592920353977</v>
      </c>
      <c r="Y70" s="169">
        <f t="shared" si="68"/>
        <v>0.84235807860262013</v>
      </c>
      <c r="Z70" s="169">
        <f t="shared" si="68"/>
        <v>0.58452380952380956</v>
      </c>
      <c r="AA70" s="169">
        <f t="shared" si="68"/>
        <v>0.35209906688759046</v>
      </c>
      <c r="AB70" s="169">
        <f t="shared" si="68"/>
        <v>0.19759874669938118</v>
      </c>
      <c r="AC70" s="169">
        <f t="shared" si="68"/>
        <v>0.42452417414132576</v>
      </c>
      <c r="AD70" s="169">
        <f t="shared" si="68"/>
        <v>0.43403127000091429</v>
      </c>
      <c r="AE70" s="169">
        <f t="shared" si="68"/>
        <v>0.33363309352517984</v>
      </c>
      <c r="AF70" s="169">
        <f t="shared" si="68"/>
        <v>0.447568834212068</v>
      </c>
      <c r="AG70" s="169">
        <f t="shared" si="68"/>
        <v>0.25958866036687051</v>
      </c>
      <c r="AH70" s="169">
        <f t="shared" si="68"/>
        <v>0.71361410381978452</v>
      </c>
      <c r="AI70" s="169">
        <f t="shared" si="68"/>
        <v>0.62369942196531791</v>
      </c>
      <c r="AJ70" s="169">
        <f t="shared" si="68"/>
        <v>0.8019047619047619</v>
      </c>
      <c r="AK70" s="169">
        <f t="shared" si="68"/>
        <v>0.91154261057173691</v>
      </c>
      <c r="AL70" s="169">
        <f t="shared" si="68"/>
        <v>0.94041745730550286</v>
      </c>
      <c r="AM70" s="169">
        <f t="shared" si="68"/>
        <v>0.73123543123543122</v>
      </c>
      <c r="AN70" s="169">
        <f t="shared" si="68"/>
        <v>0.47654986522911053</v>
      </c>
      <c r="AO70" s="169">
        <f t="shared" si="68"/>
        <v>0.49090118748888578</v>
      </c>
      <c r="AP70" s="169">
        <f t="shared" si="68"/>
        <v>0.76640045494391429</v>
      </c>
      <c r="AQ70" s="169">
        <f t="shared" si="68"/>
        <v>0.47183364839319469</v>
      </c>
      <c r="AR70" s="169">
        <f t="shared" si="68"/>
        <v>0.12260037224142516</v>
      </c>
      <c r="AS70" s="169">
        <f t="shared" si="68"/>
        <v>0.45049259110933115</v>
      </c>
      <c r="AT70" s="169">
        <f t="shared" si="68"/>
        <v>0.20259840992825284</v>
      </c>
      <c r="AU70" s="169">
        <f t="shared" si="68"/>
        <v>0.40561009817671806</v>
      </c>
      <c r="AV70" s="169">
        <f t="shared" si="68"/>
        <v>0.45467224546722457</v>
      </c>
      <c r="AW70" s="169">
        <f t="shared" si="68"/>
        <v>0.30714285714285716</v>
      </c>
      <c r="AX70" s="169">
        <f t="shared" si="68"/>
        <v>1</v>
      </c>
      <c r="AY70" s="169">
        <f t="shared" si="68"/>
        <v>0.46069507654116676</v>
      </c>
      <c r="AZ70" s="169">
        <f t="shared" si="68"/>
        <v>0.74449549887471866</v>
      </c>
      <c r="BA70" s="169">
        <f t="shared" si="68"/>
        <v>0.47679955081414932</v>
      </c>
      <c r="BB70" s="169">
        <f t="shared" si="68"/>
        <v>0.52360296991012112</v>
      </c>
      <c r="BC70" s="169">
        <f t="shared" si="68"/>
        <v>0.56969931798531215</v>
      </c>
      <c r="BD70" s="169">
        <f t="shared" si="68"/>
        <v>0.1815028901734104</v>
      </c>
      <c r="BE70" s="169">
        <f t="shared" si="68"/>
        <v>0.29018589393110988</v>
      </c>
      <c r="BF70" s="169">
        <f t="shared" si="68"/>
        <v>0.14190049675716251</v>
      </c>
      <c r="BG70" s="169">
        <f t="shared" si="68"/>
        <v>0.71218064242552725</v>
      </c>
      <c r="BH70" s="169">
        <f t="shared" si="68"/>
        <v>0.31033333333333329</v>
      </c>
      <c r="BI70" s="169">
        <f t="shared" si="68"/>
        <v>0.74818181818181817</v>
      </c>
      <c r="BJ70" s="169">
        <f t="shared" si="68"/>
        <v>9.8392498325519093E-2</v>
      </c>
      <c r="BK70" s="169">
        <f t="shared" si="68"/>
        <v>0.22919937205651494</v>
      </c>
      <c r="BL70" s="169">
        <f t="shared" si="68"/>
        <v>0.5750741839762612</v>
      </c>
      <c r="BM70" s="169">
        <f t="shared" si="68"/>
        <v>0.72510460251046027</v>
      </c>
      <c r="BN70" s="169">
        <f t="shared" si="68"/>
        <v>0.58189888491934605</v>
      </c>
      <c r="BO70" s="169">
        <f t="shared" si="68"/>
        <v>0.57057308435286547</v>
      </c>
      <c r="BP70" s="169">
        <f t="shared" ref="BP70:EA70" si="69">BP66/BP53</f>
        <v>0.61132075471698111</v>
      </c>
      <c r="BQ70" s="169">
        <f t="shared" si="69"/>
        <v>0.48419594037899788</v>
      </c>
      <c r="BR70" s="169">
        <f t="shared" si="69"/>
        <v>0.51729387798863513</v>
      </c>
      <c r="BS70" s="169">
        <f t="shared" si="69"/>
        <v>0.60468064358849349</v>
      </c>
      <c r="BT70" s="169">
        <f t="shared" si="69"/>
        <v>0.31906158357771258</v>
      </c>
      <c r="BU70" s="169">
        <f t="shared" si="69"/>
        <v>0.43976042386546882</v>
      </c>
      <c r="BV70" s="169">
        <f t="shared" si="69"/>
        <v>0.32352430555555556</v>
      </c>
      <c r="BW70" s="169">
        <f t="shared" si="69"/>
        <v>0.264899544149924</v>
      </c>
      <c r="BX70" s="169">
        <f t="shared" si="69"/>
        <v>0.23842917251051896</v>
      </c>
      <c r="BY70" s="169">
        <f t="shared" si="69"/>
        <v>0.81690140845070425</v>
      </c>
      <c r="BZ70" s="169">
        <f t="shared" si="69"/>
        <v>0.55377358490566042</v>
      </c>
      <c r="CA70" s="169">
        <f t="shared" si="69"/>
        <v>0.62480211081794201</v>
      </c>
      <c r="CB70" s="169">
        <f t="shared" si="69"/>
        <v>0.36389939335438976</v>
      </c>
      <c r="CC70" s="169">
        <f t="shared" si="69"/>
        <v>0.4703225806451613</v>
      </c>
      <c r="CD70" s="169">
        <f t="shared" si="69"/>
        <v>0.72791023842917257</v>
      </c>
      <c r="CE70" s="169">
        <f t="shared" si="69"/>
        <v>0.50718954248366011</v>
      </c>
      <c r="CF70" s="169">
        <f t="shared" si="69"/>
        <v>0.6442622950819672</v>
      </c>
      <c r="CG70" s="169">
        <f t="shared" si="69"/>
        <v>0.60559440559440558</v>
      </c>
      <c r="CH70" s="169">
        <f t="shared" si="69"/>
        <v>0.75041736227045086</v>
      </c>
      <c r="CI70" s="169">
        <f t="shared" si="69"/>
        <v>0.635739313244569</v>
      </c>
      <c r="CJ70" s="169">
        <f t="shared" si="69"/>
        <v>0.76891230711328573</v>
      </c>
      <c r="CK70" s="169">
        <f t="shared" si="69"/>
        <v>0.33310703779135553</v>
      </c>
      <c r="CL70" s="169">
        <f t="shared" si="69"/>
        <v>0.39477772024558028</v>
      </c>
      <c r="CM70" s="169">
        <f t="shared" si="69"/>
        <v>0.64730172291043719</v>
      </c>
      <c r="CN70" s="169">
        <f t="shared" si="69"/>
        <v>0.3077999351432496</v>
      </c>
      <c r="CO70" s="169">
        <f t="shared" si="69"/>
        <v>0.41279852872610473</v>
      </c>
      <c r="CP70" s="169">
        <f t="shared" si="69"/>
        <v>0.36481679117751686</v>
      </c>
      <c r="CQ70" s="169">
        <f t="shared" si="69"/>
        <v>0.7125838926174497</v>
      </c>
      <c r="CR70" s="169">
        <f t="shared" si="69"/>
        <v>0.40327868852459015</v>
      </c>
      <c r="CS70" s="169">
        <f t="shared" si="69"/>
        <v>0.46642518807467265</v>
      </c>
      <c r="CT70" s="169">
        <f t="shared" si="69"/>
        <v>0.76590330788804084</v>
      </c>
      <c r="CU70" s="169">
        <f t="shared" si="69"/>
        <v>0.20669611718205069</v>
      </c>
      <c r="CV70" s="169">
        <f t="shared" si="69"/>
        <v>0.57692307692307698</v>
      </c>
      <c r="CW70" s="169">
        <f t="shared" si="69"/>
        <v>0.52896244430299166</v>
      </c>
      <c r="CX70" s="169">
        <f t="shared" si="69"/>
        <v>0.48536585365853657</v>
      </c>
      <c r="CY70" s="169">
        <f t="shared" si="69"/>
        <v>0.1390909090909091</v>
      </c>
      <c r="CZ70" s="169">
        <f t="shared" si="69"/>
        <v>0.55889830508474569</v>
      </c>
      <c r="DA70" s="169">
        <f t="shared" si="69"/>
        <v>0.48608745031232253</v>
      </c>
      <c r="DB70" s="169">
        <f t="shared" si="69"/>
        <v>0.3640610401744005</v>
      </c>
      <c r="DC70" s="169">
        <f t="shared" si="69"/>
        <v>0.38310961968680085</v>
      </c>
      <c r="DD70" s="169">
        <f t="shared" si="69"/>
        <v>0.54853911404335542</v>
      </c>
      <c r="DE70" s="169">
        <f t="shared" si="69"/>
        <v>0.32301425661914457</v>
      </c>
      <c r="DF70" s="169">
        <f t="shared" si="69"/>
        <v>0.47469908065586203</v>
      </c>
      <c r="DG70" s="169">
        <f t="shared" si="69"/>
        <v>0.59625000000000006</v>
      </c>
      <c r="DH70" s="169">
        <f t="shared" si="69"/>
        <v>0.47140048680022467</v>
      </c>
      <c r="DI70" s="169">
        <f t="shared" si="69"/>
        <v>0.63119539089625698</v>
      </c>
      <c r="DJ70" s="169">
        <f t="shared" si="69"/>
        <v>0.44715560513106523</v>
      </c>
      <c r="DK70" s="169">
        <f t="shared" si="69"/>
        <v>0.65602027883396707</v>
      </c>
      <c r="DL70" s="169">
        <f t="shared" si="69"/>
        <v>0.59520655394805644</v>
      </c>
      <c r="DM70" s="169">
        <f t="shared" si="69"/>
        <v>0.58238825883922607</v>
      </c>
      <c r="DN70" s="169">
        <f t="shared" si="69"/>
        <v>0.62781678368438643</v>
      </c>
      <c r="DO70" s="169">
        <f t="shared" si="69"/>
        <v>0.72438493723849373</v>
      </c>
      <c r="DP70" s="169">
        <f t="shared" si="69"/>
        <v>0.4068554396423249</v>
      </c>
      <c r="DQ70" s="169">
        <f t="shared" si="69"/>
        <v>0.61790260658718943</v>
      </c>
      <c r="DR70" s="169">
        <f t="shared" si="69"/>
        <v>0.77883720930232558</v>
      </c>
      <c r="DS70" s="169">
        <f t="shared" si="69"/>
        <v>0.83128491620111733</v>
      </c>
      <c r="DT70" s="169">
        <f t="shared" si="69"/>
        <v>0.79037037037037039</v>
      </c>
      <c r="DU70" s="169">
        <f t="shared" si="69"/>
        <v>0.5482758620689655</v>
      </c>
      <c r="DV70" s="169">
        <f t="shared" si="69"/>
        <v>0.66908563134978238</v>
      </c>
      <c r="DW70" s="169">
        <f t="shared" si="69"/>
        <v>0.4642857142857143</v>
      </c>
      <c r="DX70" s="169">
        <f t="shared" si="69"/>
        <v>0.43588269120184009</v>
      </c>
      <c r="DY70" s="169">
        <f t="shared" si="69"/>
        <v>0.39700374531835209</v>
      </c>
      <c r="DZ70" s="169">
        <f t="shared" si="69"/>
        <v>0.38054162487462384</v>
      </c>
      <c r="EA70" s="169">
        <f t="shared" si="69"/>
        <v>0.48519672769770161</v>
      </c>
      <c r="EB70" s="169">
        <f t="shared" ref="EB70:FX70" si="70">EB66/EB53</f>
        <v>0.53497872340425534</v>
      </c>
      <c r="EC70" s="169">
        <f t="shared" si="70"/>
        <v>0.400070126227209</v>
      </c>
      <c r="ED70" s="169">
        <f t="shared" si="70"/>
        <v>7.2695449241540255E-2</v>
      </c>
      <c r="EE70" s="169">
        <f t="shared" si="70"/>
        <v>0.63028846153846152</v>
      </c>
      <c r="EF70" s="169">
        <f t="shared" si="70"/>
        <v>0.71266775777414071</v>
      </c>
      <c r="EG70" s="169">
        <f t="shared" si="70"/>
        <v>0.76781778104335052</v>
      </c>
      <c r="EH70" s="169">
        <f t="shared" si="70"/>
        <v>0.58015943312666074</v>
      </c>
      <c r="EI70" s="169">
        <f t="shared" si="70"/>
        <v>0.74900176993288758</v>
      </c>
      <c r="EJ70" s="169">
        <f t="shared" si="70"/>
        <v>0.45020343580470162</v>
      </c>
      <c r="EK70" s="169">
        <f t="shared" si="70"/>
        <v>0.32164634146341464</v>
      </c>
      <c r="EL70" s="169">
        <f t="shared" si="70"/>
        <v>0.29602966841186734</v>
      </c>
      <c r="EM70" s="169">
        <f t="shared" si="70"/>
        <v>0.67333333333333334</v>
      </c>
      <c r="EN70" s="169">
        <f t="shared" si="70"/>
        <v>0.78164206642066414</v>
      </c>
      <c r="EO70" s="169">
        <f t="shared" si="70"/>
        <v>0.40855160062681889</v>
      </c>
      <c r="EP70" s="169">
        <f t="shared" si="70"/>
        <v>0.44342176502436381</v>
      </c>
      <c r="EQ70" s="169">
        <f t="shared" si="70"/>
        <v>0.18259574468085107</v>
      </c>
      <c r="ER70" s="169">
        <f t="shared" si="70"/>
        <v>0.42681363752883872</v>
      </c>
      <c r="ES70" s="169">
        <f t="shared" si="70"/>
        <v>0.71086556169429105</v>
      </c>
      <c r="ET70" s="169">
        <f t="shared" si="70"/>
        <v>0.66020942408376959</v>
      </c>
      <c r="EU70" s="169">
        <f t="shared" si="70"/>
        <v>0.94141759180187878</v>
      </c>
      <c r="EV70" s="169">
        <f t="shared" si="70"/>
        <v>0.73475609756097571</v>
      </c>
      <c r="EW70" s="169">
        <f t="shared" si="70"/>
        <v>0.27700409596255121</v>
      </c>
      <c r="EX70" s="169">
        <f t="shared" si="70"/>
        <v>0.59025559105431313</v>
      </c>
      <c r="EY70" s="169">
        <f t="shared" si="70"/>
        <v>0.56188970519854931</v>
      </c>
      <c r="EZ70" s="169">
        <f t="shared" si="70"/>
        <v>0.78016528925619844</v>
      </c>
      <c r="FA70" s="169">
        <f t="shared" si="70"/>
        <v>0.35179142358021026</v>
      </c>
      <c r="FB70" s="169">
        <f t="shared" si="70"/>
        <v>0.59214863649985017</v>
      </c>
      <c r="FC70" s="169">
        <f t="shared" si="70"/>
        <v>0.37690595895491635</v>
      </c>
      <c r="FD70" s="169">
        <f t="shared" si="70"/>
        <v>0.53375719043293979</v>
      </c>
      <c r="FE70" s="169">
        <f t="shared" si="70"/>
        <v>0.42450980392156862</v>
      </c>
      <c r="FF70" s="169">
        <f t="shared" si="70"/>
        <v>0.53387376954255938</v>
      </c>
      <c r="FG70" s="169">
        <f t="shared" si="70"/>
        <v>0.48641765704584039</v>
      </c>
      <c r="FH70" s="169">
        <f t="shared" si="70"/>
        <v>0.62566137566137559</v>
      </c>
      <c r="FI70" s="169">
        <f t="shared" si="70"/>
        <v>0.64721170687609464</v>
      </c>
      <c r="FJ70" s="169">
        <f t="shared" si="70"/>
        <v>0.38769616390584133</v>
      </c>
      <c r="FK70" s="169">
        <f t="shared" si="70"/>
        <v>0.56048983364140481</v>
      </c>
      <c r="FL70" s="169">
        <f t="shared" si="70"/>
        <v>0.21090619164516061</v>
      </c>
      <c r="FM70" s="169">
        <f t="shared" si="70"/>
        <v>0.37429463320926881</v>
      </c>
      <c r="FN70" s="169">
        <f t="shared" si="70"/>
        <v>0.65700012551776077</v>
      </c>
      <c r="FO70" s="169">
        <f t="shared" si="70"/>
        <v>0.38592420726991494</v>
      </c>
      <c r="FP70" s="169">
        <f t="shared" si="70"/>
        <v>0.76801277663700662</v>
      </c>
      <c r="FQ70" s="169">
        <f t="shared" si="70"/>
        <v>0.54205730886042514</v>
      </c>
      <c r="FR70" s="169">
        <f t="shared" si="70"/>
        <v>0.44329896907216493</v>
      </c>
      <c r="FS70" s="169">
        <f t="shared" si="70"/>
        <v>0.21811886901327179</v>
      </c>
      <c r="FT70" s="169">
        <f t="shared" si="70"/>
        <v>0.29756097560975608</v>
      </c>
      <c r="FU70" s="169">
        <f t="shared" si="70"/>
        <v>0.70683738120380146</v>
      </c>
      <c r="FV70" s="169">
        <f t="shared" si="70"/>
        <v>0.59943502824858752</v>
      </c>
      <c r="FW70" s="169">
        <f t="shared" si="70"/>
        <v>0.61690140845070418</v>
      </c>
      <c r="FX70" s="169">
        <f t="shared" si="70"/>
        <v>0.22393364928909951</v>
      </c>
      <c r="FY70" s="1"/>
    </row>
    <row r="71" spans="1:181" ht="21" x14ac:dyDescent="0.35">
      <c r="B71" s="34" t="s">
        <v>309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1"/>
    </row>
    <row r="72" spans="1:181" s="86" customFormat="1" x14ac:dyDescent="0.25">
      <c r="A72" s="84"/>
      <c r="B72" s="85" t="s">
        <v>211</v>
      </c>
      <c r="C72" s="86">
        <f>$B$6</f>
        <v>5954.28</v>
      </c>
      <c r="D72" s="86">
        <f t="shared" ref="D72:BO72" si="71">$B$6</f>
        <v>5954.28</v>
      </c>
      <c r="E72" s="86">
        <f t="shared" si="71"/>
        <v>5954.28</v>
      </c>
      <c r="F72" s="86">
        <f t="shared" si="71"/>
        <v>5954.28</v>
      </c>
      <c r="G72" s="86">
        <f t="shared" si="71"/>
        <v>5954.28</v>
      </c>
      <c r="H72" s="86">
        <f t="shared" si="71"/>
        <v>5954.28</v>
      </c>
      <c r="I72" s="86">
        <f t="shared" si="71"/>
        <v>5954.28</v>
      </c>
      <c r="J72" s="86">
        <f t="shared" si="71"/>
        <v>5954.28</v>
      </c>
      <c r="K72" s="86">
        <f t="shared" si="71"/>
        <v>5954.28</v>
      </c>
      <c r="L72" s="86">
        <f t="shared" si="71"/>
        <v>5954.28</v>
      </c>
      <c r="M72" s="86">
        <f t="shared" si="71"/>
        <v>5954.28</v>
      </c>
      <c r="N72" s="86">
        <f t="shared" si="71"/>
        <v>5954.28</v>
      </c>
      <c r="O72" s="86">
        <f t="shared" si="71"/>
        <v>5954.28</v>
      </c>
      <c r="P72" s="86">
        <f t="shared" si="71"/>
        <v>5954.28</v>
      </c>
      <c r="Q72" s="86">
        <f t="shared" si="71"/>
        <v>5954.28</v>
      </c>
      <c r="R72" s="86">
        <f t="shared" si="71"/>
        <v>5954.28</v>
      </c>
      <c r="S72" s="86">
        <f t="shared" si="71"/>
        <v>5954.28</v>
      </c>
      <c r="T72" s="86">
        <f t="shared" si="71"/>
        <v>5954.28</v>
      </c>
      <c r="U72" s="86">
        <f t="shared" si="71"/>
        <v>5954.28</v>
      </c>
      <c r="V72" s="86">
        <f t="shared" si="71"/>
        <v>5954.28</v>
      </c>
      <c r="W72" s="86">
        <f t="shared" si="71"/>
        <v>5954.28</v>
      </c>
      <c r="X72" s="86">
        <f t="shared" si="71"/>
        <v>5954.28</v>
      </c>
      <c r="Y72" s="86">
        <f t="shared" si="71"/>
        <v>5954.28</v>
      </c>
      <c r="Z72" s="86">
        <f t="shared" si="71"/>
        <v>5954.28</v>
      </c>
      <c r="AA72" s="86">
        <f t="shared" si="71"/>
        <v>5954.28</v>
      </c>
      <c r="AB72" s="86">
        <f t="shared" si="71"/>
        <v>5954.28</v>
      </c>
      <c r="AC72" s="86">
        <f t="shared" si="71"/>
        <v>5954.28</v>
      </c>
      <c r="AD72" s="86">
        <f t="shared" si="71"/>
        <v>5954.28</v>
      </c>
      <c r="AE72" s="86">
        <f t="shared" si="71"/>
        <v>5954.28</v>
      </c>
      <c r="AF72" s="86">
        <f t="shared" si="71"/>
        <v>5954.28</v>
      </c>
      <c r="AG72" s="86">
        <f t="shared" si="71"/>
        <v>5954.28</v>
      </c>
      <c r="AH72" s="86">
        <f t="shared" si="71"/>
        <v>5954.28</v>
      </c>
      <c r="AI72" s="86">
        <f t="shared" si="71"/>
        <v>5954.28</v>
      </c>
      <c r="AJ72" s="86">
        <f t="shared" si="71"/>
        <v>5954.28</v>
      </c>
      <c r="AK72" s="86">
        <f t="shared" si="71"/>
        <v>5954.28</v>
      </c>
      <c r="AL72" s="86">
        <f t="shared" si="71"/>
        <v>5954.28</v>
      </c>
      <c r="AM72" s="86">
        <f t="shared" si="71"/>
        <v>5954.28</v>
      </c>
      <c r="AN72" s="86">
        <f t="shared" si="71"/>
        <v>5954.28</v>
      </c>
      <c r="AO72" s="86">
        <f t="shared" si="71"/>
        <v>5954.28</v>
      </c>
      <c r="AP72" s="86">
        <f t="shared" si="71"/>
        <v>5954.28</v>
      </c>
      <c r="AQ72" s="86">
        <f t="shared" si="71"/>
        <v>5954.28</v>
      </c>
      <c r="AR72" s="86">
        <f t="shared" si="71"/>
        <v>5954.28</v>
      </c>
      <c r="AS72" s="86">
        <f t="shared" si="71"/>
        <v>5954.28</v>
      </c>
      <c r="AT72" s="86">
        <f t="shared" si="71"/>
        <v>5954.28</v>
      </c>
      <c r="AU72" s="86">
        <f t="shared" si="71"/>
        <v>5954.28</v>
      </c>
      <c r="AV72" s="86">
        <f t="shared" si="71"/>
        <v>5954.28</v>
      </c>
      <c r="AW72" s="86">
        <f t="shared" si="71"/>
        <v>5954.28</v>
      </c>
      <c r="AX72" s="86">
        <f t="shared" si="71"/>
        <v>5954.28</v>
      </c>
      <c r="AY72" s="86">
        <f t="shared" si="71"/>
        <v>5954.28</v>
      </c>
      <c r="AZ72" s="86">
        <f t="shared" si="71"/>
        <v>5954.28</v>
      </c>
      <c r="BA72" s="86">
        <f t="shared" si="71"/>
        <v>5954.28</v>
      </c>
      <c r="BB72" s="86">
        <f t="shared" si="71"/>
        <v>5954.28</v>
      </c>
      <c r="BC72" s="86">
        <f t="shared" si="71"/>
        <v>5954.28</v>
      </c>
      <c r="BD72" s="86">
        <f t="shared" si="71"/>
        <v>5954.28</v>
      </c>
      <c r="BE72" s="86">
        <f t="shared" si="71"/>
        <v>5954.28</v>
      </c>
      <c r="BF72" s="86">
        <f t="shared" si="71"/>
        <v>5954.28</v>
      </c>
      <c r="BG72" s="86">
        <f t="shared" si="71"/>
        <v>5954.28</v>
      </c>
      <c r="BH72" s="86">
        <f t="shared" si="71"/>
        <v>5954.28</v>
      </c>
      <c r="BI72" s="86">
        <f t="shared" si="71"/>
        <v>5954.28</v>
      </c>
      <c r="BJ72" s="86">
        <f t="shared" si="71"/>
        <v>5954.28</v>
      </c>
      <c r="BK72" s="86">
        <f t="shared" si="71"/>
        <v>5954.28</v>
      </c>
      <c r="BL72" s="86">
        <f t="shared" si="71"/>
        <v>5954.28</v>
      </c>
      <c r="BM72" s="86">
        <f t="shared" si="71"/>
        <v>5954.28</v>
      </c>
      <c r="BN72" s="86">
        <f t="shared" si="71"/>
        <v>5954.28</v>
      </c>
      <c r="BO72" s="86">
        <f t="shared" si="71"/>
        <v>5954.28</v>
      </c>
      <c r="BP72" s="86">
        <f t="shared" ref="BP72:EA72" si="72">$B$6</f>
        <v>5954.28</v>
      </c>
      <c r="BQ72" s="86">
        <f t="shared" si="72"/>
        <v>5954.28</v>
      </c>
      <c r="BR72" s="86">
        <f t="shared" si="72"/>
        <v>5954.28</v>
      </c>
      <c r="BS72" s="86">
        <f t="shared" si="72"/>
        <v>5954.28</v>
      </c>
      <c r="BT72" s="86">
        <f t="shared" si="72"/>
        <v>5954.28</v>
      </c>
      <c r="BU72" s="86">
        <f t="shared" si="72"/>
        <v>5954.28</v>
      </c>
      <c r="BV72" s="86">
        <f t="shared" si="72"/>
        <v>5954.28</v>
      </c>
      <c r="BW72" s="86">
        <f t="shared" si="72"/>
        <v>5954.28</v>
      </c>
      <c r="BX72" s="86">
        <f t="shared" si="72"/>
        <v>5954.28</v>
      </c>
      <c r="BY72" s="86">
        <f t="shared" si="72"/>
        <v>5954.28</v>
      </c>
      <c r="BZ72" s="86">
        <f t="shared" si="72"/>
        <v>5954.28</v>
      </c>
      <c r="CA72" s="86">
        <f t="shared" si="72"/>
        <v>5954.28</v>
      </c>
      <c r="CB72" s="86">
        <f t="shared" si="72"/>
        <v>5954.28</v>
      </c>
      <c r="CC72" s="86">
        <f t="shared" si="72"/>
        <v>5954.28</v>
      </c>
      <c r="CD72" s="86">
        <f t="shared" si="72"/>
        <v>5954.28</v>
      </c>
      <c r="CE72" s="86">
        <f t="shared" si="72"/>
        <v>5954.28</v>
      </c>
      <c r="CF72" s="86">
        <f t="shared" si="72"/>
        <v>5954.28</v>
      </c>
      <c r="CG72" s="86">
        <f t="shared" si="72"/>
        <v>5954.28</v>
      </c>
      <c r="CH72" s="86">
        <f t="shared" si="72"/>
        <v>5954.28</v>
      </c>
      <c r="CI72" s="86">
        <f t="shared" si="72"/>
        <v>5954.28</v>
      </c>
      <c r="CJ72" s="86">
        <f t="shared" si="72"/>
        <v>5954.28</v>
      </c>
      <c r="CK72" s="86">
        <f t="shared" si="72"/>
        <v>5954.28</v>
      </c>
      <c r="CL72" s="86">
        <f t="shared" si="72"/>
        <v>5954.28</v>
      </c>
      <c r="CM72" s="86">
        <f t="shared" si="72"/>
        <v>5954.28</v>
      </c>
      <c r="CN72" s="86">
        <f t="shared" si="72"/>
        <v>5954.28</v>
      </c>
      <c r="CO72" s="86">
        <f t="shared" si="72"/>
        <v>5954.28</v>
      </c>
      <c r="CP72" s="86">
        <f t="shared" si="72"/>
        <v>5954.28</v>
      </c>
      <c r="CQ72" s="86">
        <f t="shared" si="72"/>
        <v>5954.28</v>
      </c>
      <c r="CR72" s="86">
        <f t="shared" si="72"/>
        <v>5954.28</v>
      </c>
      <c r="CS72" s="86">
        <f t="shared" si="72"/>
        <v>5954.28</v>
      </c>
      <c r="CT72" s="86">
        <f t="shared" si="72"/>
        <v>5954.28</v>
      </c>
      <c r="CU72" s="86">
        <f t="shared" si="72"/>
        <v>5954.28</v>
      </c>
      <c r="CV72" s="86">
        <f t="shared" si="72"/>
        <v>5954.28</v>
      </c>
      <c r="CW72" s="86">
        <f t="shared" si="72"/>
        <v>5954.28</v>
      </c>
      <c r="CX72" s="86">
        <f t="shared" si="72"/>
        <v>5954.28</v>
      </c>
      <c r="CY72" s="86">
        <f t="shared" si="72"/>
        <v>5954.28</v>
      </c>
      <c r="CZ72" s="86">
        <f t="shared" si="72"/>
        <v>5954.28</v>
      </c>
      <c r="DA72" s="86">
        <f t="shared" si="72"/>
        <v>5954.28</v>
      </c>
      <c r="DB72" s="86">
        <f t="shared" si="72"/>
        <v>5954.28</v>
      </c>
      <c r="DC72" s="86">
        <f t="shared" si="72"/>
        <v>5954.28</v>
      </c>
      <c r="DD72" s="86">
        <f t="shared" si="72"/>
        <v>5954.28</v>
      </c>
      <c r="DE72" s="86">
        <f t="shared" si="72"/>
        <v>5954.28</v>
      </c>
      <c r="DF72" s="86">
        <f t="shared" si="72"/>
        <v>5954.28</v>
      </c>
      <c r="DG72" s="86">
        <f t="shared" si="72"/>
        <v>5954.28</v>
      </c>
      <c r="DH72" s="86">
        <f t="shared" si="72"/>
        <v>5954.28</v>
      </c>
      <c r="DI72" s="86">
        <f t="shared" si="72"/>
        <v>5954.28</v>
      </c>
      <c r="DJ72" s="86">
        <f t="shared" si="72"/>
        <v>5954.28</v>
      </c>
      <c r="DK72" s="86">
        <f t="shared" si="72"/>
        <v>5954.28</v>
      </c>
      <c r="DL72" s="86">
        <f t="shared" si="72"/>
        <v>5954.28</v>
      </c>
      <c r="DM72" s="86">
        <f t="shared" si="72"/>
        <v>5954.28</v>
      </c>
      <c r="DN72" s="86">
        <f t="shared" si="72"/>
        <v>5954.28</v>
      </c>
      <c r="DO72" s="86">
        <f t="shared" si="72"/>
        <v>5954.28</v>
      </c>
      <c r="DP72" s="86">
        <f t="shared" si="72"/>
        <v>5954.28</v>
      </c>
      <c r="DQ72" s="86">
        <f t="shared" si="72"/>
        <v>5954.28</v>
      </c>
      <c r="DR72" s="86">
        <f t="shared" si="72"/>
        <v>5954.28</v>
      </c>
      <c r="DS72" s="86">
        <f t="shared" si="72"/>
        <v>5954.28</v>
      </c>
      <c r="DT72" s="86">
        <f t="shared" si="72"/>
        <v>5954.28</v>
      </c>
      <c r="DU72" s="86">
        <f t="shared" si="72"/>
        <v>5954.28</v>
      </c>
      <c r="DV72" s="86">
        <f t="shared" si="72"/>
        <v>5954.28</v>
      </c>
      <c r="DW72" s="86">
        <f t="shared" si="72"/>
        <v>5954.28</v>
      </c>
      <c r="DX72" s="86">
        <f t="shared" si="72"/>
        <v>5954.28</v>
      </c>
      <c r="DY72" s="86">
        <f t="shared" si="72"/>
        <v>5954.28</v>
      </c>
      <c r="DZ72" s="86">
        <f t="shared" si="72"/>
        <v>5954.28</v>
      </c>
      <c r="EA72" s="86">
        <f t="shared" si="72"/>
        <v>5954.28</v>
      </c>
      <c r="EB72" s="86">
        <f t="shared" ref="EB72:FX72" si="73">$B$6</f>
        <v>5954.28</v>
      </c>
      <c r="EC72" s="86">
        <f t="shared" si="73"/>
        <v>5954.28</v>
      </c>
      <c r="ED72" s="86">
        <f t="shared" si="73"/>
        <v>5954.28</v>
      </c>
      <c r="EE72" s="86">
        <f t="shared" si="73"/>
        <v>5954.28</v>
      </c>
      <c r="EF72" s="86">
        <f t="shared" si="73"/>
        <v>5954.28</v>
      </c>
      <c r="EG72" s="86">
        <f t="shared" si="73"/>
        <v>5954.28</v>
      </c>
      <c r="EH72" s="86">
        <f t="shared" si="73"/>
        <v>5954.28</v>
      </c>
      <c r="EI72" s="86">
        <f t="shared" si="73"/>
        <v>5954.28</v>
      </c>
      <c r="EJ72" s="86">
        <f t="shared" si="73"/>
        <v>5954.28</v>
      </c>
      <c r="EK72" s="86">
        <f t="shared" si="73"/>
        <v>5954.28</v>
      </c>
      <c r="EL72" s="86">
        <f t="shared" si="73"/>
        <v>5954.28</v>
      </c>
      <c r="EM72" s="86">
        <f t="shared" si="73"/>
        <v>5954.28</v>
      </c>
      <c r="EN72" s="86">
        <f t="shared" si="73"/>
        <v>5954.28</v>
      </c>
      <c r="EO72" s="86">
        <f t="shared" si="73"/>
        <v>5954.28</v>
      </c>
      <c r="EP72" s="86">
        <f t="shared" si="73"/>
        <v>5954.28</v>
      </c>
      <c r="EQ72" s="86">
        <f t="shared" si="73"/>
        <v>5954.28</v>
      </c>
      <c r="ER72" s="86">
        <f t="shared" si="73"/>
        <v>5954.28</v>
      </c>
      <c r="ES72" s="86">
        <f t="shared" si="73"/>
        <v>5954.28</v>
      </c>
      <c r="ET72" s="86">
        <f t="shared" si="73"/>
        <v>5954.28</v>
      </c>
      <c r="EU72" s="86">
        <f t="shared" si="73"/>
        <v>5954.28</v>
      </c>
      <c r="EV72" s="86">
        <f t="shared" si="73"/>
        <v>5954.28</v>
      </c>
      <c r="EW72" s="86">
        <f t="shared" si="73"/>
        <v>5954.28</v>
      </c>
      <c r="EX72" s="86">
        <f t="shared" si="73"/>
        <v>5954.28</v>
      </c>
      <c r="EY72" s="86">
        <f t="shared" si="73"/>
        <v>5954.28</v>
      </c>
      <c r="EZ72" s="86">
        <f t="shared" si="73"/>
        <v>5954.28</v>
      </c>
      <c r="FA72" s="86">
        <f t="shared" si="73"/>
        <v>5954.28</v>
      </c>
      <c r="FB72" s="86">
        <f t="shared" si="73"/>
        <v>5954.28</v>
      </c>
      <c r="FC72" s="86">
        <f t="shared" si="73"/>
        <v>5954.28</v>
      </c>
      <c r="FD72" s="86">
        <f t="shared" si="73"/>
        <v>5954.28</v>
      </c>
      <c r="FE72" s="86">
        <f t="shared" si="73"/>
        <v>5954.28</v>
      </c>
      <c r="FF72" s="86">
        <f t="shared" si="73"/>
        <v>5954.28</v>
      </c>
      <c r="FG72" s="86">
        <f t="shared" si="73"/>
        <v>5954.28</v>
      </c>
      <c r="FH72" s="86">
        <f t="shared" si="73"/>
        <v>5954.28</v>
      </c>
      <c r="FI72" s="86">
        <f t="shared" si="73"/>
        <v>5954.28</v>
      </c>
      <c r="FJ72" s="86">
        <f t="shared" si="73"/>
        <v>5954.28</v>
      </c>
      <c r="FK72" s="86">
        <f t="shared" si="73"/>
        <v>5954.28</v>
      </c>
      <c r="FL72" s="86">
        <f t="shared" si="73"/>
        <v>5954.28</v>
      </c>
      <c r="FM72" s="86">
        <f t="shared" si="73"/>
        <v>5954.28</v>
      </c>
      <c r="FN72" s="86">
        <f t="shared" si="73"/>
        <v>5954.28</v>
      </c>
      <c r="FO72" s="86">
        <f t="shared" si="73"/>
        <v>5954.28</v>
      </c>
      <c r="FP72" s="86">
        <f t="shared" si="73"/>
        <v>5954.28</v>
      </c>
      <c r="FQ72" s="86">
        <f t="shared" si="73"/>
        <v>5954.28</v>
      </c>
      <c r="FR72" s="86">
        <f t="shared" si="73"/>
        <v>5954.28</v>
      </c>
      <c r="FS72" s="86">
        <f t="shared" si="73"/>
        <v>5954.28</v>
      </c>
      <c r="FT72" s="86">
        <f t="shared" si="73"/>
        <v>5954.28</v>
      </c>
      <c r="FU72" s="86">
        <f t="shared" si="73"/>
        <v>5954.28</v>
      </c>
      <c r="FV72" s="86">
        <f t="shared" si="73"/>
        <v>5954.28</v>
      </c>
      <c r="FW72" s="86">
        <f t="shared" si="73"/>
        <v>5954.28</v>
      </c>
      <c r="FX72" s="86">
        <f t="shared" si="73"/>
        <v>5954.28</v>
      </c>
    </row>
    <row r="74" spans="1:181" x14ac:dyDescent="0.25">
      <c r="B74" s="6" t="s">
        <v>310</v>
      </c>
    </row>
    <row r="75" spans="1:181" s="17" customFormat="1" x14ac:dyDescent="0.25">
      <c r="A75" s="46"/>
      <c r="B75" s="32" t="s">
        <v>348</v>
      </c>
      <c r="C75" s="17">
        <v>394</v>
      </c>
      <c r="D75" s="17">
        <v>8437.5</v>
      </c>
      <c r="E75" s="17">
        <v>0</v>
      </c>
      <c r="F75" s="17">
        <v>3268.7</v>
      </c>
      <c r="G75" s="17">
        <v>81</v>
      </c>
      <c r="H75" s="17">
        <v>2</v>
      </c>
      <c r="I75" s="17">
        <v>412</v>
      </c>
      <c r="J75" s="17">
        <v>0</v>
      </c>
      <c r="K75" s="17">
        <v>0</v>
      </c>
      <c r="L75" s="17">
        <v>0</v>
      </c>
      <c r="M75" s="17">
        <v>0</v>
      </c>
      <c r="N75" s="17">
        <v>470.2</v>
      </c>
      <c r="O75" s="17">
        <v>953.3</v>
      </c>
      <c r="P75" s="17">
        <v>0</v>
      </c>
      <c r="Q75" s="17">
        <v>3615.9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3052.7</v>
      </c>
      <c r="AB75" s="17">
        <v>2285.6999999999998</v>
      </c>
      <c r="AC75" s="17">
        <v>0</v>
      </c>
      <c r="AD75" s="17">
        <v>0</v>
      </c>
      <c r="AE75" s="17">
        <v>0</v>
      </c>
      <c r="AF75" s="17">
        <v>0</v>
      </c>
      <c r="AG75" s="17">
        <v>101.3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11326.9</v>
      </c>
      <c r="AQ75" s="17">
        <v>0</v>
      </c>
      <c r="AR75" s="17">
        <v>9105.6</v>
      </c>
      <c r="AS75" s="17">
        <v>338.8</v>
      </c>
      <c r="AT75" s="17">
        <v>427.6</v>
      </c>
      <c r="AU75" s="17">
        <v>0</v>
      </c>
      <c r="AV75" s="17">
        <v>0</v>
      </c>
      <c r="AW75" s="17">
        <v>0</v>
      </c>
      <c r="AX75" s="17">
        <v>0</v>
      </c>
      <c r="AY75" s="17">
        <v>0</v>
      </c>
      <c r="AZ75" s="17">
        <v>1907</v>
      </c>
      <c r="BA75" s="17">
        <v>136.6</v>
      </c>
      <c r="BB75" s="17">
        <v>0</v>
      </c>
      <c r="BC75" s="17">
        <v>2135.6999999999998</v>
      </c>
      <c r="BD75" s="17">
        <v>741</v>
      </c>
      <c r="BE75" s="17">
        <v>0</v>
      </c>
      <c r="BF75" s="17">
        <v>3266.8</v>
      </c>
      <c r="BG75" s="17">
        <v>0</v>
      </c>
      <c r="BH75" s="17">
        <v>0</v>
      </c>
      <c r="BI75" s="17">
        <v>0</v>
      </c>
      <c r="BJ75" s="17">
        <v>805.7</v>
      </c>
      <c r="BK75" s="17">
        <v>2525.8000000000002</v>
      </c>
      <c r="BL75" s="17">
        <v>0</v>
      </c>
      <c r="BM75" s="17">
        <v>0</v>
      </c>
      <c r="BN75" s="17">
        <v>227.7</v>
      </c>
      <c r="BO75" s="17">
        <v>0</v>
      </c>
      <c r="BP75" s="17">
        <v>0</v>
      </c>
      <c r="BQ75" s="17">
        <v>128.1</v>
      </c>
      <c r="BR75" s="17">
        <v>0</v>
      </c>
      <c r="BS75" s="17">
        <v>0</v>
      </c>
      <c r="BT75" s="17">
        <v>0</v>
      </c>
      <c r="BU75" s="17">
        <v>0</v>
      </c>
      <c r="BV75" s="17">
        <v>30.7</v>
      </c>
      <c r="BW75" s="17">
        <v>31.2</v>
      </c>
      <c r="BX75" s="17">
        <v>0</v>
      </c>
      <c r="BY75" s="17">
        <v>0</v>
      </c>
      <c r="BZ75" s="17">
        <v>0</v>
      </c>
      <c r="CA75" s="17">
        <v>0</v>
      </c>
      <c r="CB75" s="17">
        <v>6001.5</v>
      </c>
      <c r="CC75" s="17">
        <v>0</v>
      </c>
      <c r="CD75" s="17">
        <v>0</v>
      </c>
      <c r="CE75" s="17">
        <v>0</v>
      </c>
      <c r="CF75" s="17">
        <v>0</v>
      </c>
      <c r="CG75" s="17">
        <v>0</v>
      </c>
      <c r="CH75" s="17">
        <v>0</v>
      </c>
      <c r="CI75" s="17">
        <v>0</v>
      </c>
      <c r="CJ75" s="17">
        <v>0</v>
      </c>
      <c r="CK75" s="17">
        <v>0</v>
      </c>
      <c r="CL75" s="17">
        <v>0</v>
      </c>
      <c r="CM75" s="17">
        <v>0</v>
      </c>
      <c r="CN75" s="17">
        <v>1672</v>
      </c>
      <c r="CO75" s="17">
        <v>1057.7</v>
      </c>
      <c r="CP75" s="17">
        <v>0</v>
      </c>
      <c r="CQ75" s="17">
        <v>0</v>
      </c>
      <c r="CR75" s="17">
        <v>0</v>
      </c>
      <c r="CS75" s="17">
        <v>0</v>
      </c>
      <c r="CT75" s="17">
        <v>0</v>
      </c>
      <c r="CU75" s="17">
        <v>0</v>
      </c>
      <c r="CV75" s="17">
        <v>0</v>
      </c>
      <c r="CW75" s="17">
        <v>0</v>
      </c>
      <c r="CX75" s="17">
        <v>0</v>
      </c>
      <c r="CY75" s="17">
        <v>0</v>
      </c>
      <c r="CZ75" s="17">
        <v>0</v>
      </c>
      <c r="DA75" s="17">
        <v>0</v>
      </c>
      <c r="DB75" s="17">
        <v>0</v>
      </c>
      <c r="DC75" s="17">
        <v>0</v>
      </c>
      <c r="DD75" s="17">
        <v>0</v>
      </c>
      <c r="DE75" s="17">
        <v>0</v>
      </c>
      <c r="DF75" s="17">
        <v>295.39999999999998</v>
      </c>
      <c r="DG75" s="17">
        <v>0</v>
      </c>
      <c r="DH75" s="17">
        <v>0</v>
      </c>
      <c r="DI75" s="17">
        <v>195.2</v>
      </c>
      <c r="DJ75" s="17">
        <v>0</v>
      </c>
      <c r="DK75" s="17">
        <v>0</v>
      </c>
      <c r="DL75" s="17">
        <v>185.5</v>
      </c>
      <c r="DM75" s="17">
        <v>36.299999999999997</v>
      </c>
      <c r="DN75" s="17">
        <v>0</v>
      </c>
      <c r="DO75" s="17">
        <v>0</v>
      </c>
      <c r="DP75" s="17">
        <v>0</v>
      </c>
      <c r="DQ75" s="17">
        <v>0</v>
      </c>
      <c r="DR75" s="17">
        <v>0</v>
      </c>
      <c r="DS75" s="17">
        <v>0</v>
      </c>
      <c r="DT75" s="17">
        <v>0</v>
      </c>
      <c r="DU75" s="17">
        <v>0</v>
      </c>
      <c r="DV75" s="17">
        <v>0</v>
      </c>
      <c r="DW75" s="17">
        <v>0</v>
      </c>
      <c r="DX75" s="17">
        <v>0</v>
      </c>
      <c r="DY75" s="17">
        <v>0</v>
      </c>
      <c r="DZ75" s="17">
        <v>0</v>
      </c>
      <c r="EA75" s="17">
        <v>124.8</v>
      </c>
      <c r="EB75" s="17">
        <v>0</v>
      </c>
      <c r="EC75" s="17">
        <v>0</v>
      </c>
      <c r="ED75" s="17">
        <v>120.1</v>
      </c>
      <c r="EE75" s="17">
        <v>0</v>
      </c>
      <c r="EF75" s="17">
        <v>127.3</v>
      </c>
      <c r="EG75" s="17">
        <v>0</v>
      </c>
      <c r="EH75" s="17">
        <v>0</v>
      </c>
      <c r="EI75" s="17">
        <v>1581</v>
      </c>
      <c r="EJ75" s="17">
        <v>675</v>
      </c>
      <c r="EK75" s="17">
        <v>0</v>
      </c>
      <c r="EL75" s="17">
        <v>0</v>
      </c>
      <c r="EM75" s="17">
        <v>0</v>
      </c>
      <c r="EN75" s="17">
        <v>0</v>
      </c>
      <c r="EO75" s="17">
        <v>0</v>
      </c>
      <c r="EP75" s="17">
        <v>0</v>
      </c>
      <c r="EQ75" s="17">
        <v>66.099999999999994</v>
      </c>
      <c r="ER75" s="17">
        <v>0</v>
      </c>
      <c r="ES75" s="17">
        <v>0</v>
      </c>
      <c r="ET75" s="17">
        <v>80.099999999999994</v>
      </c>
      <c r="EU75" s="17">
        <v>0</v>
      </c>
      <c r="EV75" s="17">
        <v>0</v>
      </c>
      <c r="EW75" s="17">
        <v>0</v>
      </c>
      <c r="EX75" s="17">
        <v>0</v>
      </c>
      <c r="EY75" s="17">
        <v>0</v>
      </c>
      <c r="EZ75" s="17">
        <v>0</v>
      </c>
      <c r="FA75" s="17">
        <v>0</v>
      </c>
      <c r="FB75" s="17">
        <v>0</v>
      </c>
      <c r="FC75" s="17">
        <v>0</v>
      </c>
      <c r="FD75" s="17">
        <v>0</v>
      </c>
      <c r="FE75" s="17">
        <v>0</v>
      </c>
      <c r="FF75" s="17">
        <v>0</v>
      </c>
      <c r="FG75" s="17">
        <v>0</v>
      </c>
      <c r="FH75" s="17">
        <v>0</v>
      </c>
      <c r="FI75" s="17">
        <v>0</v>
      </c>
      <c r="FJ75" s="17">
        <v>0</v>
      </c>
      <c r="FK75" s="17">
        <v>148.6</v>
      </c>
      <c r="FL75" s="17">
        <v>420.3</v>
      </c>
      <c r="FM75" s="17">
        <v>280.2</v>
      </c>
      <c r="FN75" s="17">
        <v>3636.7</v>
      </c>
      <c r="FO75" s="17">
        <v>0</v>
      </c>
      <c r="FP75" s="17">
        <v>0</v>
      </c>
      <c r="FQ75" s="17">
        <v>0</v>
      </c>
      <c r="FR75" s="17">
        <v>0</v>
      </c>
      <c r="FS75" s="17">
        <v>0</v>
      </c>
      <c r="FT75" s="17">
        <v>0</v>
      </c>
      <c r="FU75" s="17">
        <v>0</v>
      </c>
      <c r="FV75" s="17">
        <v>0</v>
      </c>
      <c r="FW75" s="17">
        <v>0</v>
      </c>
      <c r="FX75" s="17">
        <v>0</v>
      </c>
      <c r="FY75" s="17">
        <f>SUM(C75:FX75)</f>
        <v>72913.300000000017</v>
      </c>
    </row>
    <row r="76" spans="1:181" s="17" customFormat="1" x14ac:dyDescent="0.25">
      <c r="A76" s="46"/>
      <c r="B76" s="32" t="s">
        <v>311</v>
      </c>
      <c r="C76" s="17">
        <f t="shared" ref="C76:AH76" si="74">IF(AND(C75&gt;0,C50&lt;=500),C50-ROUND((C75*0.65),1),0)</f>
        <v>0</v>
      </c>
      <c r="D76" s="17">
        <f t="shared" si="74"/>
        <v>0</v>
      </c>
      <c r="E76" s="17">
        <f t="shared" si="74"/>
        <v>0</v>
      </c>
      <c r="F76" s="17">
        <f t="shared" si="74"/>
        <v>0</v>
      </c>
      <c r="G76" s="17">
        <f t="shared" si="74"/>
        <v>0</v>
      </c>
      <c r="H76" s="17">
        <f t="shared" si="74"/>
        <v>0</v>
      </c>
      <c r="I76" s="17">
        <f t="shared" si="74"/>
        <v>0</v>
      </c>
      <c r="J76" s="17">
        <f t="shared" si="74"/>
        <v>0</v>
      </c>
      <c r="K76" s="17">
        <f t="shared" si="74"/>
        <v>0</v>
      </c>
      <c r="L76" s="17">
        <f t="shared" si="74"/>
        <v>0</v>
      </c>
      <c r="M76" s="17">
        <f t="shared" si="74"/>
        <v>0</v>
      </c>
      <c r="N76" s="17">
        <f t="shared" si="74"/>
        <v>0</v>
      </c>
      <c r="O76" s="17">
        <f t="shared" si="74"/>
        <v>0</v>
      </c>
      <c r="P76" s="17">
        <f t="shared" si="74"/>
        <v>0</v>
      </c>
      <c r="Q76" s="17">
        <f t="shared" si="74"/>
        <v>0</v>
      </c>
      <c r="R76" s="17">
        <f t="shared" si="74"/>
        <v>0</v>
      </c>
      <c r="S76" s="17">
        <f t="shared" si="74"/>
        <v>0</v>
      </c>
      <c r="T76" s="17">
        <f t="shared" si="74"/>
        <v>0</v>
      </c>
      <c r="U76" s="17">
        <f t="shared" si="74"/>
        <v>0</v>
      </c>
      <c r="V76" s="17">
        <f t="shared" si="74"/>
        <v>0</v>
      </c>
      <c r="W76" s="17">
        <f t="shared" si="74"/>
        <v>0</v>
      </c>
      <c r="X76" s="17">
        <f t="shared" si="74"/>
        <v>0</v>
      </c>
      <c r="Y76" s="17">
        <f t="shared" si="74"/>
        <v>0</v>
      </c>
      <c r="Z76" s="17">
        <f t="shared" si="74"/>
        <v>0</v>
      </c>
      <c r="AA76" s="17">
        <f t="shared" si="74"/>
        <v>0</v>
      </c>
      <c r="AB76" s="17">
        <f t="shared" si="74"/>
        <v>0</v>
      </c>
      <c r="AC76" s="17">
        <f t="shared" si="74"/>
        <v>0</v>
      </c>
      <c r="AD76" s="17">
        <f t="shared" si="74"/>
        <v>0</v>
      </c>
      <c r="AE76" s="17">
        <f t="shared" si="74"/>
        <v>0</v>
      </c>
      <c r="AF76" s="17">
        <f t="shared" si="74"/>
        <v>0</v>
      </c>
      <c r="AG76" s="17">
        <f t="shared" si="74"/>
        <v>0</v>
      </c>
      <c r="AH76" s="17">
        <f t="shared" si="74"/>
        <v>0</v>
      </c>
      <c r="AI76" s="17">
        <f t="shared" ref="AI76:BN76" si="75">IF(AND(AI75&gt;0,AI50&lt;=500),AI50-ROUND((AI75*0.65),1),0)</f>
        <v>0</v>
      </c>
      <c r="AJ76" s="17">
        <f t="shared" si="75"/>
        <v>0</v>
      </c>
      <c r="AK76" s="17">
        <f t="shared" si="75"/>
        <v>0</v>
      </c>
      <c r="AL76" s="17">
        <f t="shared" si="75"/>
        <v>0</v>
      </c>
      <c r="AM76" s="17">
        <f t="shared" si="75"/>
        <v>0</v>
      </c>
      <c r="AN76" s="17">
        <f t="shared" si="75"/>
        <v>0</v>
      </c>
      <c r="AO76" s="17">
        <f t="shared" si="75"/>
        <v>0</v>
      </c>
      <c r="AP76" s="17">
        <f t="shared" si="75"/>
        <v>0</v>
      </c>
      <c r="AQ76" s="17">
        <f t="shared" si="75"/>
        <v>0</v>
      </c>
      <c r="AR76" s="17">
        <f t="shared" si="75"/>
        <v>0</v>
      </c>
      <c r="AS76" s="17">
        <f t="shared" si="75"/>
        <v>0</v>
      </c>
      <c r="AT76" s="17">
        <f t="shared" si="75"/>
        <v>0</v>
      </c>
      <c r="AU76" s="17">
        <f t="shared" si="75"/>
        <v>0</v>
      </c>
      <c r="AV76" s="17">
        <f t="shared" si="75"/>
        <v>0</v>
      </c>
      <c r="AW76" s="17">
        <f t="shared" si="75"/>
        <v>0</v>
      </c>
      <c r="AX76" s="17">
        <f t="shared" si="75"/>
        <v>0</v>
      </c>
      <c r="AY76" s="17">
        <f t="shared" si="75"/>
        <v>0</v>
      </c>
      <c r="AZ76" s="17">
        <f t="shared" si="75"/>
        <v>0</v>
      </c>
      <c r="BA76" s="17">
        <f t="shared" si="75"/>
        <v>0</v>
      </c>
      <c r="BB76" s="17">
        <f t="shared" si="75"/>
        <v>0</v>
      </c>
      <c r="BC76" s="17">
        <f t="shared" si="75"/>
        <v>0</v>
      </c>
      <c r="BD76" s="17">
        <f t="shared" si="75"/>
        <v>0</v>
      </c>
      <c r="BE76" s="17">
        <f t="shared" si="75"/>
        <v>0</v>
      </c>
      <c r="BF76" s="17">
        <f t="shared" si="75"/>
        <v>0</v>
      </c>
      <c r="BG76" s="17">
        <f t="shared" si="75"/>
        <v>0</v>
      </c>
      <c r="BH76" s="17">
        <f t="shared" si="75"/>
        <v>0</v>
      </c>
      <c r="BI76" s="17">
        <f t="shared" si="75"/>
        <v>0</v>
      </c>
      <c r="BJ76" s="17">
        <f t="shared" si="75"/>
        <v>0</v>
      </c>
      <c r="BK76" s="17">
        <f t="shared" si="75"/>
        <v>0</v>
      </c>
      <c r="BL76" s="17">
        <f t="shared" si="75"/>
        <v>0</v>
      </c>
      <c r="BM76" s="17">
        <f t="shared" si="75"/>
        <v>0</v>
      </c>
      <c r="BN76" s="17">
        <f t="shared" si="75"/>
        <v>0</v>
      </c>
      <c r="BO76" s="17">
        <f t="shared" ref="BO76:CT76" si="76">IF(AND(BO75&gt;0,BO50&lt;=500),BO50-ROUND((BO75*0.65),1),0)</f>
        <v>0</v>
      </c>
      <c r="BP76" s="17">
        <f t="shared" si="76"/>
        <v>0</v>
      </c>
      <c r="BQ76" s="17">
        <f t="shared" si="76"/>
        <v>0</v>
      </c>
      <c r="BR76" s="17">
        <f t="shared" si="76"/>
        <v>0</v>
      </c>
      <c r="BS76" s="17">
        <f t="shared" si="76"/>
        <v>0</v>
      </c>
      <c r="BT76" s="17">
        <f t="shared" si="76"/>
        <v>0</v>
      </c>
      <c r="BU76" s="17">
        <f t="shared" si="76"/>
        <v>0</v>
      </c>
      <c r="BV76" s="17">
        <f t="shared" si="76"/>
        <v>0</v>
      </c>
      <c r="BW76" s="17">
        <f t="shared" si="76"/>
        <v>0</v>
      </c>
      <c r="BX76" s="17">
        <f t="shared" si="76"/>
        <v>0</v>
      </c>
      <c r="BY76" s="17">
        <f t="shared" si="76"/>
        <v>0</v>
      </c>
      <c r="BZ76" s="17">
        <f t="shared" si="76"/>
        <v>0</v>
      </c>
      <c r="CA76" s="17">
        <f t="shared" si="76"/>
        <v>0</v>
      </c>
      <c r="CB76" s="17">
        <f t="shared" si="76"/>
        <v>0</v>
      </c>
      <c r="CC76" s="17">
        <f t="shared" si="76"/>
        <v>0</v>
      </c>
      <c r="CD76" s="17">
        <f t="shared" si="76"/>
        <v>0</v>
      </c>
      <c r="CE76" s="17">
        <f t="shared" si="76"/>
        <v>0</v>
      </c>
      <c r="CF76" s="17">
        <f t="shared" si="76"/>
        <v>0</v>
      </c>
      <c r="CG76" s="17">
        <f t="shared" si="76"/>
        <v>0</v>
      </c>
      <c r="CH76" s="17">
        <f t="shared" si="76"/>
        <v>0</v>
      </c>
      <c r="CI76" s="17">
        <f t="shared" si="76"/>
        <v>0</v>
      </c>
      <c r="CJ76" s="17">
        <f t="shared" si="76"/>
        <v>0</v>
      </c>
      <c r="CK76" s="17">
        <f t="shared" si="76"/>
        <v>0</v>
      </c>
      <c r="CL76" s="17">
        <f t="shared" si="76"/>
        <v>0</v>
      </c>
      <c r="CM76" s="17">
        <f t="shared" si="76"/>
        <v>0</v>
      </c>
      <c r="CN76" s="17">
        <f t="shared" si="76"/>
        <v>0</v>
      </c>
      <c r="CO76" s="17">
        <f t="shared" si="76"/>
        <v>0</v>
      </c>
      <c r="CP76" s="17">
        <f t="shared" si="76"/>
        <v>0</v>
      </c>
      <c r="CQ76" s="17">
        <f t="shared" si="76"/>
        <v>0</v>
      </c>
      <c r="CR76" s="17">
        <f t="shared" si="76"/>
        <v>0</v>
      </c>
      <c r="CS76" s="17">
        <f t="shared" si="76"/>
        <v>0</v>
      </c>
      <c r="CT76" s="17">
        <f t="shared" si="76"/>
        <v>0</v>
      </c>
      <c r="CU76" s="17">
        <f t="shared" ref="CU76:DZ76" si="77">IF(AND(CU75&gt;0,CU50&lt;=500),CU50-ROUND((CU75*0.65),1),0)</f>
        <v>0</v>
      </c>
      <c r="CV76" s="17">
        <f t="shared" si="77"/>
        <v>0</v>
      </c>
      <c r="CW76" s="17">
        <f t="shared" si="77"/>
        <v>0</v>
      </c>
      <c r="CX76" s="17">
        <f t="shared" si="77"/>
        <v>0</v>
      </c>
      <c r="CY76" s="17">
        <f t="shared" si="77"/>
        <v>0</v>
      </c>
      <c r="CZ76" s="17">
        <f t="shared" si="77"/>
        <v>0</v>
      </c>
      <c r="DA76" s="17">
        <f t="shared" si="77"/>
        <v>0</v>
      </c>
      <c r="DB76" s="17">
        <f t="shared" si="77"/>
        <v>0</v>
      </c>
      <c r="DC76" s="17">
        <f t="shared" si="77"/>
        <v>0</v>
      </c>
      <c r="DD76" s="17">
        <f t="shared" si="77"/>
        <v>0</v>
      </c>
      <c r="DE76" s="17">
        <f t="shared" si="77"/>
        <v>0</v>
      </c>
      <c r="DF76" s="17">
        <f t="shared" si="77"/>
        <v>0</v>
      </c>
      <c r="DG76" s="17">
        <f t="shared" si="77"/>
        <v>0</v>
      </c>
      <c r="DH76" s="17">
        <f t="shared" si="77"/>
        <v>0</v>
      </c>
      <c r="DI76" s="17">
        <f t="shared" si="77"/>
        <v>0</v>
      </c>
      <c r="DJ76" s="17">
        <f t="shared" si="77"/>
        <v>0</v>
      </c>
      <c r="DK76" s="17">
        <f t="shared" si="77"/>
        <v>0</v>
      </c>
      <c r="DL76" s="17">
        <f t="shared" si="77"/>
        <v>0</v>
      </c>
      <c r="DM76" s="17">
        <f t="shared" si="77"/>
        <v>301.5</v>
      </c>
      <c r="DN76" s="17">
        <f t="shared" si="77"/>
        <v>0</v>
      </c>
      <c r="DO76" s="17">
        <f t="shared" si="77"/>
        <v>0</v>
      </c>
      <c r="DP76" s="17">
        <f t="shared" si="77"/>
        <v>0</v>
      </c>
      <c r="DQ76" s="17">
        <f t="shared" si="77"/>
        <v>0</v>
      </c>
      <c r="DR76" s="17">
        <f t="shared" si="77"/>
        <v>0</v>
      </c>
      <c r="DS76" s="17">
        <f t="shared" si="77"/>
        <v>0</v>
      </c>
      <c r="DT76" s="17">
        <f t="shared" si="77"/>
        <v>0</v>
      </c>
      <c r="DU76" s="17">
        <f t="shared" si="77"/>
        <v>0</v>
      </c>
      <c r="DV76" s="17">
        <f t="shared" si="77"/>
        <v>0</v>
      </c>
      <c r="DW76" s="17">
        <f t="shared" si="77"/>
        <v>0</v>
      </c>
      <c r="DX76" s="17">
        <f t="shared" si="77"/>
        <v>0</v>
      </c>
      <c r="DY76" s="17">
        <f t="shared" si="77"/>
        <v>0</v>
      </c>
      <c r="DZ76" s="17">
        <f t="shared" si="77"/>
        <v>0</v>
      </c>
      <c r="EA76" s="17">
        <f t="shared" ref="EA76:FF76" si="78">IF(AND(EA75&gt;0,EA50&lt;=500),EA50-ROUND((EA75*0.65),1),0)</f>
        <v>0</v>
      </c>
      <c r="EB76" s="17">
        <f t="shared" si="78"/>
        <v>0</v>
      </c>
      <c r="EC76" s="17">
        <f t="shared" si="78"/>
        <v>0</v>
      </c>
      <c r="ED76" s="17">
        <f t="shared" si="78"/>
        <v>0</v>
      </c>
      <c r="EE76" s="17">
        <f t="shared" si="78"/>
        <v>0</v>
      </c>
      <c r="EF76" s="17">
        <f t="shared" si="78"/>
        <v>0</v>
      </c>
      <c r="EG76" s="17">
        <f t="shared" si="78"/>
        <v>0</v>
      </c>
      <c r="EH76" s="17">
        <f t="shared" si="78"/>
        <v>0</v>
      </c>
      <c r="EI76" s="17">
        <f t="shared" si="78"/>
        <v>0</v>
      </c>
      <c r="EJ76" s="17">
        <f t="shared" si="78"/>
        <v>0</v>
      </c>
      <c r="EK76" s="17">
        <f t="shared" si="78"/>
        <v>0</v>
      </c>
      <c r="EL76" s="17">
        <f t="shared" si="78"/>
        <v>0</v>
      </c>
      <c r="EM76" s="17">
        <f t="shared" si="78"/>
        <v>0</v>
      </c>
      <c r="EN76" s="17">
        <f t="shared" si="78"/>
        <v>0</v>
      </c>
      <c r="EO76" s="17">
        <f t="shared" si="78"/>
        <v>0</v>
      </c>
      <c r="EP76" s="17">
        <f t="shared" si="78"/>
        <v>0</v>
      </c>
      <c r="EQ76" s="17">
        <f t="shared" si="78"/>
        <v>0</v>
      </c>
      <c r="ER76" s="17">
        <f t="shared" si="78"/>
        <v>0</v>
      </c>
      <c r="ES76" s="17">
        <f t="shared" si="78"/>
        <v>0</v>
      </c>
      <c r="ET76" s="17">
        <f t="shared" si="78"/>
        <v>155.20000000000002</v>
      </c>
      <c r="EU76" s="17">
        <f t="shared" si="78"/>
        <v>0</v>
      </c>
      <c r="EV76" s="17">
        <f t="shared" si="78"/>
        <v>0</v>
      </c>
      <c r="EW76" s="17">
        <f t="shared" si="78"/>
        <v>0</v>
      </c>
      <c r="EX76" s="17">
        <f t="shared" si="78"/>
        <v>0</v>
      </c>
      <c r="EY76" s="17">
        <f t="shared" si="78"/>
        <v>0</v>
      </c>
      <c r="EZ76" s="17">
        <f t="shared" si="78"/>
        <v>0</v>
      </c>
      <c r="FA76" s="17">
        <f t="shared" si="78"/>
        <v>0</v>
      </c>
      <c r="FB76" s="17">
        <f t="shared" si="78"/>
        <v>0</v>
      </c>
      <c r="FC76" s="17">
        <f t="shared" si="78"/>
        <v>0</v>
      </c>
      <c r="FD76" s="17">
        <f t="shared" si="78"/>
        <v>0</v>
      </c>
      <c r="FE76" s="17">
        <f t="shared" si="78"/>
        <v>0</v>
      </c>
      <c r="FF76" s="17">
        <f t="shared" si="78"/>
        <v>0</v>
      </c>
      <c r="FG76" s="17">
        <f t="shared" ref="FG76:FX76" si="79">IF(AND(FG75&gt;0,FG50&lt;=500),FG50-ROUND((FG75*0.65),1),0)</f>
        <v>0</v>
      </c>
      <c r="FH76" s="17">
        <f t="shared" si="79"/>
        <v>0</v>
      </c>
      <c r="FI76" s="17">
        <f t="shared" si="79"/>
        <v>0</v>
      </c>
      <c r="FJ76" s="17">
        <f t="shared" si="79"/>
        <v>0</v>
      </c>
      <c r="FK76" s="17">
        <f t="shared" si="79"/>
        <v>0</v>
      </c>
      <c r="FL76" s="17">
        <f t="shared" si="79"/>
        <v>0</v>
      </c>
      <c r="FM76" s="17">
        <f t="shared" si="79"/>
        <v>0</v>
      </c>
      <c r="FN76" s="17">
        <f t="shared" si="79"/>
        <v>0</v>
      </c>
      <c r="FO76" s="17">
        <f t="shared" si="79"/>
        <v>0</v>
      </c>
      <c r="FP76" s="17">
        <f t="shared" si="79"/>
        <v>0</v>
      </c>
      <c r="FQ76" s="17">
        <f t="shared" si="79"/>
        <v>0</v>
      </c>
      <c r="FR76" s="17">
        <f t="shared" si="79"/>
        <v>0</v>
      </c>
      <c r="FS76" s="17">
        <f t="shared" si="79"/>
        <v>0</v>
      </c>
      <c r="FT76" s="17">
        <f t="shared" si="79"/>
        <v>0</v>
      </c>
      <c r="FU76" s="17">
        <f t="shared" si="79"/>
        <v>0</v>
      </c>
      <c r="FV76" s="17">
        <f t="shared" si="79"/>
        <v>0</v>
      </c>
      <c r="FW76" s="17">
        <f t="shared" si="79"/>
        <v>0</v>
      </c>
      <c r="FX76" s="17">
        <f t="shared" si="79"/>
        <v>0</v>
      </c>
    </row>
    <row r="77" spans="1:181" x14ac:dyDescent="0.25">
      <c r="B77" s="25" t="s">
        <v>213</v>
      </c>
      <c r="C77" s="8">
        <f>IF(C76&gt;0,ROUND(IF(C76&lt;276,((276-C76)*0.00376159)+1.5457,IF(C76&lt;459,((459-C76)*0.00167869)+1.2385,IF(C76&lt;1027,((1027-C76)*0.00020599)+1.1215,0))),4),0)</f>
        <v>0</v>
      </c>
      <c r="D77" s="8">
        <f t="shared" ref="D77:BO77" si="80">IF(D76&gt;0,ROUND(IF(D76&lt;276,((276-D76)*0.00376159)+1.5457,IF(D76&lt;459,((459-D76)*0.00167869)+1.2385,IF(D76&lt;1027,((1027-D76)*0.00020599)+1.1215,0))),4),0)</f>
        <v>0</v>
      </c>
      <c r="E77" s="8">
        <f t="shared" si="80"/>
        <v>0</v>
      </c>
      <c r="F77" s="8">
        <f t="shared" si="80"/>
        <v>0</v>
      </c>
      <c r="G77" s="8">
        <f t="shared" si="80"/>
        <v>0</v>
      </c>
      <c r="H77" s="8">
        <f t="shared" si="80"/>
        <v>0</v>
      </c>
      <c r="I77" s="8">
        <f t="shared" si="80"/>
        <v>0</v>
      </c>
      <c r="J77" s="8">
        <f t="shared" si="80"/>
        <v>0</v>
      </c>
      <c r="K77" s="8">
        <f t="shared" si="80"/>
        <v>0</v>
      </c>
      <c r="L77" s="8">
        <f t="shared" si="80"/>
        <v>0</v>
      </c>
      <c r="M77" s="8">
        <f t="shared" si="80"/>
        <v>0</v>
      </c>
      <c r="N77" s="8">
        <f t="shared" si="80"/>
        <v>0</v>
      </c>
      <c r="O77" s="8">
        <f t="shared" si="80"/>
        <v>0</v>
      </c>
      <c r="P77" s="8">
        <f t="shared" si="80"/>
        <v>0</v>
      </c>
      <c r="Q77" s="8">
        <f t="shared" si="80"/>
        <v>0</v>
      </c>
      <c r="R77" s="8">
        <f t="shared" si="80"/>
        <v>0</v>
      </c>
      <c r="S77" s="8">
        <f t="shared" si="80"/>
        <v>0</v>
      </c>
      <c r="T77" s="8">
        <f t="shared" si="80"/>
        <v>0</v>
      </c>
      <c r="U77" s="8">
        <f t="shared" si="80"/>
        <v>0</v>
      </c>
      <c r="V77" s="8">
        <f t="shared" si="80"/>
        <v>0</v>
      </c>
      <c r="W77" s="8">
        <f t="shared" si="80"/>
        <v>0</v>
      </c>
      <c r="X77" s="8">
        <f t="shared" si="80"/>
        <v>0</v>
      </c>
      <c r="Y77" s="8">
        <f t="shared" si="80"/>
        <v>0</v>
      </c>
      <c r="Z77" s="8">
        <f t="shared" si="80"/>
        <v>0</v>
      </c>
      <c r="AA77" s="8">
        <f t="shared" si="80"/>
        <v>0</v>
      </c>
      <c r="AB77" s="8">
        <f t="shared" si="80"/>
        <v>0</v>
      </c>
      <c r="AC77" s="8">
        <f t="shared" si="80"/>
        <v>0</v>
      </c>
      <c r="AD77" s="8">
        <f t="shared" si="80"/>
        <v>0</v>
      </c>
      <c r="AE77" s="8">
        <f t="shared" si="80"/>
        <v>0</v>
      </c>
      <c r="AF77" s="8">
        <f t="shared" si="80"/>
        <v>0</v>
      </c>
      <c r="AG77" s="8">
        <f t="shared" si="80"/>
        <v>0</v>
      </c>
      <c r="AH77" s="8">
        <f t="shared" si="80"/>
        <v>0</v>
      </c>
      <c r="AI77" s="8">
        <f t="shared" si="80"/>
        <v>0</v>
      </c>
      <c r="AJ77" s="8">
        <f t="shared" si="80"/>
        <v>0</v>
      </c>
      <c r="AK77" s="8">
        <f t="shared" si="80"/>
        <v>0</v>
      </c>
      <c r="AL77" s="8">
        <f t="shared" si="80"/>
        <v>0</v>
      </c>
      <c r="AM77" s="8">
        <f t="shared" si="80"/>
        <v>0</v>
      </c>
      <c r="AN77" s="8">
        <f t="shared" si="80"/>
        <v>0</v>
      </c>
      <c r="AO77" s="8">
        <f t="shared" si="80"/>
        <v>0</v>
      </c>
      <c r="AP77" s="8">
        <f t="shared" si="80"/>
        <v>0</v>
      </c>
      <c r="AQ77" s="8">
        <f t="shared" si="80"/>
        <v>0</v>
      </c>
      <c r="AR77" s="8">
        <f t="shared" si="80"/>
        <v>0</v>
      </c>
      <c r="AS77" s="8">
        <f t="shared" si="80"/>
        <v>0</v>
      </c>
      <c r="AT77" s="8">
        <f t="shared" si="80"/>
        <v>0</v>
      </c>
      <c r="AU77" s="8">
        <f t="shared" si="80"/>
        <v>0</v>
      </c>
      <c r="AV77" s="8">
        <f t="shared" si="80"/>
        <v>0</v>
      </c>
      <c r="AW77" s="8">
        <f t="shared" si="80"/>
        <v>0</v>
      </c>
      <c r="AX77" s="8">
        <f t="shared" si="80"/>
        <v>0</v>
      </c>
      <c r="AY77" s="8">
        <f t="shared" si="80"/>
        <v>0</v>
      </c>
      <c r="AZ77" s="8">
        <f t="shared" si="80"/>
        <v>0</v>
      </c>
      <c r="BA77" s="8">
        <f t="shared" si="80"/>
        <v>0</v>
      </c>
      <c r="BB77" s="8">
        <f t="shared" si="80"/>
        <v>0</v>
      </c>
      <c r="BC77" s="8">
        <f t="shared" si="80"/>
        <v>0</v>
      </c>
      <c r="BD77" s="8">
        <f t="shared" si="80"/>
        <v>0</v>
      </c>
      <c r="BE77" s="8">
        <f t="shared" si="80"/>
        <v>0</v>
      </c>
      <c r="BF77" s="8">
        <f t="shared" si="80"/>
        <v>0</v>
      </c>
      <c r="BG77" s="8">
        <f t="shared" si="80"/>
        <v>0</v>
      </c>
      <c r="BH77" s="8">
        <f t="shared" si="80"/>
        <v>0</v>
      </c>
      <c r="BI77" s="8">
        <f t="shared" si="80"/>
        <v>0</v>
      </c>
      <c r="BJ77" s="8">
        <f t="shared" si="80"/>
        <v>0</v>
      </c>
      <c r="BK77" s="8">
        <f t="shared" si="80"/>
        <v>0</v>
      </c>
      <c r="BL77" s="8">
        <f t="shared" si="80"/>
        <v>0</v>
      </c>
      <c r="BM77" s="8">
        <f t="shared" si="80"/>
        <v>0</v>
      </c>
      <c r="BN77" s="8">
        <f t="shared" si="80"/>
        <v>0</v>
      </c>
      <c r="BO77" s="8">
        <f t="shared" si="80"/>
        <v>0</v>
      </c>
      <c r="BP77" s="8">
        <f t="shared" ref="BP77:EA77" si="81">IF(BP76&gt;0,ROUND(IF(BP76&lt;276,((276-BP76)*0.00376159)+1.5457,IF(BP76&lt;459,((459-BP76)*0.00167869)+1.2385,IF(BP76&lt;1027,((1027-BP76)*0.00020599)+1.1215,0))),4),0)</f>
        <v>0</v>
      </c>
      <c r="BQ77" s="8">
        <f t="shared" si="81"/>
        <v>0</v>
      </c>
      <c r="BR77" s="8">
        <f t="shared" si="81"/>
        <v>0</v>
      </c>
      <c r="BS77" s="8">
        <f t="shared" si="81"/>
        <v>0</v>
      </c>
      <c r="BT77" s="8">
        <f t="shared" si="81"/>
        <v>0</v>
      </c>
      <c r="BU77" s="8">
        <f t="shared" si="81"/>
        <v>0</v>
      </c>
      <c r="BV77" s="8">
        <f t="shared" si="81"/>
        <v>0</v>
      </c>
      <c r="BW77" s="8">
        <f t="shared" si="81"/>
        <v>0</v>
      </c>
      <c r="BX77" s="8">
        <f t="shared" si="81"/>
        <v>0</v>
      </c>
      <c r="BY77" s="8">
        <f t="shared" si="81"/>
        <v>0</v>
      </c>
      <c r="BZ77" s="8">
        <f t="shared" si="81"/>
        <v>0</v>
      </c>
      <c r="CA77" s="8">
        <f t="shared" si="81"/>
        <v>0</v>
      </c>
      <c r="CB77" s="8">
        <f t="shared" si="81"/>
        <v>0</v>
      </c>
      <c r="CC77" s="8">
        <f t="shared" si="81"/>
        <v>0</v>
      </c>
      <c r="CD77" s="8">
        <f t="shared" si="81"/>
        <v>0</v>
      </c>
      <c r="CE77" s="8">
        <f t="shared" si="81"/>
        <v>0</v>
      </c>
      <c r="CF77" s="8">
        <f t="shared" si="81"/>
        <v>0</v>
      </c>
      <c r="CG77" s="8">
        <f t="shared" si="81"/>
        <v>0</v>
      </c>
      <c r="CH77" s="8">
        <f t="shared" si="81"/>
        <v>0</v>
      </c>
      <c r="CI77" s="8">
        <f t="shared" si="81"/>
        <v>0</v>
      </c>
      <c r="CJ77" s="8">
        <f t="shared" si="81"/>
        <v>0</v>
      </c>
      <c r="CK77" s="8">
        <f t="shared" si="81"/>
        <v>0</v>
      </c>
      <c r="CL77" s="8">
        <f t="shared" si="81"/>
        <v>0</v>
      </c>
      <c r="CM77" s="8">
        <f t="shared" si="81"/>
        <v>0</v>
      </c>
      <c r="CN77" s="8">
        <f t="shared" si="81"/>
        <v>0</v>
      </c>
      <c r="CO77" s="8">
        <f t="shared" si="81"/>
        <v>0</v>
      </c>
      <c r="CP77" s="8">
        <f t="shared" si="81"/>
        <v>0</v>
      </c>
      <c r="CQ77" s="8">
        <f t="shared" si="81"/>
        <v>0</v>
      </c>
      <c r="CR77" s="8">
        <f t="shared" si="81"/>
        <v>0</v>
      </c>
      <c r="CS77" s="8">
        <f t="shared" si="81"/>
        <v>0</v>
      </c>
      <c r="CT77" s="8">
        <f t="shared" si="81"/>
        <v>0</v>
      </c>
      <c r="CU77" s="8">
        <f t="shared" si="81"/>
        <v>0</v>
      </c>
      <c r="CV77" s="8">
        <f t="shared" si="81"/>
        <v>0</v>
      </c>
      <c r="CW77" s="8">
        <f t="shared" si="81"/>
        <v>0</v>
      </c>
      <c r="CX77" s="8">
        <f t="shared" si="81"/>
        <v>0</v>
      </c>
      <c r="CY77" s="8">
        <f t="shared" si="81"/>
        <v>0</v>
      </c>
      <c r="CZ77" s="8">
        <f t="shared" si="81"/>
        <v>0</v>
      </c>
      <c r="DA77" s="8">
        <f t="shared" si="81"/>
        <v>0</v>
      </c>
      <c r="DB77" s="8">
        <f t="shared" si="81"/>
        <v>0</v>
      </c>
      <c r="DC77" s="8">
        <f t="shared" si="81"/>
        <v>0</v>
      </c>
      <c r="DD77" s="8">
        <f t="shared" si="81"/>
        <v>0</v>
      </c>
      <c r="DE77" s="8">
        <f t="shared" si="81"/>
        <v>0</v>
      </c>
      <c r="DF77" s="8">
        <f t="shared" si="81"/>
        <v>0</v>
      </c>
      <c r="DG77" s="8">
        <f t="shared" si="81"/>
        <v>0</v>
      </c>
      <c r="DH77" s="8">
        <f t="shared" si="81"/>
        <v>0</v>
      </c>
      <c r="DI77" s="8">
        <f t="shared" si="81"/>
        <v>0</v>
      </c>
      <c r="DJ77" s="8">
        <f t="shared" si="81"/>
        <v>0</v>
      </c>
      <c r="DK77" s="8">
        <f t="shared" si="81"/>
        <v>0</v>
      </c>
      <c r="DL77" s="8">
        <f t="shared" si="81"/>
        <v>0</v>
      </c>
      <c r="DM77" s="8">
        <f t="shared" si="81"/>
        <v>1.5028999999999999</v>
      </c>
      <c r="DN77" s="8">
        <f t="shared" si="81"/>
        <v>0</v>
      </c>
      <c r="DO77" s="8">
        <f t="shared" si="81"/>
        <v>0</v>
      </c>
      <c r="DP77" s="8">
        <f t="shared" si="81"/>
        <v>0</v>
      </c>
      <c r="DQ77" s="8">
        <f t="shared" si="81"/>
        <v>0</v>
      </c>
      <c r="DR77" s="8">
        <f t="shared" si="81"/>
        <v>0</v>
      </c>
      <c r="DS77" s="8">
        <f t="shared" si="81"/>
        <v>0</v>
      </c>
      <c r="DT77" s="8">
        <f t="shared" si="81"/>
        <v>0</v>
      </c>
      <c r="DU77" s="8">
        <f t="shared" si="81"/>
        <v>0</v>
      </c>
      <c r="DV77" s="8">
        <f t="shared" si="81"/>
        <v>0</v>
      </c>
      <c r="DW77" s="8">
        <f t="shared" si="81"/>
        <v>0</v>
      </c>
      <c r="DX77" s="8">
        <f t="shared" si="81"/>
        <v>0</v>
      </c>
      <c r="DY77" s="8">
        <f t="shared" si="81"/>
        <v>0</v>
      </c>
      <c r="DZ77" s="8">
        <f t="shared" si="81"/>
        <v>0</v>
      </c>
      <c r="EA77" s="8">
        <f t="shared" si="81"/>
        <v>0</v>
      </c>
      <c r="EB77" s="8">
        <f t="shared" ref="EB77:FX77" si="82">IF(EB76&gt;0,ROUND(IF(EB76&lt;276,((276-EB76)*0.00376159)+1.5457,IF(EB76&lt;459,((459-EB76)*0.00167869)+1.2385,IF(EB76&lt;1027,((1027-EB76)*0.00020599)+1.1215,0))),4),0)</f>
        <v>0</v>
      </c>
      <c r="EC77" s="8">
        <f t="shared" si="82"/>
        <v>0</v>
      </c>
      <c r="ED77" s="8">
        <f t="shared" si="82"/>
        <v>0</v>
      </c>
      <c r="EE77" s="8">
        <f t="shared" si="82"/>
        <v>0</v>
      </c>
      <c r="EF77" s="8">
        <f t="shared" si="82"/>
        <v>0</v>
      </c>
      <c r="EG77" s="8">
        <f t="shared" si="82"/>
        <v>0</v>
      </c>
      <c r="EH77" s="8">
        <f t="shared" si="82"/>
        <v>0</v>
      </c>
      <c r="EI77" s="8">
        <f t="shared" si="82"/>
        <v>0</v>
      </c>
      <c r="EJ77" s="8">
        <f t="shared" si="82"/>
        <v>0</v>
      </c>
      <c r="EK77" s="8">
        <f t="shared" si="82"/>
        <v>0</v>
      </c>
      <c r="EL77" s="8">
        <f t="shared" si="82"/>
        <v>0</v>
      </c>
      <c r="EM77" s="8">
        <f t="shared" si="82"/>
        <v>0</v>
      </c>
      <c r="EN77" s="8">
        <f t="shared" si="82"/>
        <v>0</v>
      </c>
      <c r="EO77" s="8">
        <f t="shared" si="82"/>
        <v>0</v>
      </c>
      <c r="EP77" s="8">
        <f t="shared" si="82"/>
        <v>0</v>
      </c>
      <c r="EQ77" s="8">
        <f t="shared" si="82"/>
        <v>0</v>
      </c>
      <c r="ER77" s="8">
        <f t="shared" si="82"/>
        <v>0</v>
      </c>
      <c r="ES77" s="8">
        <f t="shared" si="82"/>
        <v>0</v>
      </c>
      <c r="ET77" s="8">
        <f t="shared" si="82"/>
        <v>2.0001000000000002</v>
      </c>
      <c r="EU77" s="8">
        <f t="shared" si="82"/>
        <v>0</v>
      </c>
      <c r="EV77" s="8">
        <f t="shared" si="82"/>
        <v>0</v>
      </c>
      <c r="EW77" s="8">
        <f t="shared" si="82"/>
        <v>0</v>
      </c>
      <c r="EX77" s="8">
        <f t="shared" si="82"/>
        <v>0</v>
      </c>
      <c r="EY77" s="8">
        <f t="shared" si="82"/>
        <v>0</v>
      </c>
      <c r="EZ77" s="8">
        <f t="shared" si="82"/>
        <v>0</v>
      </c>
      <c r="FA77" s="8">
        <f t="shared" si="82"/>
        <v>0</v>
      </c>
      <c r="FB77" s="8">
        <f t="shared" si="82"/>
        <v>0</v>
      </c>
      <c r="FC77" s="8">
        <f t="shared" si="82"/>
        <v>0</v>
      </c>
      <c r="FD77" s="8">
        <f t="shared" si="82"/>
        <v>0</v>
      </c>
      <c r="FE77" s="8">
        <f t="shared" si="82"/>
        <v>0</v>
      </c>
      <c r="FF77" s="8">
        <f t="shared" si="82"/>
        <v>0</v>
      </c>
      <c r="FG77" s="8">
        <f t="shared" si="82"/>
        <v>0</v>
      </c>
      <c r="FH77" s="8">
        <f t="shared" si="82"/>
        <v>0</v>
      </c>
      <c r="FI77" s="8">
        <f t="shared" si="82"/>
        <v>0</v>
      </c>
      <c r="FJ77" s="8">
        <f t="shared" si="82"/>
        <v>0</v>
      </c>
      <c r="FK77" s="8">
        <f t="shared" si="82"/>
        <v>0</v>
      </c>
      <c r="FL77" s="8">
        <f t="shared" si="82"/>
        <v>0</v>
      </c>
      <c r="FM77" s="8">
        <f t="shared" si="82"/>
        <v>0</v>
      </c>
      <c r="FN77" s="8">
        <f t="shared" si="82"/>
        <v>0</v>
      </c>
      <c r="FO77" s="8">
        <f t="shared" si="82"/>
        <v>0</v>
      </c>
      <c r="FP77" s="8">
        <f t="shared" si="82"/>
        <v>0</v>
      </c>
      <c r="FQ77" s="8">
        <f t="shared" si="82"/>
        <v>0</v>
      </c>
      <c r="FR77" s="8">
        <f t="shared" si="82"/>
        <v>0</v>
      </c>
      <c r="FS77" s="8">
        <f t="shared" si="82"/>
        <v>0</v>
      </c>
      <c r="FT77" s="8">
        <f t="shared" si="82"/>
        <v>0</v>
      </c>
      <c r="FU77" s="8">
        <f t="shared" si="82"/>
        <v>0</v>
      </c>
      <c r="FV77" s="8">
        <f t="shared" si="82"/>
        <v>0</v>
      </c>
      <c r="FW77" s="8">
        <f t="shared" si="82"/>
        <v>0</v>
      </c>
      <c r="FX77" s="8">
        <f t="shared" si="82"/>
        <v>0</v>
      </c>
      <c r="FY77" s="8"/>
    </row>
    <row r="78" spans="1:181" x14ac:dyDescent="0.25">
      <c r="A78" s="45"/>
      <c r="B78" s="25" t="s">
        <v>214</v>
      </c>
      <c r="C78" s="39">
        <f t="shared" ref="C78:AH78" si="83">ROUND(IF(C50&lt;276,((276-C50)*0.00376159)+1.5457,IF(C50&lt;459,((459-C50)*0.00167869)+1.2385,IF(C50&lt;1027,((1027-C50)*0.00020599)+1.1215,IF(C50&lt;2293,((2293-C50)*0.00005387)+1.0533,IF(C50&lt;4023,((4023-C50)*0.00001364)+1.0297,IF(C50&lt;4300,((4300-C50)*0.00010722+1),IF(C50&gt;=4300,1))))))),4)</f>
        <v>1</v>
      </c>
      <c r="D78" s="39">
        <f t="shared" si="83"/>
        <v>1</v>
      </c>
      <c r="E78" s="39">
        <f t="shared" si="83"/>
        <v>1</v>
      </c>
      <c r="F78" s="39">
        <f t="shared" si="83"/>
        <v>1</v>
      </c>
      <c r="G78" s="39">
        <f t="shared" si="83"/>
        <v>1.1222000000000001</v>
      </c>
      <c r="H78" s="39">
        <f t="shared" si="83"/>
        <v>1.1337999999999999</v>
      </c>
      <c r="I78" s="39">
        <f t="shared" si="83"/>
        <v>1</v>
      </c>
      <c r="J78" s="39">
        <f t="shared" si="83"/>
        <v>1.0568</v>
      </c>
      <c r="K78" s="39">
        <f t="shared" si="83"/>
        <v>1.4754</v>
      </c>
      <c r="L78" s="39">
        <f t="shared" si="83"/>
        <v>1.0439000000000001</v>
      </c>
      <c r="M78" s="39">
        <f t="shared" si="83"/>
        <v>1.0941000000000001</v>
      </c>
      <c r="N78" s="39">
        <f t="shared" si="83"/>
        <v>1</v>
      </c>
      <c r="O78" s="39">
        <f t="shared" si="83"/>
        <v>1</v>
      </c>
      <c r="P78" s="39">
        <f t="shared" si="83"/>
        <v>1.9120999999999999</v>
      </c>
      <c r="Q78" s="39">
        <f t="shared" si="83"/>
        <v>1</v>
      </c>
      <c r="R78" s="39">
        <f t="shared" si="83"/>
        <v>1.2235</v>
      </c>
      <c r="S78" s="39">
        <f t="shared" si="83"/>
        <v>1.0988</v>
      </c>
      <c r="T78" s="39">
        <f t="shared" si="83"/>
        <v>2.0354999999999999</v>
      </c>
      <c r="U78" s="39">
        <f t="shared" si="83"/>
        <v>2.3656999999999999</v>
      </c>
      <c r="V78" s="39">
        <f t="shared" si="83"/>
        <v>1.5232000000000001</v>
      </c>
      <c r="W78" s="39">
        <f t="shared" si="83"/>
        <v>1.7763</v>
      </c>
      <c r="X78" s="39">
        <f t="shared" si="83"/>
        <v>2.4045000000000001</v>
      </c>
      <c r="Y78" s="39">
        <f t="shared" si="83"/>
        <v>1.2225999999999999</v>
      </c>
      <c r="Z78" s="39">
        <f t="shared" si="83"/>
        <v>1.5724</v>
      </c>
      <c r="AA78" s="39">
        <f t="shared" si="83"/>
        <v>1</v>
      </c>
      <c r="AB78" s="39">
        <f t="shared" si="83"/>
        <v>1</v>
      </c>
      <c r="AC78" s="39">
        <f t="shared" si="83"/>
        <v>1.139</v>
      </c>
      <c r="AD78" s="39">
        <f t="shared" si="83"/>
        <v>1.1142000000000001</v>
      </c>
      <c r="AE78" s="39">
        <f t="shared" si="83"/>
        <v>2.1656</v>
      </c>
      <c r="AF78" s="39">
        <f t="shared" si="83"/>
        <v>1.9018999999999999</v>
      </c>
      <c r="AG78" s="39">
        <f t="shared" si="83"/>
        <v>1.1378999999999999</v>
      </c>
      <c r="AH78" s="39">
        <f t="shared" si="83"/>
        <v>1.1180000000000001</v>
      </c>
      <c r="AI78" s="39">
        <f t="shared" ref="AI78:BN78" si="84">ROUND(IF(AI50&lt;276,((276-AI50)*0.00376159)+1.5457,IF(AI50&lt;459,((459-AI50)*0.00167869)+1.2385,IF(AI50&lt;1027,((1027-AI50)*0.00020599)+1.1215,IF(AI50&lt;2293,((2293-AI50)*0.00005387)+1.0533,IF(AI50&lt;4023,((4023-AI50)*0.00001364)+1.0297,IF(AI50&lt;4300,((4300-AI50)*0.00010722+1),IF(AI50&gt;=4300,1))))))),4)</f>
        <v>1.3892</v>
      </c>
      <c r="AJ78" s="39">
        <f t="shared" si="84"/>
        <v>1.6983999999999999</v>
      </c>
      <c r="AK78" s="39">
        <f t="shared" si="84"/>
        <v>1.7830999999999999</v>
      </c>
      <c r="AL78" s="39">
        <f t="shared" si="84"/>
        <v>1.5356000000000001</v>
      </c>
      <c r="AM78" s="39">
        <f t="shared" si="84"/>
        <v>1.2330000000000001</v>
      </c>
      <c r="AN78" s="39">
        <f t="shared" si="84"/>
        <v>1.3072999999999999</v>
      </c>
      <c r="AO78" s="39">
        <f t="shared" si="84"/>
        <v>1</v>
      </c>
      <c r="AP78" s="39">
        <f t="shared" si="84"/>
        <v>1</v>
      </c>
      <c r="AQ78" s="39">
        <f t="shared" si="84"/>
        <v>1.5387999999999999</v>
      </c>
      <c r="AR78" s="39">
        <f t="shared" si="84"/>
        <v>1</v>
      </c>
      <c r="AS78" s="39">
        <f t="shared" si="84"/>
        <v>1</v>
      </c>
      <c r="AT78" s="39">
        <f t="shared" si="84"/>
        <v>1.0488</v>
      </c>
      <c r="AU78" s="39">
        <f t="shared" si="84"/>
        <v>1.3909</v>
      </c>
      <c r="AV78" s="39">
        <f t="shared" si="84"/>
        <v>1.4895</v>
      </c>
      <c r="AW78" s="39">
        <f t="shared" si="84"/>
        <v>1.8007</v>
      </c>
      <c r="AX78" s="39">
        <f t="shared" si="84"/>
        <v>2.4447000000000001</v>
      </c>
      <c r="AY78" s="39">
        <f t="shared" si="84"/>
        <v>1.2270000000000001</v>
      </c>
      <c r="AZ78" s="39">
        <f t="shared" si="84"/>
        <v>1</v>
      </c>
      <c r="BA78" s="39">
        <f t="shared" si="84"/>
        <v>1</v>
      </c>
      <c r="BB78" s="39">
        <f t="shared" si="84"/>
        <v>1</v>
      </c>
      <c r="BC78" s="39">
        <f t="shared" si="84"/>
        <v>1</v>
      </c>
      <c r="BD78" s="39">
        <f t="shared" si="84"/>
        <v>1</v>
      </c>
      <c r="BE78" s="39">
        <f t="shared" si="84"/>
        <v>1.0978000000000001</v>
      </c>
      <c r="BF78" s="39">
        <f t="shared" si="84"/>
        <v>1</v>
      </c>
      <c r="BG78" s="39">
        <f t="shared" si="84"/>
        <v>1.1226</v>
      </c>
      <c r="BH78" s="39">
        <f t="shared" si="84"/>
        <v>1.1998</v>
      </c>
      <c r="BI78" s="39">
        <f t="shared" si="84"/>
        <v>1.7037</v>
      </c>
      <c r="BJ78" s="39">
        <f t="shared" si="84"/>
        <v>1</v>
      </c>
      <c r="BK78" s="39">
        <f t="shared" si="84"/>
        <v>1</v>
      </c>
      <c r="BL78" s="39">
        <f t="shared" si="84"/>
        <v>1.9173</v>
      </c>
      <c r="BM78" s="39">
        <f t="shared" si="84"/>
        <v>1.5281</v>
      </c>
      <c r="BN78" s="39">
        <f t="shared" si="84"/>
        <v>1.0305</v>
      </c>
      <c r="BO78" s="39">
        <f t="shared" ref="BO78:CT78" si="85">ROUND(IF(BO50&lt;276,((276-BO50)*0.00376159)+1.5457,IF(BO50&lt;459,((459-BO50)*0.00167869)+1.2385,IF(BO50&lt;1027,((1027-BO50)*0.00020599)+1.1215,IF(BO50&lt;2293,((2293-BO50)*0.00005387)+1.0533,IF(BO50&lt;4023,((4023-BO50)*0.00001364)+1.0297,IF(BO50&lt;4300,((4300-BO50)*0.00010722+1),IF(BO50&gt;=4300,1))))))),4)</f>
        <v>1.0885</v>
      </c>
      <c r="BP78" s="39">
        <f t="shared" si="85"/>
        <v>1.7394000000000001</v>
      </c>
      <c r="BQ78" s="39">
        <f t="shared" si="85"/>
        <v>1</v>
      </c>
      <c r="BR78" s="39">
        <f t="shared" si="85"/>
        <v>1</v>
      </c>
      <c r="BS78" s="39">
        <f t="shared" si="85"/>
        <v>1.1169</v>
      </c>
      <c r="BT78" s="39">
        <f t="shared" si="85"/>
        <v>1.4156</v>
      </c>
      <c r="BU78" s="39">
        <f t="shared" si="85"/>
        <v>1.2378</v>
      </c>
      <c r="BV78" s="39">
        <f t="shared" si="85"/>
        <v>1.1101000000000001</v>
      </c>
      <c r="BW78" s="39">
        <f t="shared" si="85"/>
        <v>1.0779000000000001</v>
      </c>
      <c r="BX78" s="39">
        <f t="shared" si="85"/>
        <v>2.2785000000000002</v>
      </c>
      <c r="BY78" s="39">
        <f t="shared" si="85"/>
        <v>1.2222</v>
      </c>
      <c r="BZ78" s="39">
        <f t="shared" si="85"/>
        <v>1.7547999999999999</v>
      </c>
      <c r="CA78" s="39">
        <f t="shared" si="85"/>
        <v>1.821</v>
      </c>
      <c r="CB78" s="39">
        <f t="shared" si="85"/>
        <v>1</v>
      </c>
      <c r="CC78" s="39">
        <f t="shared" si="85"/>
        <v>1.9365000000000001</v>
      </c>
      <c r="CD78" s="39">
        <f t="shared" si="85"/>
        <v>2.2818000000000001</v>
      </c>
      <c r="CE78" s="39">
        <f t="shared" si="85"/>
        <v>1.9708000000000001</v>
      </c>
      <c r="CF78" s="39">
        <f t="shared" si="85"/>
        <v>2.0975000000000001</v>
      </c>
      <c r="CG78" s="39">
        <f t="shared" si="85"/>
        <v>1.9331</v>
      </c>
      <c r="CH78" s="39">
        <f t="shared" si="85"/>
        <v>2.1166999999999998</v>
      </c>
      <c r="CI78" s="39">
        <f t="shared" si="85"/>
        <v>1.1766000000000001</v>
      </c>
      <c r="CJ78" s="39">
        <f t="shared" si="85"/>
        <v>1.1148</v>
      </c>
      <c r="CK78" s="39">
        <f t="shared" si="85"/>
        <v>1</v>
      </c>
      <c r="CL78" s="39">
        <f t="shared" si="85"/>
        <v>1.1024</v>
      </c>
      <c r="CM78" s="39">
        <f t="shared" si="85"/>
        <v>1.1752</v>
      </c>
      <c r="CN78" s="39">
        <f t="shared" si="85"/>
        <v>1</v>
      </c>
      <c r="CO78" s="39">
        <f t="shared" si="85"/>
        <v>1</v>
      </c>
      <c r="CP78" s="39">
        <f t="shared" si="85"/>
        <v>1.1146</v>
      </c>
      <c r="CQ78" s="39">
        <f t="shared" si="85"/>
        <v>1.1027</v>
      </c>
      <c r="CR78" s="39">
        <f t="shared" si="85"/>
        <v>1.8564000000000001</v>
      </c>
      <c r="CS78" s="39">
        <f t="shared" si="85"/>
        <v>1.3867</v>
      </c>
      <c r="CT78" s="39">
        <f t="shared" si="85"/>
        <v>2.2223999999999999</v>
      </c>
      <c r="CU78" s="39">
        <f t="shared" ref="CU78:DZ78" si="86">ROUND(IF(CU50&lt;276,((276-CU50)*0.00376159)+1.5457,IF(CU50&lt;459,((459-CU50)*0.00167869)+1.2385,IF(CU50&lt;1027,((1027-CU50)*0.00020599)+1.1215,IF(CU50&lt;2293,((2293-CU50)*0.00005387)+1.0533,IF(CU50&lt;4023,((4023-CU50)*0.00001364)+1.0297,IF(CU50&lt;4300,((4300-CU50)*0.00010722+1),IF(CU50&gt;=4300,1))))))),4)</f>
        <v>1.2798</v>
      </c>
      <c r="CV78" s="39">
        <f t="shared" si="86"/>
        <v>2.3788999999999998</v>
      </c>
      <c r="CW78" s="39">
        <f t="shared" si="86"/>
        <v>1.964</v>
      </c>
      <c r="CX78" s="39">
        <f t="shared" si="86"/>
        <v>1.2351000000000001</v>
      </c>
      <c r="CY78" s="39">
        <f t="shared" si="86"/>
        <v>2.0979000000000001</v>
      </c>
      <c r="CZ78" s="39">
        <f t="shared" si="86"/>
        <v>1.0530999999999999</v>
      </c>
      <c r="DA78" s="39">
        <f t="shared" si="86"/>
        <v>1.8745000000000001</v>
      </c>
      <c r="DB78" s="39">
        <f t="shared" si="86"/>
        <v>1.4539</v>
      </c>
      <c r="DC78" s="39">
        <f t="shared" si="86"/>
        <v>1.8827</v>
      </c>
      <c r="DD78" s="39">
        <f t="shared" si="86"/>
        <v>2.1265000000000001</v>
      </c>
      <c r="DE78" s="39">
        <f t="shared" si="86"/>
        <v>1.2270000000000001</v>
      </c>
      <c r="DF78" s="39">
        <f t="shared" si="86"/>
        <v>1</v>
      </c>
      <c r="DG78" s="39">
        <f t="shared" si="86"/>
        <v>2.2486999999999999</v>
      </c>
      <c r="DH78" s="39">
        <f t="shared" si="86"/>
        <v>1.0547</v>
      </c>
      <c r="DI78" s="39">
        <f t="shared" si="86"/>
        <v>1.0466</v>
      </c>
      <c r="DJ78" s="39">
        <f t="shared" si="86"/>
        <v>1.1808000000000001</v>
      </c>
      <c r="DK78" s="39">
        <f t="shared" si="86"/>
        <v>1.327</v>
      </c>
      <c r="DL78" s="39">
        <f t="shared" si="86"/>
        <v>1</v>
      </c>
      <c r="DM78" s="39">
        <f t="shared" si="86"/>
        <v>1.4633</v>
      </c>
      <c r="DN78" s="39">
        <f t="shared" si="86"/>
        <v>1.0925</v>
      </c>
      <c r="DO78" s="39">
        <f t="shared" si="86"/>
        <v>1.0421</v>
      </c>
      <c r="DP78" s="39">
        <f t="shared" si="86"/>
        <v>1.7630999999999999</v>
      </c>
      <c r="DQ78" s="39">
        <f t="shared" si="86"/>
        <v>1.2246999999999999</v>
      </c>
      <c r="DR78" s="39">
        <f t="shared" si="86"/>
        <v>1.1012999999999999</v>
      </c>
      <c r="DS78" s="39">
        <f t="shared" si="86"/>
        <v>1.1549</v>
      </c>
      <c r="DT78" s="39">
        <f t="shared" si="86"/>
        <v>2.0154999999999998</v>
      </c>
      <c r="DU78" s="39">
        <f t="shared" si="86"/>
        <v>1.2942</v>
      </c>
      <c r="DV78" s="39">
        <f t="shared" si="86"/>
        <v>1.7601</v>
      </c>
      <c r="DW78" s="39">
        <f t="shared" si="86"/>
        <v>1.4176</v>
      </c>
      <c r="DX78" s="39">
        <f t="shared" si="86"/>
        <v>1.8597999999999999</v>
      </c>
      <c r="DY78" s="39">
        <f t="shared" si="86"/>
        <v>1.4497</v>
      </c>
      <c r="DZ78" s="39">
        <f t="shared" si="86"/>
        <v>1.1196999999999999</v>
      </c>
      <c r="EA78" s="39">
        <f t="shared" ref="EA78:FF78" si="87">ROUND(IF(EA50&lt;276,((276-EA50)*0.00376159)+1.5457,IF(EA50&lt;459,((459-EA50)*0.00167869)+1.2385,IF(EA50&lt;1027,((1027-EA50)*0.00020599)+1.1215,IF(EA50&lt;2293,((2293-EA50)*0.00005387)+1.0533,IF(EA50&lt;4023,((4023-EA50)*0.00001364)+1.0297,IF(EA50&lt;4300,((4300-EA50)*0.00010722+1),IF(EA50&gt;=4300,1))))))),4)</f>
        <v>1.2170000000000001</v>
      </c>
      <c r="EB78" s="39">
        <f t="shared" si="87"/>
        <v>1.2047000000000001</v>
      </c>
      <c r="EC78" s="39">
        <f t="shared" si="87"/>
        <v>1.4907999999999999</v>
      </c>
      <c r="ED78" s="39">
        <f t="shared" si="87"/>
        <v>1.0821000000000001</v>
      </c>
      <c r="EE78" s="39">
        <f t="shared" si="87"/>
        <v>1.7728999999999999</v>
      </c>
      <c r="EF78" s="39">
        <f t="shared" si="87"/>
        <v>1.0872999999999999</v>
      </c>
      <c r="EG78" s="39">
        <f t="shared" si="87"/>
        <v>1.5109999999999999</v>
      </c>
      <c r="EH78" s="39">
        <f t="shared" si="87"/>
        <v>1.6687000000000001</v>
      </c>
      <c r="EI78" s="39">
        <f t="shared" si="87"/>
        <v>1</v>
      </c>
      <c r="EJ78" s="39">
        <f t="shared" si="87"/>
        <v>1</v>
      </c>
      <c r="EK78" s="39">
        <f t="shared" si="87"/>
        <v>1.1900999999999999</v>
      </c>
      <c r="EL78" s="39">
        <f t="shared" si="87"/>
        <v>1.2323999999999999</v>
      </c>
      <c r="EM78" s="39">
        <f t="shared" si="87"/>
        <v>1.2179</v>
      </c>
      <c r="EN78" s="39">
        <f t="shared" si="87"/>
        <v>1.1154999999999999</v>
      </c>
      <c r="EO78" s="39">
        <f t="shared" si="87"/>
        <v>1.2346999999999999</v>
      </c>
      <c r="EP78" s="39">
        <f t="shared" si="87"/>
        <v>1.3572</v>
      </c>
      <c r="EQ78" s="39">
        <f t="shared" si="87"/>
        <v>1.0519000000000001</v>
      </c>
      <c r="ER78" s="39">
        <f t="shared" si="87"/>
        <v>1.3149</v>
      </c>
      <c r="ES78" s="39">
        <f t="shared" si="87"/>
        <v>2.1284000000000001</v>
      </c>
      <c r="ET78" s="39">
        <f t="shared" si="87"/>
        <v>1.8041</v>
      </c>
      <c r="EU78" s="39">
        <f t="shared" si="87"/>
        <v>1.2056</v>
      </c>
      <c r="EV78" s="39">
        <f t="shared" si="87"/>
        <v>2.3069999999999999</v>
      </c>
      <c r="EW78" s="39">
        <f t="shared" si="87"/>
        <v>1.1513</v>
      </c>
      <c r="EX78" s="39">
        <f t="shared" si="87"/>
        <v>1.5422</v>
      </c>
      <c r="EY78" s="39">
        <f t="shared" si="87"/>
        <v>1.1177999999999999</v>
      </c>
      <c r="EZ78" s="39">
        <f t="shared" si="87"/>
        <v>2.0712000000000002</v>
      </c>
      <c r="FA78" s="39">
        <f t="shared" si="87"/>
        <v>1.0415000000000001</v>
      </c>
      <c r="FB78" s="39">
        <f t="shared" si="87"/>
        <v>1.3703000000000001</v>
      </c>
      <c r="FC78" s="39">
        <f t="shared" si="87"/>
        <v>1.0495000000000001</v>
      </c>
      <c r="FD78" s="39">
        <f t="shared" si="87"/>
        <v>1.4144000000000001</v>
      </c>
      <c r="FE78" s="39">
        <f t="shared" si="87"/>
        <v>2.1873999999999998</v>
      </c>
      <c r="FF78" s="39">
        <f t="shared" si="87"/>
        <v>1.8613</v>
      </c>
      <c r="FG78" s="39">
        <f t="shared" ref="FG78:FX78" si="88">ROUND(IF(FG50&lt;276,((276-FG50)*0.00376159)+1.5457,IF(FG50&lt;459,((459-FG50)*0.00167869)+1.2385,IF(FG50&lt;1027,((1027-FG50)*0.00020599)+1.1215,IF(FG50&lt;2293,((2293-FG50)*0.00005387)+1.0533,IF(FG50&lt;4023,((4023-FG50)*0.00001364)+1.0297,IF(FG50&lt;4300,((4300-FG50)*0.00010722+1),IF(FG50&gt;=4300,1))))))),4)</f>
        <v>2.1408</v>
      </c>
      <c r="FH78" s="39">
        <f t="shared" si="88"/>
        <v>2.2431000000000001</v>
      </c>
      <c r="FI78" s="39">
        <f t="shared" si="88"/>
        <v>1.0762</v>
      </c>
      <c r="FJ78" s="39">
        <f t="shared" si="88"/>
        <v>1.0738000000000001</v>
      </c>
      <c r="FK78" s="39">
        <f t="shared" si="88"/>
        <v>1.0548</v>
      </c>
      <c r="FL78" s="39">
        <f t="shared" si="88"/>
        <v>1</v>
      </c>
      <c r="FM78" s="39">
        <f t="shared" si="88"/>
        <v>1.0375000000000001</v>
      </c>
      <c r="FN78" s="39">
        <f t="shared" si="88"/>
        <v>1</v>
      </c>
      <c r="FO78" s="39">
        <f t="shared" si="88"/>
        <v>1.1113</v>
      </c>
      <c r="FP78" s="39">
        <f t="shared" si="88"/>
        <v>1.0524</v>
      </c>
      <c r="FQ78" s="39">
        <f t="shared" si="88"/>
        <v>1.1648000000000001</v>
      </c>
      <c r="FR78" s="39">
        <f t="shared" si="88"/>
        <v>1.9978</v>
      </c>
      <c r="FS78" s="39">
        <f t="shared" si="88"/>
        <v>1.8958999999999999</v>
      </c>
      <c r="FT78" s="39">
        <f t="shared" si="88"/>
        <v>2.2581000000000002</v>
      </c>
      <c r="FU78" s="39">
        <f t="shared" si="88"/>
        <v>1.1689000000000001</v>
      </c>
      <c r="FV78" s="39">
        <f t="shared" si="88"/>
        <v>1.1802999999999999</v>
      </c>
      <c r="FW78" s="39">
        <f t="shared" si="88"/>
        <v>1.9877</v>
      </c>
      <c r="FX78" s="39">
        <f t="shared" si="88"/>
        <v>2.2490999999999999</v>
      </c>
      <c r="FY78" s="8"/>
    </row>
    <row r="79" spans="1:181" x14ac:dyDescent="0.25">
      <c r="B79" s="25" t="s">
        <v>312</v>
      </c>
      <c r="C79" s="8">
        <f>MAX(C78,C77)</f>
        <v>1</v>
      </c>
      <c r="D79" s="8">
        <f t="shared" ref="D79:BO79" si="89">MAX(D78,D77)</f>
        <v>1</v>
      </c>
      <c r="E79" s="8">
        <f t="shared" si="89"/>
        <v>1</v>
      </c>
      <c r="F79" s="8">
        <f t="shared" si="89"/>
        <v>1</v>
      </c>
      <c r="G79" s="8">
        <f t="shared" si="89"/>
        <v>1.1222000000000001</v>
      </c>
      <c r="H79" s="8">
        <f t="shared" si="89"/>
        <v>1.1337999999999999</v>
      </c>
      <c r="I79" s="8">
        <f t="shared" si="89"/>
        <v>1</v>
      </c>
      <c r="J79" s="8">
        <f t="shared" si="89"/>
        <v>1.0568</v>
      </c>
      <c r="K79" s="8">
        <f t="shared" si="89"/>
        <v>1.4754</v>
      </c>
      <c r="L79" s="8">
        <f t="shared" si="89"/>
        <v>1.0439000000000001</v>
      </c>
      <c r="M79" s="8">
        <f t="shared" si="89"/>
        <v>1.0941000000000001</v>
      </c>
      <c r="N79" s="8">
        <f t="shared" si="89"/>
        <v>1</v>
      </c>
      <c r="O79" s="8">
        <f t="shared" si="89"/>
        <v>1</v>
      </c>
      <c r="P79" s="8">
        <f t="shared" si="89"/>
        <v>1.9120999999999999</v>
      </c>
      <c r="Q79" s="8">
        <f t="shared" si="89"/>
        <v>1</v>
      </c>
      <c r="R79" s="8">
        <f t="shared" si="89"/>
        <v>1.2235</v>
      </c>
      <c r="S79" s="8">
        <f t="shared" si="89"/>
        <v>1.0988</v>
      </c>
      <c r="T79" s="8">
        <f t="shared" si="89"/>
        <v>2.0354999999999999</v>
      </c>
      <c r="U79" s="8">
        <f t="shared" si="89"/>
        <v>2.3656999999999999</v>
      </c>
      <c r="V79" s="8">
        <f t="shared" si="89"/>
        <v>1.5232000000000001</v>
      </c>
      <c r="W79" s="8">
        <f t="shared" si="89"/>
        <v>1.7763</v>
      </c>
      <c r="X79" s="8">
        <f t="shared" si="89"/>
        <v>2.4045000000000001</v>
      </c>
      <c r="Y79" s="8">
        <f t="shared" si="89"/>
        <v>1.2225999999999999</v>
      </c>
      <c r="Z79" s="8">
        <f t="shared" si="89"/>
        <v>1.5724</v>
      </c>
      <c r="AA79" s="8">
        <f t="shared" si="89"/>
        <v>1</v>
      </c>
      <c r="AB79" s="8">
        <f t="shared" si="89"/>
        <v>1</v>
      </c>
      <c r="AC79" s="8">
        <f t="shared" si="89"/>
        <v>1.139</v>
      </c>
      <c r="AD79" s="8">
        <f t="shared" si="89"/>
        <v>1.1142000000000001</v>
      </c>
      <c r="AE79" s="8">
        <f t="shared" si="89"/>
        <v>2.1656</v>
      </c>
      <c r="AF79" s="8">
        <f t="shared" si="89"/>
        <v>1.9018999999999999</v>
      </c>
      <c r="AG79" s="8">
        <f t="shared" si="89"/>
        <v>1.1378999999999999</v>
      </c>
      <c r="AH79" s="8">
        <f t="shared" si="89"/>
        <v>1.1180000000000001</v>
      </c>
      <c r="AI79" s="8">
        <f t="shared" si="89"/>
        <v>1.3892</v>
      </c>
      <c r="AJ79" s="8">
        <f t="shared" si="89"/>
        <v>1.6983999999999999</v>
      </c>
      <c r="AK79" s="8">
        <f t="shared" si="89"/>
        <v>1.7830999999999999</v>
      </c>
      <c r="AL79" s="8">
        <f t="shared" si="89"/>
        <v>1.5356000000000001</v>
      </c>
      <c r="AM79" s="8">
        <f t="shared" si="89"/>
        <v>1.2330000000000001</v>
      </c>
      <c r="AN79" s="8">
        <f t="shared" si="89"/>
        <v>1.3072999999999999</v>
      </c>
      <c r="AO79" s="8">
        <f t="shared" si="89"/>
        <v>1</v>
      </c>
      <c r="AP79" s="8">
        <f t="shared" si="89"/>
        <v>1</v>
      </c>
      <c r="AQ79" s="8">
        <f t="shared" si="89"/>
        <v>1.5387999999999999</v>
      </c>
      <c r="AR79" s="8">
        <f t="shared" si="89"/>
        <v>1</v>
      </c>
      <c r="AS79" s="8">
        <f t="shared" si="89"/>
        <v>1</v>
      </c>
      <c r="AT79" s="8">
        <f t="shared" si="89"/>
        <v>1.0488</v>
      </c>
      <c r="AU79" s="8">
        <f t="shared" si="89"/>
        <v>1.3909</v>
      </c>
      <c r="AV79" s="8">
        <f t="shared" si="89"/>
        <v>1.4895</v>
      </c>
      <c r="AW79" s="8">
        <f t="shared" si="89"/>
        <v>1.8007</v>
      </c>
      <c r="AX79" s="8">
        <f t="shared" si="89"/>
        <v>2.4447000000000001</v>
      </c>
      <c r="AY79" s="8">
        <f t="shared" si="89"/>
        <v>1.2270000000000001</v>
      </c>
      <c r="AZ79" s="8">
        <f t="shared" si="89"/>
        <v>1</v>
      </c>
      <c r="BA79" s="8">
        <f t="shared" si="89"/>
        <v>1</v>
      </c>
      <c r="BB79" s="8">
        <f t="shared" si="89"/>
        <v>1</v>
      </c>
      <c r="BC79" s="8">
        <f t="shared" si="89"/>
        <v>1</v>
      </c>
      <c r="BD79" s="8">
        <f t="shared" si="89"/>
        <v>1</v>
      </c>
      <c r="BE79" s="8">
        <f t="shared" si="89"/>
        <v>1.0978000000000001</v>
      </c>
      <c r="BF79" s="8">
        <f t="shared" si="89"/>
        <v>1</v>
      </c>
      <c r="BG79" s="8">
        <f t="shared" si="89"/>
        <v>1.1226</v>
      </c>
      <c r="BH79" s="8">
        <f t="shared" si="89"/>
        <v>1.1998</v>
      </c>
      <c r="BI79" s="8">
        <f t="shared" si="89"/>
        <v>1.7037</v>
      </c>
      <c r="BJ79" s="8">
        <f t="shared" si="89"/>
        <v>1</v>
      </c>
      <c r="BK79" s="8">
        <f t="shared" si="89"/>
        <v>1</v>
      </c>
      <c r="BL79" s="8">
        <f t="shared" si="89"/>
        <v>1.9173</v>
      </c>
      <c r="BM79" s="8">
        <f t="shared" si="89"/>
        <v>1.5281</v>
      </c>
      <c r="BN79" s="8">
        <f t="shared" si="89"/>
        <v>1.0305</v>
      </c>
      <c r="BO79" s="8">
        <f t="shared" si="89"/>
        <v>1.0885</v>
      </c>
      <c r="BP79" s="8">
        <f t="shared" ref="BP79:EA79" si="90">MAX(BP78,BP77)</f>
        <v>1.7394000000000001</v>
      </c>
      <c r="BQ79" s="8">
        <f t="shared" si="90"/>
        <v>1</v>
      </c>
      <c r="BR79" s="8">
        <f t="shared" si="90"/>
        <v>1</v>
      </c>
      <c r="BS79" s="8">
        <f t="shared" si="90"/>
        <v>1.1169</v>
      </c>
      <c r="BT79" s="8">
        <f t="shared" si="90"/>
        <v>1.4156</v>
      </c>
      <c r="BU79" s="8">
        <f t="shared" si="90"/>
        <v>1.2378</v>
      </c>
      <c r="BV79" s="8">
        <f t="shared" si="90"/>
        <v>1.1101000000000001</v>
      </c>
      <c r="BW79" s="8">
        <f t="shared" si="90"/>
        <v>1.0779000000000001</v>
      </c>
      <c r="BX79" s="8">
        <f t="shared" si="90"/>
        <v>2.2785000000000002</v>
      </c>
      <c r="BY79" s="8">
        <f t="shared" si="90"/>
        <v>1.2222</v>
      </c>
      <c r="BZ79" s="8">
        <f t="shared" si="90"/>
        <v>1.7547999999999999</v>
      </c>
      <c r="CA79" s="8">
        <f t="shared" si="90"/>
        <v>1.821</v>
      </c>
      <c r="CB79" s="8">
        <f t="shared" si="90"/>
        <v>1</v>
      </c>
      <c r="CC79" s="8">
        <f t="shared" si="90"/>
        <v>1.9365000000000001</v>
      </c>
      <c r="CD79" s="8">
        <f t="shared" si="90"/>
        <v>2.2818000000000001</v>
      </c>
      <c r="CE79" s="8">
        <f t="shared" si="90"/>
        <v>1.9708000000000001</v>
      </c>
      <c r="CF79" s="8">
        <f t="shared" si="90"/>
        <v>2.0975000000000001</v>
      </c>
      <c r="CG79" s="8">
        <f t="shared" si="90"/>
        <v>1.9331</v>
      </c>
      <c r="CH79" s="8">
        <f t="shared" si="90"/>
        <v>2.1166999999999998</v>
      </c>
      <c r="CI79" s="8">
        <f t="shared" si="90"/>
        <v>1.1766000000000001</v>
      </c>
      <c r="CJ79" s="8">
        <f t="shared" si="90"/>
        <v>1.1148</v>
      </c>
      <c r="CK79" s="8">
        <f t="shared" si="90"/>
        <v>1</v>
      </c>
      <c r="CL79" s="8">
        <f t="shared" si="90"/>
        <v>1.1024</v>
      </c>
      <c r="CM79" s="8">
        <f t="shared" si="90"/>
        <v>1.1752</v>
      </c>
      <c r="CN79" s="8">
        <f t="shared" si="90"/>
        <v>1</v>
      </c>
      <c r="CO79" s="8">
        <f t="shared" si="90"/>
        <v>1</v>
      </c>
      <c r="CP79" s="8">
        <f t="shared" si="90"/>
        <v>1.1146</v>
      </c>
      <c r="CQ79" s="8">
        <f t="shared" si="90"/>
        <v>1.1027</v>
      </c>
      <c r="CR79" s="8">
        <f t="shared" si="90"/>
        <v>1.8564000000000001</v>
      </c>
      <c r="CS79" s="8">
        <f t="shared" si="90"/>
        <v>1.3867</v>
      </c>
      <c r="CT79" s="8">
        <f t="shared" si="90"/>
        <v>2.2223999999999999</v>
      </c>
      <c r="CU79" s="8">
        <f t="shared" si="90"/>
        <v>1.2798</v>
      </c>
      <c r="CV79" s="8">
        <f t="shared" si="90"/>
        <v>2.3788999999999998</v>
      </c>
      <c r="CW79" s="8">
        <f t="shared" si="90"/>
        <v>1.964</v>
      </c>
      <c r="CX79" s="8">
        <f t="shared" si="90"/>
        <v>1.2351000000000001</v>
      </c>
      <c r="CY79" s="8">
        <f t="shared" si="90"/>
        <v>2.0979000000000001</v>
      </c>
      <c r="CZ79" s="8">
        <f t="shared" si="90"/>
        <v>1.0530999999999999</v>
      </c>
      <c r="DA79" s="8">
        <f t="shared" si="90"/>
        <v>1.8745000000000001</v>
      </c>
      <c r="DB79" s="8">
        <f t="shared" si="90"/>
        <v>1.4539</v>
      </c>
      <c r="DC79" s="8">
        <f t="shared" si="90"/>
        <v>1.8827</v>
      </c>
      <c r="DD79" s="8">
        <f t="shared" si="90"/>
        <v>2.1265000000000001</v>
      </c>
      <c r="DE79" s="8">
        <f t="shared" si="90"/>
        <v>1.2270000000000001</v>
      </c>
      <c r="DF79" s="8">
        <f t="shared" si="90"/>
        <v>1</v>
      </c>
      <c r="DG79" s="8">
        <f t="shared" si="90"/>
        <v>2.2486999999999999</v>
      </c>
      <c r="DH79" s="8">
        <f t="shared" si="90"/>
        <v>1.0547</v>
      </c>
      <c r="DI79" s="8">
        <f t="shared" si="90"/>
        <v>1.0466</v>
      </c>
      <c r="DJ79" s="8">
        <f t="shared" si="90"/>
        <v>1.1808000000000001</v>
      </c>
      <c r="DK79" s="8">
        <f t="shared" si="90"/>
        <v>1.327</v>
      </c>
      <c r="DL79" s="8">
        <f t="shared" si="90"/>
        <v>1</v>
      </c>
      <c r="DM79" s="8">
        <f t="shared" si="90"/>
        <v>1.5028999999999999</v>
      </c>
      <c r="DN79" s="8">
        <f t="shared" si="90"/>
        <v>1.0925</v>
      </c>
      <c r="DO79" s="8">
        <f t="shared" si="90"/>
        <v>1.0421</v>
      </c>
      <c r="DP79" s="8">
        <f t="shared" si="90"/>
        <v>1.7630999999999999</v>
      </c>
      <c r="DQ79" s="8">
        <f t="shared" si="90"/>
        <v>1.2246999999999999</v>
      </c>
      <c r="DR79" s="8">
        <f t="shared" si="90"/>
        <v>1.1012999999999999</v>
      </c>
      <c r="DS79" s="8">
        <f t="shared" si="90"/>
        <v>1.1549</v>
      </c>
      <c r="DT79" s="8">
        <f t="shared" si="90"/>
        <v>2.0154999999999998</v>
      </c>
      <c r="DU79" s="8">
        <f t="shared" si="90"/>
        <v>1.2942</v>
      </c>
      <c r="DV79" s="8">
        <f t="shared" si="90"/>
        <v>1.7601</v>
      </c>
      <c r="DW79" s="8">
        <f t="shared" si="90"/>
        <v>1.4176</v>
      </c>
      <c r="DX79" s="8">
        <f t="shared" si="90"/>
        <v>1.8597999999999999</v>
      </c>
      <c r="DY79" s="8">
        <f t="shared" si="90"/>
        <v>1.4497</v>
      </c>
      <c r="DZ79" s="8">
        <f t="shared" si="90"/>
        <v>1.1196999999999999</v>
      </c>
      <c r="EA79" s="8">
        <f t="shared" si="90"/>
        <v>1.2170000000000001</v>
      </c>
      <c r="EB79" s="8">
        <f t="shared" ref="EB79:FX79" si="91">MAX(EB78,EB77)</f>
        <v>1.2047000000000001</v>
      </c>
      <c r="EC79" s="8">
        <f t="shared" si="91"/>
        <v>1.4907999999999999</v>
      </c>
      <c r="ED79" s="8">
        <f t="shared" si="91"/>
        <v>1.0821000000000001</v>
      </c>
      <c r="EE79" s="8">
        <f t="shared" si="91"/>
        <v>1.7728999999999999</v>
      </c>
      <c r="EF79" s="8">
        <f t="shared" si="91"/>
        <v>1.0872999999999999</v>
      </c>
      <c r="EG79" s="8">
        <f t="shared" si="91"/>
        <v>1.5109999999999999</v>
      </c>
      <c r="EH79" s="8">
        <f t="shared" si="91"/>
        <v>1.6687000000000001</v>
      </c>
      <c r="EI79" s="8">
        <f t="shared" si="91"/>
        <v>1</v>
      </c>
      <c r="EJ79" s="8">
        <f t="shared" si="91"/>
        <v>1</v>
      </c>
      <c r="EK79" s="8">
        <f t="shared" si="91"/>
        <v>1.1900999999999999</v>
      </c>
      <c r="EL79" s="8">
        <f t="shared" si="91"/>
        <v>1.2323999999999999</v>
      </c>
      <c r="EM79" s="8">
        <f t="shared" si="91"/>
        <v>1.2179</v>
      </c>
      <c r="EN79" s="8">
        <f t="shared" si="91"/>
        <v>1.1154999999999999</v>
      </c>
      <c r="EO79" s="8">
        <f t="shared" si="91"/>
        <v>1.2346999999999999</v>
      </c>
      <c r="EP79" s="8">
        <f t="shared" si="91"/>
        <v>1.3572</v>
      </c>
      <c r="EQ79" s="8">
        <f t="shared" si="91"/>
        <v>1.0519000000000001</v>
      </c>
      <c r="ER79" s="8">
        <f t="shared" si="91"/>
        <v>1.3149</v>
      </c>
      <c r="ES79" s="8">
        <f t="shared" si="91"/>
        <v>2.1284000000000001</v>
      </c>
      <c r="ET79" s="8">
        <f t="shared" si="91"/>
        <v>2.0001000000000002</v>
      </c>
      <c r="EU79" s="8">
        <f t="shared" si="91"/>
        <v>1.2056</v>
      </c>
      <c r="EV79" s="8">
        <f t="shared" si="91"/>
        <v>2.3069999999999999</v>
      </c>
      <c r="EW79" s="8">
        <f t="shared" si="91"/>
        <v>1.1513</v>
      </c>
      <c r="EX79" s="8">
        <f t="shared" si="91"/>
        <v>1.5422</v>
      </c>
      <c r="EY79" s="8">
        <f t="shared" si="91"/>
        <v>1.1177999999999999</v>
      </c>
      <c r="EZ79" s="8">
        <f t="shared" si="91"/>
        <v>2.0712000000000002</v>
      </c>
      <c r="FA79" s="8">
        <f t="shared" si="91"/>
        <v>1.0415000000000001</v>
      </c>
      <c r="FB79" s="8">
        <f t="shared" si="91"/>
        <v>1.3703000000000001</v>
      </c>
      <c r="FC79" s="8">
        <f t="shared" si="91"/>
        <v>1.0495000000000001</v>
      </c>
      <c r="FD79" s="8">
        <f t="shared" si="91"/>
        <v>1.4144000000000001</v>
      </c>
      <c r="FE79" s="8">
        <f t="shared" si="91"/>
        <v>2.1873999999999998</v>
      </c>
      <c r="FF79" s="8">
        <f t="shared" si="91"/>
        <v>1.8613</v>
      </c>
      <c r="FG79" s="8">
        <f t="shared" si="91"/>
        <v>2.1408</v>
      </c>
      <c r="FH79" s="8">
        <f t="shared" si="91"/>
        <v>2.2431000000000001</v>
      </c>
      <c r="FI79" s="8">
        <f t="shared" si="91"/>
        <v>1.0762</v>
      </c>
      <c r="FJ79" s="8">
        <f t="shared" si="91"/>
        <v>1.0738000000000001</v>
      </c>
      <c r="FK79" s="8">
        <f t="shared" si="91"/>
        <v>1.0548</v>
      </c>
      <c r="FL79" s="8">
        <f t="shared" si="91"/>
        <v>1</v>
      </c>
      <c r="FM79" s="8">
        <f t="shared" si="91"/>
        <v>1.0375000000000001</v>
      </c>
      <c r="FN79" s="8">
        <f t="shared" si="91"/>
        <v>1</v>
      </c>
      <c r="FO79" s="8">
        <f t="shared" si="91"/>
        <v>1.1113</v>
      </c>
      <c r="FP79" s="8">
        <f t="shared" si="91"/>
        <v>1.0524</v>
      </c>
      <c r="FQ79" s="8">
        <f t="shared" si="91"/>
        <v>1.1648000000000001</v>
      </c>
      <c r="FR79" s="8">
        <f t="shared" si="91"/>
        <v>1.9978</v>
      </c>
      <c r="FS79" s="8">
        <f t="shared" si="91"/>
        <v>1.8958999999999999</v>
      </c>
      <c r="FT79" s="8">
        <f t="shared" si="91"/>
        <v>2.2581000000000002</v>
      </c>
      <c r="FU79" s="8">
        <f t="shared" si="91"/>
        <v>1.1689000000000001</v>
      </c>
      <c r="FV79" s="8">
        <f t="shared" si="91"/>
        <v>1.1802999999999999</v>
      </c>
      <c r="FW79" s="8">
        <f t="shared" si="91"/>
        <v>1.9877</v>
      </c>
      <c r="FX79" s="8">
        <f t="shared" si="91"/>
        <v>2.2490999999999999</v>
      </c>
      <c r="FY79" s="2"/>
    </row>
    <row r="81" spans="1:181" s="86" customFormat="1" x14ac:dyDescent="0.25">
      <c r="A81" s="84"/>
      <c r="B81" s="85" t="s">
        <v>215</v>
      </c>
      <c r="C81" s="86">
        <f t="shared" ref="C81:AH81" si="92">ROUND(C72*C79,2)</f>
        <v>5954.28</v>
      </c>
      <c r="D81" s="86">
        <f t="shared" si="92"/>
        <v>5954.28</v>
      </c>
      <c r="E81" s="86">
        <f t="shared" si="92"/>
        <v>5954.28</v>
      </c>
      <c r="F81" s="86">
        <f t="shared" si="92"/>
        <v>5954.28</v>
      </c>
      <c r="G81" s="86">
        <f t="shared" si="92"/>
        <v>6681.89</v>
      </c>
      <c r="H81" s="86">
        <f t="shared" si="92"/>
        <v>6750.96</v>
      </c>
      <c r="I81" s="86">
        <f t="shared" si="92"/>
        <v>5954.28</v>
      </c>
      <c r="J81" s="86">
        <f t="shared" si="92"/>
        <v>6292.48</v>
      </c>
      <c r="K81" s="86">
        <f t="shared" si="92"/>
        <v>8784.94</v>
      </c>
      <c r="L81" s="86">
        <f t="shared" si="92"/>
        <v>6215.67</v>
      </c>
      <c r="M81" s="86">
        <f t="shared" si="92"/>
        <v>6514.58</v>
      </c>
      <c r="N81" s="86">
        <f t="shared" si="92"/>
        <v>5954.28</v>
      </c>
      <c r="O81" s="86">
        <f t="shared" si="92"/>
        <v>5954.28</v>
      </c>
      <c r="P81" s="86">
        <f t="shared" si="92"/>
        <v>11385.18</v>
      </c>
      <c r="Q81" s="86">
        <f t="shared" si="92"/>
        <v>5954.28</v>
      </c>
      <c r="R81" s="86">
        <f t="shared" si="92"/>
        <v>7285.06</v>
      </c>
      <c r="S81" s="86">
        <f t="shared" si="92"/>
        <v>6542.56</v>
      </c>
      <c r="T81" s="86">
        <f t="shared" si="92"/>
        <v>12119.94</v>
      </c>
      <c r="U81" s="86">
        <f t="shared" si="92"/>
        <v>14086.04</v>
      </c>
      <c r="V81" s="86">
        <f t="shared" si="92"/>
        <v>9069.56</v>
      </c>
      <c r="W81" s="86">
        <f t="shared" si="92"/>
        <v>10576.59</v>
      </c>
      <c r="X81" s="86">
        <f t="shared" si="92"/>
        <v>14317.07</v>
      </c>
      <c r="Y81" s="86">
        <f t="shared" si="92"/>
        <v>7279.7</v>
      </c>
      <c r="Z81" s="86">
        <f t="shared" si="92"/>
        <v>9362.51</v>
      </c>
      <c r="AA81" s="86">
        <f t="shared" si="92"/>
        <v>5954.28</v>
      </c>
      <c r="AB81" s="86">
        <f t="shared" si="92"/>
        <v>5954.28</v>
      </c>
      <c r="AC81" s="86">
        <f t="shared" si="92"/>
        <v>6781.92</v>
      </c>
      <c r="AD81" s="86">
        <f t="shared" si="92"/>
        <v>6634.26</v>
      </c>
      <c r="AE81" s="86">
        <f t="shared" si="92"/>
        <v>12894.59</v>
      </c>
      <c r="AF81" s="86">
        <f t="shared" si="92"/>
        <v>11324.45</v>
      </c>
      <c r="AG81" s="86">
        <f t="shared" si="92"/>
        <v>6775.38</v>
      </c>
      <c r="AH81" s="86">
        <f t="shared" si="92"/>
        <v>6656.89</v>
      </c>
      <c r="AI81" s="86">
        <f t="shared" ref="AI81:BN81" si="93">ROUND(AI72*AI79,2)</f>
        <v>8271.69</v>
      </c>
      <c r="AJ81" s="86">
        <f t="shared" si="93"/>
        <v>10112.75</v>
      </c>
      <c r="AK81" s="86">
        <f t="shared" si="93"/>
        <v>10617.08</v>
      </c>
      <c r="AL81" s="86">
        <f t="shared" si="93"/>
        <v>9143.39</v>
      </c>
      <c r="AM81" s="86">
        <f t="shared" si="93"/>
        <v>7341.63</v>
      </c>
      <c r="AN81" s="86">
        <f t="shared" si="93"/>
        <v>7784.03</v>
      </c>
      <c r="AO81" s="86">
        <f t="shared" si="93"/>
        <v>5954.28</v>
      </c>
      <c r="AP81" s="86">
        <f t="shared" si="93"/>
        <v>5954.28</v>
      </c>
      <c r="AQ81" s="86">
        <f t="shared" si="93"/>
        <v>9162.4500000000007</v>
      </c>
      <c r="AR81" s="86">
        <f t="shared" si="93"/>
        <v>5954.28</v>
      </c>
      <c r="AS81" s="86">
        <f t="shared" si="93"/>
        <v>5954.28</v>
      </c>
      <c r="AT81" s="86">
        <f t="shared" si="93"/>
        <v>6244.85</v>
      </c>
      <c r="AU81" s="86">
        <f t="shared" si="93"/>
        <v>8281.81</v>
      </c>
      <c r="AV81" s="86">
        <f t="shared" si="93"/>
        <v>8868.9</v>
      </c>
      <c r="AW81" s="86">
        <f t="shared" si="93"/>
        <v>10721.87</v>
      </c>
      <c r="AX81" s="86">
        <f t="shared" si="93"/>
        <v>14556.43</v>
      </c>
      <c r="AY81" s="86">
        <f t="shared" si="93"/>
        <v>7305.9</v>
      </c>
      <c r="AZ81" s="86">
        <f t="shared" si="93"/>
        <v>5954.28</v>
      </c>
      <c r="BA81" s="86">
        <f t="shared" si="93"/>
        <v>5954.28</v>
      </c>
      <c r="BB81" s="86">
        <f t="shared" si="93"/>
        <v>5954.28</v>
      </c>
      <c r="BC81" s="86">
        <f t="shared" si="93"/>
        <v>5954.28</v>
      </c>
      <c r="BD81" s="86">
        <f t="shared" si="93"/>
        <v>5954.28</v>
      </c>
      <c r="BE81" s="86">
        <f t="shared" si="93"/>
        <v>6536.61</v>
      </c>
      <c r="BF81" s="86">
        <f t="shared" si="93"/>
        <v>5954.28</v>
      </c>
      <c r="BG81" s="86">
        <f t="shared" si="93"/>
        <v>6684.27</v>
      </c>
      <c r="BH81" s="86">
        <f t="shared" si="93"/>
        <v>7143.95</v>
      </c>
      <c r="BI81" s="86">
        <f t="shared" si="93"/>
        <v>10144.31</v>
      </c>
      <c r="BJ81" s="86">
        <f t="shared" si="93"/>
        <v>5954.28</v>
      </c>
      <c r="BK81" s="86">
        <f t="shared" si="93"/>
        <v>5954.28</v>
      </c>
      <c r="BL81" s="86">
        <f t="shared" si="93"/>
        <v>11416.14</v>
      </c>
      <c r="BM81" s="86">
        <f t="shared" si="93"/>
        <v>9098.74</v>
      </c>
      <c r="BN81" s="86">
        <f t="shared" si="93"/>
        <v>6135.89</v>
      </c>
      <c r="BO81" s="86">
        <f t="shared" ref="BO81:CT81" si="94">ROUND(BO72*BO79,2)</f>
        <v>6481.23</v>
      </c>
      <c r="BP81" s="86">
        <f t="shared" si="94"/>
        <v>10356.870000000001</v>
      </c>
      <c r="BQ81" s="86">
        <f t="shared" si="94"/>
        <v>5954.28</v>
      </c>
      <c r="BR81" s="86">
        <f t="shared" si="94"/>
        <v>5954.28</v>
      </c>
      <c r="BS81" s="86">
        <f t="shared" si="94"/>
        <v>6650.34</v>
      </c>
      <c r="BT81" s="86">
        <f t="shared" si="94"/>
        <v>8428.8799999999992</v>
      </c>
      <c r="BU81" s="86">
        <f t="shared" si="94"/>
        <v>7370.21</v>
      </c>
      <c r="BV81" s="86">
        <f t="shared" si="94"/>
        <v>6609.85</v>
      </c>
      <c r="BW81" s="86">
        <f t="shared" si="94"/>
        <v>6418.12</v>
      </c>
      <c r="BX81" s="86">
        <f t="shared" si="94"/>
        <v>13566.83</v>
      </c>
      <c r="BY81" s="86">
        <f t="shared" si="94"/>
        <v>7277.32</v>
      </c>
      <c r="BZ81" s="86">
        <f t="shared" si="94"/>
        <v>10448.57</v>
      </c>
      <c r="CA81" s="86">
        <f t="shared" si="94"/>
        <v>10842.74</v>
      </c>
      <c r="CB81" s="86">
        <f t="shared" si="94"/>
        <v>5954.28</v>
      </c>
      <c r="CC81" s="86">
        <f t="shared" si="94"/>
        <v>11530.46</v>
      </c>
      <c r="CD81" s="86">
        <f t="shared" si="94"/>
        <v>13586.48</v>
      </c>
      <c r="CE81" s="86">
        <f t="shared" si="94"/>
        <v>11734.7</v>
      </c>
      <c r="CF81" s="86">
        <f t="shared" si="94"/>
        <v>12489.1</v>
      </c>
      <c r="CG81" s="86">
        <f t="shared" si="94"/>
        <v>11510.22</v>
      </c>
      <c r="CH81" s="86">
        <f t="shared" si="94"/>
        <v>12603.42</v>
      </c>
      <c r="CI81" s="86">
        <f t="shared" si="94"/>
        <v>7005.81</v>
      </c>
      <c r="CJ81" s="86">
        <f t="shared" si="94"/>
        <v>6637.83</v>
      </c>
      <c r="CK81" s="86">
        <f t="shared" si="94"/>
        <v>5954.28</v>
      </c>
      <c r="CL81" s="86">
        <f t="shared" si="94"/>
        <v>6564</v>
      </c>
      <c r="CM81" s="86">
        <f t="shared" si="94"/>
        <v>6997.47</v>
      </c>
      <c r="CN81" s="86">
        <f t="shared" si="94"/>
        <v>5954.28</v>
      </c>
      <c r="CO81" s="86">
        <f t="shared" si="94"/>
        <v>5954.28</v>
      </c>
      <c r="CP81" s="86">
        <f t="shared" si="94"/>
        <v>6636.64</v>
      </c>
      <c r="CQ81" s="86">
        <f t="shared" si="94"/>
        <v>6565.78</v>
      </c>
      <c r="CR81" s="86">
        <f t="shared" si="94"/>
        <v>11053.53</v>
      </c>
      <c r="CS81" s="86">
        <f t="shared" si="94"/>
        <v>8256.7999999999993</v>
      </c>
      <c r="CT81" s="86">
        <f t="shared" si="94"/>
        <v>13232.79</v>
      </c>
      <c r="CU81" s="86">
        <f t="shared" ref="CU81:DZ81" si="95">ROUND(CU72*CU79,2)</f>
        <v>7620.29</v>
      </c>
      <c r="CV81" s="86">
        <f t="shared" si="95"/>
        <v>14164.64</v>
      </c>
      <c r="CW81" s="86">
        <f t="shared" si="95"/>
        <v>11694.21</v>
      </c>
      <c r="CX81" s="86">
        <f t="shared" si="95"/>
        <v>7354.13</v>
      </c>
      <c r="CY81" s="86">
        <f t="shared" si="95"/>
        <v>12491.48</v>
      </c>
      <c r="CZ81" s="86">
        <f t="shared" si="95"/>
        <v>6270.45</v>
      </c>
      <c r="DA81" s="86">
        <f t="shared" si="95"/>
        <v>11161.3</v>
      </c>
      <c r="DB81" s="86">
        <f t="shared" si="95"/>
        <v>8656.93</v>
      </c>
      <c r="DC81" s="86">
        <f t="shared" si="95"/>
        <v>11210.12</v>
      </c>
      <c r="DD81" s="86">
        <f t="shared" si="95"/>
        <v>12661.78</v>
      </c>
      <c r="DE81" s="86">
        <f t="shared" si="95"/>
        <v>7305.9</v>
      </c>
      <c r="DF81" s="86">
        <f t="shared" si="95"/>
        <v>5954.28</v>
      </c>
      <c r="DG81" s="86">
        <f t="shared" si="95"/>
        <v>13389.39</v>
      </c>
      <c r="DH81" s="86">
        <f t="shared" si="95"/>
        <v>6279.98</v>
      </c>
      <c r="DI81" s="86">
        <f t="shared" si="95"/>
        <v>6231.75</v>
      </c>
      <c r="DJ81" s="86">
        <f t="shared" si="95"/>
        <v>7030.81</v>
      </c>
      <c r="DK81" s="86">
        <f t="shared" si="95"/>
        <v>7901.33</v>
      </c>
      <c r="DL81" s="86">
        <f t="shared" si="95"/>
        <v>5954.28</v>
      </c>
      <c r="DM81" s="86">
        <f t="shared" si="95"/>
        <v>8948.69</v>
      </c>
      <c r="DN81" s="86">
        <f t="shared" si="95"/>
        <v>6505.05</v>
      </c>
      <c r="DO81" s="86">
        <f t="shared" si="95"/>
        <v>6204.96</v>
      </c>
      <c r="DP81" s="86">
        <f t="shared" si="95"/>
        <v>10497.99</v>
      </c>
      <c r="DQ81" s="86">
        <f t="shared" si="95"/>
        <v>7292.21</v>
      </c>
      <c r="DR81" s="86">
        <f t="shared" si="95"/>
        <v>6557.45</v>
      </c>
      <c r="DS81" s="86">
        <f t="shared" si="95"/>
        <v>6876.6</v>
      </c>
      <c r="DT81" s="86">
        <f t="shared" si="95"/>
        <v>12000.85</v>
      </c>
      <c r="DU81" s="86">
        <f t="shared" si="95"/>
        <v>7706.03</v>
      </c>
      <c r="DV81" s="86">
        <f t="shared" si="95"/>
        <v>10480.129999999999</v>
      </c>
      <c r="DW81" s="86">
        <f t="shared" si="95"/>
        <v>8440.7900000000009</v>
      </c>
      <c r="DX81" s="86">
        <f t="shared" si="95"/>
        <v>11073.77</v>
      </c>
      <c r="DY81" s="86">
        <f t="shared" si="95"/>
        <v>8631.92</v>
      </c>
      <c r="DZ81" s="86">
        <f t="shared" si="95"/>
        <v>6667.01</v>
      </c>
      <c r="EA81" s="86">
        <f t="shared" ref="EA81:FF81" si="96">ROUND(EA72*EA79,2)</f>
        <v>7246.36</v>
      </c>
      <c r="EB81" s="86">
        <f t="shared" si="96"/>
        <v>7173.12</v>
      </c>
      <c r="EC81" s="86">
        <f t="shared" si="96"/>
        <v>8876.64</v>
      </c>
      <c r="ED81" s="86">
        <f t="shared" si="96"/>
        <v>6443.13</v>
      </c>
      <c r="EE81" s="86">
        <f t="shared" si="96"/>
        <v>10556.34</v>
      </c>
      <c r="EF81" s="86">
        <f t="shared" si="96"/>
        <v>6474.09</v>
      </c>
      <c r="EG81" s="86">
        <f t="shared" si="96"/>
        <v>8996.92</v>
      </c>
      <c r="EH81" s="86">
        <f t="shared" si="96"/>
        <v>9935.91</v>
      </c>
      <c r="EI81" s="86">
        <f t="shared" si="96"/>
        <v>5954.28</v>
      </c>
      <c r="EJ81" s="86">
        <f t="shared" si="96"/>
        <v>5954.28</v>
      </c>
      <c r="EK81" s="86">
        <f t="shared" si="96"/>
        <v>7086.19</v>
      </c>
      <c r="EL81" s="86">
        <f t="shared" si="96"/>
        <v>7338.05</v>
      </c>
      <c r="EM81" s="86">
        <f t="shared" si="96"/>
        <v>7251.72</v>
      </c>
      <c r="EN81" s="86">
        <f t="shared" si="96"/>
        <v>6642</v>
      </c>
      <c r="EO81" s="86">
        <f t="shared" si="96"/>
        <v>7351.75</v>
      </c>
      <c r="EP81" s="86">
        <f t="shared" si="96"/>
        <v>8081.15</v>
      </c>
      <c r="EQ81" s="86">
        <f t="shared" si="96"/>
        <v>6263.31</v>
      </c>
      <c r="ER81" s="86">
        <f t="shared" si="96"/>
        <v>7829.28</v>
      </c>
      <c r="ES81" s="86">
        <f t="shared" si="96"/>
        <v>12673.09</v>
      </c>
      <c r="ET81" s="86">
        <f t="shared" si="96"/>
        <v>11909.16</v>
      </c>
      <c r="EU81" s="86">
        <f t="shared" si="96"/>
        <v>7178.48</v>
      </c>
      <c r="EV81" s="86">
        <f t="shared" si="96"/>
        <v>13736.52</v>
      </c>
      <c r="EW81" s="86">
        <f t="shared" si="96"/>
        <v>6855.16</v>
      </c>
      <c r="EX81" s="86">
        <f t="shared" si="96"/>
        <v>9182.69</v>
      </c>
      <c r="EY81" s="86">
        <f t="shared" si="96"/>
        <v>6655.69</v>
      </c>
      <c r="EZ81" s="86">
        <f t="shared" si="96"/>
        <v>12332.5</v>
      </c>
      <c r="FA81" s="86">
        <f t="shared" si="96"/>
        <v>6201.38</v>
      </c>
      <c r="FB81" s="86">
        <f t="shared" si="96"/>
        <v>8159.15</v>
      </c>
      <c r="FC81" s="86">
        <f t="shared" si="96"/>
        <v>6249.02</v>
      </c>
      <c r="FD81" s="86">
        <f t="shared" si="96"/>
        <v>8421.73</v>
      </c>
      <c r="FE81" s="86">
        <f t="shared" si="96"/>
        <v>13024.39</v>
      </c>
      <c r="FF81" s="86">
        <f t="shared" si="96"/>
        <v>11082.7</v>
      </c>
      <c r="FG81" s="86">
        <f t="shared" ref="FG81:FX81" si="97">ROUND(FG72*FG79,2)</f>
        <v>12746.92</v>
      </c>
      <c r="FH81" s="86">
        <f t="shared" si="97"/>
        <v>13356.05</v>
      </c>
      <c r="FI81" s="86">
        <f t="shared" si="97"/>
        <v>6408</v>
      </c>
      <c r="FJ81" s="86">
        <f t="shared" si="97"/>
        <v>6393.71</v>
      </c>
      <c r="FK81" s="86">
        <f t="shared" si="97"/>
        <v>6280.57</v>
      </c>
      <c r="FL81" s="86">
        <f t="shared" si="97"/>
        <v>5954.28</v>
      </c>
      <c r="FM81" s="86">
        <f t="shared" si="97"/>
        <v>6177.57</v>
      </c>
      <c r="FN81" s="86">
        <f t="shared" si="97"/>
        <v>5954.28</v>
      </c>
      <c r="FO81" s="86">
        <f t="shared" si="97"/>
        <v>6616.99</v>
      </c>
      <c r="FP81" s="86">
        <f t="shared" si="97"/>
        <v>6266.28</v>
      </c>
      <c r="FQ81" s="86">
        <f t="shared" si="97"/>
        <v>6935.55</v>
      </c>
      <c r="FR81" s="86">
        <f t="shared" si="97"/>
        <v>11895.46</v>
      </c>
      <c r="FS81" s="86">
        <f t="shared" si="97"/>
        <v>11288.72</v>
      </c>
      <c r="FT81" s="86">
        <f t="shared" si="97"/>
        <v>13445.36</v>
      </c>
      <c r="FU81" s="86">
        <f t="shared" si="97"/>
        <v>6959.96</v>
      </c>
      <c r="FV81" s="86">
        <f t="shared" si="97"/>
        <v>7027.84</v>
      </c>
      <c r="FW81" s="86">
        <f t="shared" si="97"/>
        <v>11835.32</v>
      </c>
      <c r="FX81" s="86">
        <f t="shared" si="97"/>
        <v>13391.77</v>
      </c>
      <c r="FY81" s="86">
        <f>SUM(C81:FX81)</f>
        <v>1486748.0500000003</v>
      </c>
    </row>
    <row r="82" spans="1:181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</row>
    <row r="83" spans="1:181" s="4" customFormat="1" x14ac:dyDescent="0.25">
      <c r="A83" s="49"/>
      <c r="B83" s="88" t="s">
        <v>224</v>
      </c>
      <c r="C83" s="172">
        <f t="shared" ref="C83:AH83" si="98">C81*(C50-C37-C38)</f>
        <v>39673367.640000001</v>
      </c>
      <c r="D83" s="172">
        <f t="shared" si="98"/>
        <v>234129434.73599997</v>
      </c>
      <c r="E83" s="172">
        <f t="shared" si="98"/>
        <v>45866414.267999999</v>
      </c>
      <c r="F83" s="172">
        <f t="shared" si="98"/>
        <v>100825014.096</v>
      </c>
      <c r="G83" s="172">
        <f t="shared" si="98"/>
        <v>6840250.7930000005</v>
      </c>
      <c r="H83" s="172">
        <f t="shared" si="98"/>
        <v>6509275.6319999993</v>
      </c>
      <c r="I83" s="172">
        <f t="shared" si="98"/>
        <v>60777122.244000003</v>
      </c>
      <c r="J83" s="172">
        <f t="shared" si="98"/>
        <v>14024050.175999997</v>
      </c>
      <c r="K83" s="172">
        <f t="shared" si="98"/>
        <v>2792732.4260000004</v>
      </c>
      <c r="L83" s="172">
        <f t="shared" si="98"/>
        <v>18551288.682</v>
      </c>
      <c r="M83" s="172">
        <f t="shared" si="98"/>
        <v>9997274.4679999985</v>
      </c>
      <c r="N83" s="172">
        <f t="shared" si="98"/>
        <v>315076680.47999996</v>
      </c>
      <c r="O83" s="172">
        <f t="shared" si="98"/>
        <v>91113583.415999994</v>
      </c>
      <c r="P83" s="172">
        <f t="shared" si="98"/>
        <v>2033393.1480000003</v>
      </c>
      <c r="Q83" s="172">
        <f t="shared" si="98"/>
        <v>238192635.40800002</v>
      </c>
      <c r="R83" s="172">
        <f t="shared" si="98"/>
        <v>3297946.6619999995</v>
      </c>
      <c r="S83" s="172">
        <f t="shared" si="98"/>
        <v>9456616.2240000013</v>
      </c>
      <c r="T83" s="172">
        <f t="shared" si="98"/>
        <v>1767087.2519999999</v>
      </c>
      <c r="U83" s="172">
        <f t="shared" si="98"/>
        <v>816990.32000000007</v>
      </c>
      <c r="V83" s="172">
        <f t="shared" si="98"/>
        <v>2624730.6639999999</v>
      </c>
      <c r="W83" s="172">
        <f t="shared" si="98"/>
        <v>620845.83300000022</v>
      </c>
      <c r="X83" s="172">
        <f t="shared" si="98"/>
        <v>682924.23899999994</v>
      </c>
      <c r="Y83" s="172">
        <f t="shared" si="98"/>
        <v>3903375.1399999992</v>
      </c>
      <c r="Z83" s="172">
        <f t="shared" si="98"/>
        <v>2517578.9389999998</v>
      </c>
      <c r="AA83" s="172">
        <f t="shared" si="98"/>
        <v>173490451.78799999</v>
      </c>
      <c r="AB83" s="172">
        <f t="shared" si="98"/>
        <v>177362520.07199997</v>
      </c>
      <c r="AC83" s="172">
        <f t="shared" si="98"/>
        <v>6387890.4480000008</v>
      </c>
      <c r="AD83" s="172">
        <f t="shared" si="98"/>
        <v>7707683.2680000002</v>
      </c>
      <c r="AE83" s="172">
        <f t="shared" si="98"/>
        <v>1433878.4080000001</v>
      </c>
      <c r="AF83" s="172">
        <f t="shared" si="98"/>
        <v>2053122.7849999999</v>
      </c>
      <c r="AG83" s="172">
        <f t="shared" si="98"/>
        <v>6418995.0120000001</v>
      </c>
      <c r="AH83" s="172">
        <f t="shared" si="98"/>
        <v>7269323.8800000008</v>
      </c>
      <c r="AI83" s="172">
        <f t="shared" ref="AI83:BN83" si="99">AI81*(AI50-AI37-AI38)</f>
        <v>3053907.9480000003</v>
      </c>
      <c r="AJ83" s="172">
        <f t="shared" si="99"/>
        <v>2380541.35</v>
      </c>
      <c r="AK83" s="172">
        <f t="shared" si="99"/>
        <v>2260376.3319999999</v>
      </c>
      <c r="AL83" s="172">
        <f t="shared" si="99"/>
        <v>2578435.98</v>
      </c>
      <c r="AM83" s="172">
        <f t="shared" si="99"/>
        <v>3565095.5279999999</v>
      </c>
      <c r="AN83" s="172">
        <f t="shared" si="99"/>
        <v>3253724.54</v>
      </c>
      <c r="AO83" s="172">
        <f t="shared" si="99"/>
        <v>31701777.576000001</v>
      </c>
      <c r="AP83" s="172">
        <f t="shared" si="99"/>
        <v>506115586.28399992</v>
      </c>
      <c r="AQ83" s="172">
        <f t="shared" si="99"/>
        <v>2548077.3450000002</v>
      </c>
      <c r="AR83" s="172">
        <f t="shared" si="99"/>
        <v>365274833.44799995</v>
      </c>
      <c r="AS83" s="172">
        <f t="shared" si="99"/>
        <v>38209210.188000001</v>
      </c>
      <c r="AT83" s="172">
        <f t="shared" si="99"/>
        <v>16341523.480000002</v>
      </c>
      <c r="AU83" s="172">
        <f t="shared" si="99"/>
        <v>3049362.4419999998</v>
      </c>
      <c r="AV83" s="172">
        <f t="shared" si="99"/>
        <v>2744924.55</v>
      </c>
      <c r="AW83" s="172">
        <f t="shared" si="99"/>
        <v>2232293.3340000003</v>
      </c>
      <c r="AX83" s="172">
        <f t="shared" si="99"/>
        <v>538587.91</v>
      </c>
      <c r="AY83" s="172">
        <f t="shared" si="99"/>
        <v>3759616.14</v>
      </c>
      <c r="AZ83" s="172">
        <f t="shared" si="99"/>
        <v>66359855.171999998</v>
      </c>
      <c r="BA83" s="172">
        <f t="shared" si="99"/>
        <v>54366148.968000002</v>
      </c>
      <c r="BB83" s="172">
        <f t="shared" si="99"/>
        <v>47009636.027999997</v>
      </c>
      <c r="BC83" s="172">
        <f t="shared" si="99"/>
        <v>170942019.94799998</v>
      </c>
      <c r="BD83" s="172">
        <f t="shared" si="99"/>
        <v>26958002.699999999</v>
      </c>
      <c r="BE83" s="172">
        <f t="shared" si="99"/>
        <v>9587245.8870000001</v>
      </c>
      <c r="BF83" s="172">
        <f t="shared" si="99"/>
        <v>141911332.38</v>
      </c>
      <c r="BG83" s="172">
        <f t="shared" si="99"/>
        <v>6829318.6590000009</v>
      </c>
      <c r="BH83" s="172">
        <f t="shared" si="99"/>
        <v>4621421.2549999999</v>
      </c>
      <c r="BI83" s="172">
        <f t="shared" si="99"/>
        <v>2373768.54</v>
      </c>
      <c r="BJ83" s="172">
        <f t="shared" si="99"/>
        <v>35963255.772</v>
      </c>
      <c r="BK83" s="172">
        <f t="shared" si="99"/>
        <v>89172488.136000007</v>
      </c>
      <c r="BL83" s="172">
        <f t="shared" si="99"/>
        <v>1931610.8879999998</v>
      </c>
      <c r="BM83" s="172">
        <f t="shared" si="99"/>
        <v>2606789.0099999998</v>
      </c>
      <c r="BN83" s="172">
        <f t="shared" si="99"/>
        <v>24326349.494000003</v>
      </c>
      <c r="BO83" s="172">
        <f t="shared" ref="BO83:CT83" si="100">BO81*(BO50-BO37-BO38)</f>
        <v>10627272.831</v>
      </c>
      <c r="BP83" s="172">
        <f t="shared" si="100"/>
        <v>2325117.3150000004</v>
      </c>
      <c r="BQ83" s="172">
        <f t="shared" si="100"/>
        <v>32884893.011999998</v>
      </c>
      <c r="BR83" s="172">
        <f t="shared" si="100"/>
        <v>28618651.391999997</v>
      </c>
      <c r="BS83" s="172">
        <f t="shared" si="100"/>
        <v>7401163.3860000009</v>
      </c>
      <c r="BT83" s="172">
        <f t="shared" si="100"/>
        <v>2979609.0799999996</v>
      </c>
      <c r="BU83" s="172">
        <f t="shared" si="100"/>
        <v>3407248.0829999996</v>
      </c>
      <c r="BV83" s="172">
        <f t="shared" si="100"/>
        <v>8190265.1349999998</v>
      </c>
      <c r="BW83" s="172">
        <f t="shared" si="100"/>
        <v>11791370.063999999</v>
      </c>
      <c r="BX83" s="172">
        <f t="shared" si="100"/>
        <v>1101626.5960000001</v>
      </c>
      <c r="BY83" s="172">
        <f t="shared" si="100"/>
        <v>3916653.6240000003</v>
      </c>
      <c r="BZ83" s="172">
        <f t="shared" si="100"/>
        <v>2302864.8279999997</v>
      </c>
      <c r="CA83" s="172">
        <f t="shared" si="100"/>
        <v>2198907.6720000003</v>
      </c>
      <c r="CB83" s="172">
        <f t="shared" si="100"/>
        <v>496319604.82800001</v>
      </c>
      <c r="CC83" s="172">
        <f t="shared" si="100"/>
        <v>1984392.1659999997</v>
      </c>
      <c r="CD83" s="172">
        <f t="shared" si="100"/>
        <v>1090994.344</v>
      </c>
      <c r="CE83" s="172">
        <f t="shared" si="100"/>
        <v>1912756.1</v>
      </c>
      <c r="CF83" s="172">
        <f t="shared" si="100"/>
        <v>1614840.6300000001</v>
      </c>
      <c r="CG83" s="172">
        <f t="shared" si="100"/>
        <v>1991268.0599999998</v>
      </c>
      <c r="CH83" s="172">
        <f t="shared" si="100"/>
        <v>1565344.764</v>
      </c>
      <c r="CI83" s="172">
        <f t="shared" si="100"/>
        <v>5322313.8570000008</v>
      </c>
      <c r="CJ83" s="172">
        <f t="shared" si="100"/>
        <v>7636159.6319999993</v>
      </c>
      <c r="CK83" s="172">
        <f t="shared" si="100"/>
        <v>27481383.911999997</v>
      </c>
      <c r="CL83" s="172">
        <f t="shared" si="100"/>
        <v>9052412.4000000004</v>
      </c>
      <c r="CM83" s="172">
        <f t="shared" si="100"/>
        <v>5360761.767</v>
      </c>
      <c r="CN83" s="172">
        <f t="shared" si="100"/>
        <v>165624252.48000002</v>
      </c>
      <c r="CO83" s="172">
        <f t="shared" si="100"/>
        <v>93547097.65200001</v>
      </c>
      <c r="CP83" s="172">
        <f t="shared" si="100"/>
        <v>7664655.5360000012</v>
      </c>
      <c r="CQ83" s="172">
        <f t="shared" si="100"/>
        <v>9032543.5459999982</v>
      </c>
      <c r="CR83" s="172">
        <f t="shared" si="100"/>
        <v>2137752.702</v>
      </c>
      <c r="CS83" s="172">
        <f t="shared" si="100"/>
        <v>3060795.76</v>
      </c>
      <c r="CT83" s="172">
        <f t="shared" si="100"/>
        <v>1271671.1190000002</v>
      </c>
      <c r="CU83" s="172">
        <f t="shared" ref="CU83:DZ83" si="101">CU81*(CU50-CU37-CU38)</f>
        <v>246897.39600000027</v>
      </c>
      <c r="CV83" s="172">
        <f t="shared" si="101"/>
        <v>771972.88</v>
      </c>
      <c r="CW83" s="172">
        <f t="shared" si="101"/>
        <v>1927205.8079999997</v>
      </c>
      <c r="CX83" s="172">
        <f t="shared" si="101"/>
        <v>3498359.6409999998</v>
      </c>
      <c r="CY83" s="172">
        <f t="shared" si="101"/>
        <v>489666.01600000018</v>
      </c>
      <c r="CZ83" s="172">
        <f t="shared" si="101"/>
        <v>14456522.475</v>
      </c>
      <c r="DA83" s="172">
        <f t="shared" si="101"/>
        <v>2105021.1799999997</v>
      </c>
      <c r="DB83" s="172">
        <f t="shared" si="101"/>
        <v>2862846.7510000006</v>
      </c>
      <c r="DC83" s="172">
        <f t="shared" si="101"/>
        <v>2089566.3680000002</v>
      </c>
      <c r="DD83" s="172">
        <f t="shared" si="101"/>
        <v>1539672.4480000001</v>
      </c>
      <c r="DE83" s="172">
        <f t="shared" si="101"/>
        <v>3760346.73</v>
      </c>
      <c r="DF83" s="172">
        <f t="shared" si="101"/>
        <v>129117370.94399999</v>
      </c>
      <c r="DG83" s="172">
        <f t="shared" si="101"/>
        <v>1192994.649</v>
      </c>
      <c r="DH83" s="172">
        <f t="shared" si="101"/>
        <v>14232318.674000001</v>
      </c>
      <c r="DI83" s="172">
        <f t="shared" si="101"/>
        <v>17310555.150000002</v>
      </c>
      <c r="DJ83" s="172">
        <f t="shared" si="101"/>
        <v>5145849.8390000006</v>
      </c>
      <c r="DK83" s="172">
        <f t="shared" si="101"/>
        <v>3210310.3790000002</v>
      </c>
      <c r="DL83" s="172">
        <f t="shared" si="101"/>
        <v>35648274.359999999</v>
      </c>
      <c r="DM83" s="172">
        <f t="shared" si="101"/>
        <v>2909219.1190000004</v>
      </c>
      <c r="DN83" s="172">
        <f t="shared" si="101"/>
        <v>10177150.725</v>
      </c>
      <c r="DO83" s="172">
        <f t="shared" si="101"/>
        <v>19306112.544</v>
      </c>
      <c r="DP83" s="172">
        <f t="shared" si="101"/>
        <v>2290661.4180000001</v>
      </c>
      <c r="DQ83" s="172">
        <f t="shared" si="101"/>
        <v>3835702.46</v>
      </c>
      <c r="DR83" s="172">
        <f t="shared" si="101"/>
        <v>9188298.9399999995</v>
      </c>
      <c r="DS83" s="172">
        <f t="shared" si="101"/>
        <v>5947571.3399999999</v>
      </c>
      <c r="DT83" s="172">
        <f t="shared" si="101"/>
        <v>1813328.4350000001</v>
      </c>
      <c r="DU83" s="172">
        <f t="shared" si="101"/>
        <v>3281227.574</v>
      </c>
      <c r="DV83" s="172">
        <f t="shared" si="101"/>
        <v>2295148.4699999997</v>
      </c>
      <c r="DW83" s="172">
        <f t="shared" si="101"/>
        <v>2973690.3170000003</v>
      </c>
      <c r="DX83" s="172">
        <f t="shared" si="101"/>
        <v>2131700.7250000001</v>
      </c>
      <c r="DY83" s="172">
        <f t="shared" si="101"/>
        <v>2876155.7439999999</v>
      </c>
      <c r="DZ83" s="172">
        <f t="shared" si="101"/>
        <v>7038362.4569999995</v>
      </c>
      <c r="EA83" s="172">
        <f t="shared" ref="EA83:FF83" si="102">EA81*(EA50-EA37-EA38)</f>
        <v>4069555.7760000001</v>
      </c>
      <c r="EB83" s="172">
        <f t="shared" si="102"/>
        <v>4468136.4479999999</v>
      </c>
      <c r="EC83" s="172">
        <f t="shared" si="102"/>
        <v>2740218.7679999997</v>
      </c>
      <c r="ED83" s="172">
        <f t="shared" si="102"/>
        <v>11325089.601</v>
      </c>
      <c r="EE83" s="172">
        <f t="shared" si="102"/>
        <v>2244277.8840000001</v>
      </c>
      <c r="EF83" s="172">
        <f t="shared" si="102"/>
        <v>10735336.038000001</v>
      </c>
      <c r="EG83" s="172">
        <f t="shared" si="102"/>
        <v>2669386.1639999999</v>
      </c>
      <c r="EH83" s="172">
        <f t="shared" si="102"/>
        <v>2377663.2630000003</v>
      </c>
      <c r="EI83" s="172">
        <f t="shared" si="102"/>
        <v>106595902.27199998</v>
      </c>
      <c r="EJ83" s="172">
        <f t="shared" si="102"/>
        <v>54198833.699999996</v>
      </c>
      <c r="EK83" s="172">
        <f t="shared" si="102"/>
        <v>4917107.2409999995</v>
      </c>
      <c r="EL83" s="172">
        <f t="shared" si="102"/>
        <v>3585371.2300000004</v>
      </c>
      <c r="EM83" s="172">
        <f t="shared" si="102"/>
        <v>4052261.1359999999</v>
      </c>
      <c r="EN83" s="172">
        <f t="shared" si="102"/>
        <v>7042512.5999999996</v>
      </c>
      <c r="EO83" s="172">
        <f t="shared" si="102"/>
        <v>3509725.4499999997</v>
      </c>
      <c r="EP83" s="172">
        <f t="shared" si="102"/>
        <v>3137910.5449999999</v>
      </c>
      <c r="EQ83" s="172">
        <f t="shared" si="102"/>
        <v>14989979.823000003</v>
      </c>
      <c r="ER83" s="172">
        <f t="shared" si="102"/>
        <v>3237407.28</v>
      </c>
      <c r="ES83" s="172">
        <f t="shared" si="102"/>
        <v>1534711.199</v>
      </c>
      <c r="ET83" s="172">
        <f t="shared" si="102"/>
        <v>2468768.8680000002</v>
      </c>
      <c r="EU83" s="172">
        <f t="shared" si="102"/>
        <v>4440607.7280000001</v>
      </c>
      <c r="EV83" s="172">
        <f t="shared" si="102"/>
        <v>1011007.872</v>
      </c>
      <c r="EW83" s="172">
        <f t="shared" si="102"/>
        <v>6049678.7000000002</v>
      </c>
      <c r="EX83" s="172">
        <f t="shared" si="102"/>
        <v>2553706.0890000002</v>
      </c>
      <c r="EY83" s="172">
        <f t="shared" si="102"/>
        <v>1749115.3319999997</v>
      </c>
      <c r="EZ83" s="172">
        <f t="shared" si="102"/>
        <v>1680919.7500000002</v>
      </c>
      <c r="FA83" s="172">
        <f t="shared" si="102"/>
        <v>19590779.557999998</v>
      </c>
      <c r="FB83" s="172">
        <f t="shared" si="102"/>
        <v>3104556.5749999997</v>
      </c>
      <c r="FC83" s="172">
        <f t="shared" si="102"/>
        <v>16071229.636000002</v>
      </c>
      <c r="FD83" s="172">
        <f t="shared" si="102"/>
        <v>2982976.7659999998</v>
      </c>
      <c r="FE83" s="172">
        <f t="shared" si="102"/>
        <v>1372770.706</v>
      </c>
      <c r="FF83" s="172">
        <f t="shared" si="102"/>
        <v>2128986.67</v>
      </c>
      <c r="FG83" s="172">
        <f t="shared" ref="FG83:FX83" si="103">FG81*(FG50-FG37-FG38)</f>
        <v>1501587.176</v>
      </c>
      <c r="FH83" s="172">
        <f t="shared" si="103"/>
        <v>1210058.1299999999</v>
      </c>
      <c r="FI83" s="172">
        <f t="shared" si="103"/>
        <v>11968221.6</v>
      </c>
      <c r="FJ83" s="172">
        <f t="shared" si="103"/>
        <v>12229249.117000001</v>
      </c>
      <c r="FK83" s="172">
        <f t="shared" si="103"/>
        <v>14226747.163999999</v>
      </c>
      <c r="FL83" s="172">
        <f t="shared" si="103"/>
        <v>28856227.164000001</v>
      </c>
      <c r="FM83" s="172">
        <f t="shared" si="103"/>
        <v>21315087.528000001</v>
      </c>
      <c r="FN83" s="172">
        <f t="shared" si="103"/>
        <v>122392011.68399999</v>
      </c>
      <c r="FO83" s="172">
        <f t="shared" si="103"/>
        <v>8052215.1310000001</v>
      </c>
      <c r="FP83" s="172">
        <f t="shared" si="103"/>
        <v>14800326.732000001</v>
      </c>
      <c r="FQ83" s="172">
        <f t="shared" si="103"/>
        <v>5664957.2400000002</v>
      </c>
      <c r="FR83" s="172">
        <f t="shared" si="103"/>
        <v>1853312.6680000001</v>
      </c>
      <c r="FS83" s="172">
        <f t="shared" si="103"/>
        <v>2064706.8879999996</v>
      </c>
      <c r="FT83" s="172">
        <f t="shared" si="103"/>
        <v>1164368.176</v>
      </c>
      <c r="FU83" s="172">
        <f t="shared" si="103"/>
        <v>5547784.1160000004</v>
      </c>
      <c r="FV83" s="172">
        <f t="shared" si="103"/>
        <v>5211143.3600000003</v>
      </c>
      <c r="FW83" s="172">
        <f t="shared" si="103"/>
        <v>1875898.22</v>
      </c>
      <c r="FX83" s="172">
        <f t="shared" si="103"/>
        <v>1191867.53</v>
      </c>
      <c r="FY83" s="173">
        <f>SUM(C83:FX83)</f>
        <v>5119630582.2799959</v>
      </c>
    </row>
    <row r="84" spans="1:181" x14ac:dyDescent="0.2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98"/>
    </row>
    <row r="85" spans="1:181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</row>
    <row r="86" spans="1:181" ht="21" x14ac:dyDescent="0.35">
      <c r="B86" s="37" t="s">
        <v>313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</row>
    <row r="87" spans="1:181" x14ac:dyDescent="0.25">
      <c r="B87" s="10"/>
      <c r="C87" s="1"/>
      <c r="D87" s="1"/>
      <c r="E87" s="1"/>
      <c r="L87" s="1"/>
    </row>
    <row r="88" spans="1:181" x14ac:dyDescent="0.25">
      <c r="B88" s="10" t="s">
        <v>314</v>
      </c>
      <c r="C88" s="1"/>
      <c r="D88" s="1"/>
      <c r="E88" s="1"/>
      <c r="L88" s="1"/>
    </row>
    <row r="89" spans="1:181" x14ac:dyDescent="0.25">
      <c r="B89" s="25" t="s">
        <v>225</v>
      </c>
      <c r="C89" s="8">
        <f>ROUND(IF(C63&gt;$B$7,MIN(0.4*(C63-$B$7),0.2),0),4)</f>
        <v>0.1258</v>
      </c>
      <c r="D89" s="8">
        <f t="shared" ref="D89:BO89" si="104">ROUND(IF(D63&gt;$B$7,MIN(0.4*(D63-$B$7),0.2),0),4)</f>
        <v>0</v>
      </c>
      <c r="E89" s="8">
        <f t="shared" si="104"/>
        <v>0.17419999999999999</v>
      </c>
      <c r="F89" s="8">
        <f t="shared" si="104"/>
        <v>0</v>
      </c>
      <c r="G89" s="8">
        <f t="shared" si="104"/>
        <v>0</v>
      </c>
      <c r="H89" s="8">
        <f t="shared" si="104"/>
        <v>0</v>
      </c>
      <c r="I89" s="8">
        <f t="shared" si="104"/>
        <v>0.1686</v>
      </c>
      <c r="J89" s="8">
        <f t="shared" si="104"/>
        <v>0.15010000000000001</v>
      </c>
      <c r="K89" s="8">
        <f t="shared" si="104"/>
        <v>7.4099999999999999E-2</v>
      </c>
      <c r="L89" s="8">
        <f t="shared" si="104"/>
        <v>8.2900000000000001E-2</v>
      </c>
      <c r="M89" s="8">
        <f t="shared" si="104"/>
        <v>0.1956</v>
      </c>
      <c r="N89" s="8">
        <f t="shared" si="104"/>
        <v>0</v>
      </c>
      <c r="O89" s="8">
        <f t="shared" si="104"/>
        <v>0</v>
      </c>
      <c r="P89" s="8">
        <f t="shared" si="104"/>
        <v>9.7799999999999998E-2</v>
      </c>
      <c r="Q89" s="8">
        <f t="shared" si="104"/>
        <v>0.1113</v>
      </c>
      <c r="R89" s="8">
        <f t="shared" si="104"/>
        <v>1.01E-2</v>
      </c>
      <c r="S89" s="8">
        <f t="shared" si="104"/>
        <v>5.9200000000000003E-2</v>
      </c>
      <c r="T89" s="8">
        <f t="shared" si="104"/>
        <v>3.32E-2</v>
      </c>
      <c r="U89" s="8">
        <f t="shared" si="104"/>
        <v>5.2999999999999999E-2</v>
      </c>
      <c r="V89" s="8">
        <f t="shared" si="104"/>
        <v>9.2200000000000004E-2</v>
      </c>
      <c r="W89" s="8">
        <f t="shared" si="104"/>
        <v>6.9199999999999998E-2</v>
      </c>
      <c r="X89" s="8">
        <f t="shared" si="104"/>
        <v>9.74E-2</v>
      </c>
      <c r="Y89" s="8">
        <f t="shared" si="104"/>
        <v>0.16139999999999999</v>
      </c>
      <c r="Z89" s="8">
        <f t="shared" si="104"/>
        <v>5.8200000000000002E-2</v>
      </c>
      <c r="AA89" s="8">
        <f t="shared" si="104"/>
        <v>0</v>
      </c>
      <c r="AB89" s="8">
        <f t="shared" si="104"/>
        <v>0</v>
      </c>
      <c r="AC89" s="8">
        <f t="shared" si="104"/>
        <v>0</v>
      </c>
      <c r="AD89" s="8">
        <f t="shared" si="104"/>
        <v>0</v>
      </c>
      <c r="AE89" s="8">
        <f t="shared" si="104"/>
        <v>0</v>
      </c>
      <c r="AF89" s="8">
        <f t="shared" si="104"/>
        <v>3.5000000000000001E-3</v>
      </c>
      <c r="AG89" s="8">
        <f t="shared" si="104"/>
        <v>0</v>
      </c>
      <c r="AH89" s="8">
        <f t="shared" si="104"/>
        <v>0.1099</v>
      </c>
      <c r="AI89" s="8">
        <f t="shared" si="104"/>
        <v>7.3999999999999996E-2</v>
      </c>
      <c r="AJ89" s="8">
        <f t="shared" si="104"/>
        <v>0.14530000000000001</v>
      </c>
      <c r="AK89" s="8">
        <f t="shared" si="104"/>
        <v>0.18909999999999999</v>
      </c>
      <c r="AL89" s="8">
        <f t="shared" si="104"/>
        <v>0.2</v>
      </c>
      <c r="AM89" s="8">
        <f t="shared" si="104"/>
        <v>0.11700000000000001</v>
      </c>
      <c r="AN89" s="8">
        <f t="shared" si="104"/>
        <v>1.5100000000000001E-2</v>
      </c>
      <c r="AO89" s="8">
        <f t="shared" si="104"/>
        <v>2.0799999999999999E-2</v>
      </c>
      <c r="AP89" s="8">
        <f t="shared" si="104"/>
        <v>0.13100000000000001</v>
      </c>
      <c r="AQ89" s="8">
        <f t="shared" si="104"/>
        <v>1.3299999999999999E-2</v>
      </c>
      <c r="AR89" s="8">
        <f t="shared" si="104"/>
        <v>0</v>
      </c>
      <c r="AS89" s="8">
        <f t="shared" si="104"/>
        <v>4.7000000000000002E-3</v>
      </c>
      <c r="AT89" s="8">
        <f t="shared" si="104"/>
        <v>0</v>
      </c>
      <c r="AU89" s="8">
        <f t="shared" si="104"/>
        <v>0</v>
      </c>
      <c r="AV89" s="8">
        <f t="shared" si="104"/>
        <v>6.3E-3</v>
      </c>
      <c r="AW89" s="8">
        <f t="shared" si="104"/>
        <v>0</v>
      </c>
      <c r="AX89" s="8">
        <f t="shared" si="104"/>
        <v>0.2</v>
      </c>
      <c r="AY89" s="8">
        <f t="shared" si="104"/>
        <v>8.6999999999999994E-3</v>
      </c>
      <c r="AZ89" s="8">
        <f t="shared" si="104"/>
        <v>0.12230000000000001</v>
      </c>
      <c r="BA89" s="8">
        <f t="shared" si="104"/>
        <v>1.52E-2</v>
      </c>
      <c r="BB89" s="8">
        <f t="shared" si="104"/>
        <v>3.39E-2</v>
      </c>
      <c r="BC89" s="8">
        <f t="shared" si="104"/>
        <v>5.2400000000000002E-2</v>
      </c>
      <c r="BD89" s="8">
        <f t="shared" si="104"/>
        <v>0</v>
      </c>
      <c r="BE89" s="8">
        <f t="shared" si="104"/>
        <v>0</v>
      </c>
      <c r="BF89" s="8">
        <f t="shared" si="104"/>
        <v>0</v>
      </c>
      <c r="BG89" s="8">
        <f t="shared" si="104"/>
        <v>0.1094</v>
      </c>
      <c r="BH89" s="8">
        <f t="shared" si="104"/>
        <v>0</v>
      </c>
      <c r="BI89" s="8">
        <f t="shared" si="104"/>
        <v>0.1237</v>
      </c>
      <c r="BJ89" s="8">
        <f t="shared" si="104"/>
        <v>0</v>
      </c>
      <c r="BK89" s="8">
        <f t="shared" si="104"/>
        <v>0</v>
      </c>
      <c r="BL89" s="8">
        <f t="shared" si="104"/>
        <v>5.4600000000000003E-2</v>
      </c>
      <c r="BM89" s="8">
        <f t="shared" si="104"/>
        <v>0.11459999999999999</v>
      </c>
      <c r="BN89" s="8">
        <f t="shared" si="104"/>
        <v>5.7200000000000001E-2</v>
      </c>
      <c r="BO89" s="8">
        <f t="shared" si="104"/>
        <v>5.2699999999999997E-2</v>
      </c>
      <c r="BP89" s="8">
        <f t="shared" ref="BP89:EA89" si="105">ROUND(IF(BP63&gt;$B$7,MIN(0.4*(BP63-$B$7),0.2),0),4)</f>
        <v>6.9099999999999995E-2</v>
      </c>
      <c r="BQ89" s="8">
        <f t="shared" si="105"/>
        <v>1.8200000000000001E-2</v>
      </c>
      <c r="BR89" s="8">
        <f t="shared" si="105"/>
        <v>3.1399999999999997E-2</v>
      </c>
      <c r="BS89" s="8">
        <f t="shared" si="105"/>
        <v>6.6400000000000001E-2</v>
      </c>
      <c r="BT89" s="8">
        <f t="shared" si="105"/>
        <v>0</v>
      </c>
      <c r="BU89" s="8">
        <f t="shared" si="105"/>
        <v>4.0000000000000002E-4</v>
      </c>
      <c r="BV89" s="8">
        <f t="shared" si="105"/>
        <v>0</v>
      </c>
      <c r="BW89" s="8">
        <f t="shared" si="105"/>
        <v>0</v>
      </c>
      <c r="BX89" s="8">
        <f t="shared" si="105"/>
        <v>0</v>
      </c>
      <c r="BY89" s="8">
        <f t="shared" si="105"/>
        <v>0.1512</v>
      </c>
      <c r="BZ89" s="8">
        <f t="shared" si="105"/>
        <v>4.5999999999999999E-2</v>
      </c>
      <c r="CA89" s="8">
        <f t="shared" si="105"/>
        <v>7.4499999999999997E-2</v>
      </c>
      <c r="CB89" s="8">
        <f t="shared" si="105"/>
        <v>0</v>
      </c>
      <c r="CC89" s="8">
        <f t="shared" si="105"/>
        <v>1.2699999999999999E-2</v>
      </c>
      <c r="CD89" s="8">
        <f t="shared" si="105"/>
        <v>0.1154</v>
      </c>
      <c r="CE89" s="8">
        <f t="shared" si="105"/>
        <v>2.7300000000000001E-2</v>
      </c>
      <c r="CF89" s="8">
        <f t="shared" si="105"/>
        <v>8.2199999999999995E-2</v>
      </c>
      <c r="CG89" s="8">
        <f t="shared" si="105"/>
        <v>6.6600000000000006E-2</v>
      </c>
      <c r="CH89" s="8">
        <f t="shared" si="105"/>
        <v>0.1245</v>
      </c>
      <c r="CI89" s="8">
        <f t="shared" si="105"/>
        <v>7.8799999999999995E-2</v>
      </c>
      <c r="CJ89" s="8">
        <f t="shared" si="105"/>
        <v>0.13200000000000001</v>
      </c>
      <c r="CK89" s="8">
        <f t="shared" si="105"/>
        <v>0</v>
      </c>
      <c r="CL89" s="8">
        <f t="shared" si="105"/>
        <v>0</v>
      </c>
      <c r="CM89" s="8">
        <f t="shared" si="105"/>
        <v>8.3400000000000002E-2</v>
      </c>
      <c r="CN89" s="8">
        <f t="shared" si="105"/>
        <v>0</v>
      </c>
      <c r="CO89" s="8">
        <f t="shared" si="105"/>
        <v>0</v>
      </c>
      <c r="CP89" s="8">
        <f t="shared" si="105"/>
        <v>0</v>
      </c>
      <c r="CQ89" s="8">
        <f t="shared" si="105"/>
        <v>0.1095</v>
      </c>
      <c r="CR89" s="8">
        <f t="shared" si="105"/>
        <v>0</v>
      </c>
      <c r="CS89" s="8">
        <f t="shared" si="105"/>
        <v>1.0999999999999999E-2</v>
      </c>
      <c r="CT89" s="8">
        <f t="shared" si="105"/>
        <v>0.13059999999999999</v>
      </c>
      <c r="CU89" s="8">
        <f t="shared" si="105"/>
        <v>0</v>
      </c>
      <c r="CV89" s="8">
        <f t="shared" si="105"/>
        <v>5.5199999999999999E-2</v>
      </c>
      <c r="CW89" s="8">
        <f t="shared" si="105"/>
        <v>3.5999999999999997E-2</v>
      </c>
      <c r="CX89" s="8">
        <f t="shared" si="105"/>
        <v>1.8599999999999998E-2</v>
      </c>
      <c r="CY89" s="8">
        <f t="shared" si="105"/>
        <v>0</v>
      </c>
      <c r="CZ89" s="8">
        <f t="shared" si="105"/>
        <v>4.8000000000000001E-2</v>
      </c>
      <c r="DA89" s="8">
        <f t="shared" si="105"/>
        <v>1.89E-2</v>
      </c>
      <c r="DB89" s="8">
        <f t="shared" si="105"/>
        <v>0</v>
      </c>
      <c r="DC89" s="8">
        <f t="shared" si="105"/>
        <v>0</v>
      </c>
      <c r="DD89" s="8">
        <f t="shared" si="105"/>
        <v>4.3700000000000003E-2</v>
      </c>
      <c r="DE89" s="8">
        <f t="shared" si="105"/>
        <v>0</v>
      </c>
      <c r="DF89" s="8">
        <f t="shared" si="105"/>
        <v>1.44E-2</v>
      </c>
      <c r="DG89" s="8">
        <f t="shared" si="105"/>
        <v>6.3E-2</v>
      </c>
      <c r="DH89" s="8">
        <f t="shared" si="105"/>
        <v>1.2999999999999999E-2</v>
      </c>
      <c r="DI89" s="8">
        <f t="shared" si="105"/>
        <v>7.6999999999999999E-2</v>
      </c>
      <c r="DJ89" s="8">
        <f t="shared" si="105"/>
        <v>3.3999999999999998E-3</v>
      </c>
      <c r="DK89" s="8">
        <f t="shared" si="105"/>
        <v>8.6800000000000002E-2</v>
      </c>
      <c r="DL89" s="8">
        <f t="shared" si="105"/>
        <v>6.2600000000000003E-2</v>
      </c>
      <c r="DM89" s="8">
        <f t="shared" si="105"/>
        <v>5.74E-2</v>
      </c>
      <c r="DN89" s="8">
        <f t="shared" si="105"/>
        <v>7.5600000000000001E-2</v>
      </c>
      <c r="DO89" s="8">
        <f t="shared" si="105"/>
        <v>0.1142</v>
      </c>
      <c r="DP89" s="8">
        <f t="shared" si="105"/>
        <v>0</v>
      </c>
      <c r="DQ89" s="8">
        <f t="shared" si="105"/>
        <v>7.17E-2</v>
      </c>
      <c r="DR89" s="8">
        <f t="shared" si="105"/>
        <v>0.13600000000000001</v>
      </c>
      <c r="DS89" s="8">
        <f t="shared" si="105"/>
        <v>0.157</v>
      </c>
      <c r="DT89" s="8">
        <f t="shared" si="105"/>
        <v>0.14069999999999999</v>
      </c>
      <c r="DU89" s="8">
        <f t="shared" si="105"/>
        <v>4.3799999999999999E-2</v>
      </c>
      <c r="DV89" s="8">
        <f t="shared" si="105"/>
        <v>9.2200000000000004E-2</v>
      </c>
      <c r="DW89" s="8">
        <f t="shared" si="105"/>
        <v>1.0200000000000001E-2</v>
      </c>
      <c r="DX89" s="8">
        <f t="shared" si="105"/>
        <v>0</v>
      </c>
      <c r="DY89" s="8">
        <f t="shared" si="105"/>
        <v>0</v>
      </c>
      <c r="DZ89" s="8">
        <f t="shared" si="105"/>
        <v>0</v>
      </c>
      <c r="EA89" s="8">
        <f t="shared" si="105"/>
        <v>1.8499999999999999E-2</v>
      </c>
      <c r="EB89" s="8">
        <f t="shared" ref="EB89:FX89" si="106">ROUND(IF(EB63&gt;$B$7,MIN(0.4*(EB63-$B$7),0.2),0),4)</f>
        <v>3.8399999999999997E-2</v>
      </c>
      <c r="EC89" s="8">
        <f t="shared" si="106"/>
        <v>0</v>
      </c>
      <c r="ED89" s="8">
        <f t="shared" si="106"/>
        <v>0</v>
      </c>
      <c r="EE89" s="8">
        <f t="shared" si="106"/>
        <v>7.6600000000000001E-2</v>
      </c>
      <c r="EF89" s="8">
        <f t="shared" si="106"/>
        <v>0.1096</v>
      </c>
      <c r="EG89" s="8">
        <f t="shared" si="106"/>
        <v>0.13170000000000001</v>
      </c>
      <c r="EH89" s="8">
        <f t="shared" si="106"/>
        <v>5.6599999999999998E-2</v>
      </c>
      <c r="EI89" s="8">
        <f t="shared" si="106"/>
        <v>0.1241</v>
      </c>
      <c r="EJ89" s="8">
        <f t="shared" si="106"/>
        <v>4.5999999999999999E-3</v>
      </c>
      <c r="EK89" s="8">
        <f t="shared" si="106"/>
        <v>0</v>
      </c>
      <c r="EL89" s="8">
        <f t="shared" si="106"/>
        <v>0</v>
      </c>
      <c r="EM89" s="8">
        <f t="shared" si="106"/>
        <v>9.3799999999999994E-2</v>
      </c>
      <c r="EN89" s="8">
        <f t="shared" si="106"/>
        <v>0.1371</v>
      </c>
      <c r="EO89" s="8">
        <f t="shared" si="106"/>
        <v>0</v>
      </c>
      <c r="EP89" s="8">
        <f t="shared" si="106"/>
        <v>1.9E-3</v>
      </c>
      <c r="EQ89" s="8">
        <f t="shared" si="106"/>
        <v>0</v>
      </c>
      <c r="ER89" s="8">
        <f t="shared" si="106"/>
        <v>0</v>
      </c>
      <c r="ES89" s="8">
        <f t="shared" si="106"/>
        <v>0.1087</v>
      </c>
      <c r="ET89" s="8">
        <f t="shared" si="106"/>
        <v>8.8599999999999998E-2</v>
      </c>
      <c r="EU89" s="8">
        <f t="shared" si="106"/>
        <v>0.2</v>
      </c>
      <c r="EV89" s="8">
        <f t="shared" si="106"/>
        <v>0.11849999999999999</v>
      </c>
      <c r="EW89" s="8">
        <f t="shared" si="106"/>
        <v>0</v>
      </c>
      <c r="EX89" s="8">
        <f t="shared" si="106"/>
        <v>6.0600000000000001E-2</v>
      </c>
      <c r="EY89" s="8">
        <f t="shared" si="106"/>
        <v>4.9200000000000001E-2</v>
      </c>
      <c r="EZ89" s="8">
        <f t="shared" si="106"/>
        <v>0.1366</v>
      </c>
      <c r="FA89" s="8">
        <f t="shared" si="106"/>
        <v>0</v>
      </c>
      <c r="FB89" s="8">
        <f t="shared" si="106"/>
        <v>6.1400000000000003E-2</v>
      </c>
      <c r="FC89" s="8">
        <f t="shared" si="106"/>
        <v>0</v>
      </c>
      <c r="FD89" s="8">
        <f t="shared" si="106"/>
        <v>3.7999999999999999E-2</v>
      </c>
      <c r="FE89" s="8">
        <f t="shared" si="106"/>
        <v>0</v>
      </c>
      <c r="FF89" s="8">
        <f t="shared" si="106"/>
        <v>3.8100000000000002E-2</v>
      </c>
      <c r="FG89" s="8">
        <f t="shared" si="106"/>
        <v>1.9099999999999999E-2</v>
      </c>
      <c r="FH89" s="8">
        <f t="shared" si="106"/>
        <v>7.4499999999999997E-2</v>
      </c>
      <c r="FI89" s="8">
        <f t="shared" si="106"/>
        <v>8.3400000000000002E-2</v>
      </c>
      <c r="FJ89" s="8">
        <f t="shared" si="106"/>
        <v>0</v>
      </c>
      <c r="FK89" s="8">
        <f t="shared" si="106"/>
        <v>4.87E-2</v>
      </c>
      <c r="FL89" s="8">
        <f t="shared" si="106"/>
        <v>0</v>
      </c>
      <c r="FM89" s="8">
        <f t="shared" si="106"/>
        <v>0</v>
      </c>
      <c r="FN89" s="8">
        <f t="shared" si="106"/>
        <v>8.7300000000000003E-2</v>
      </c>
      <c r="FO89" s="8">
        <f t="shared" si="106"/>
        <v>0</v>
      </c>
      <c r="FP89" s="8">
        <f t="shared" si="106"/>
        <v>0.13170000000000001</v>
      </c>
      <c r="FQ89" s="8">
        <f t="shared" si="106"/>
        <v>4.1300000000000003E-2</v>
      </c>
      <c r="FR89" s="8">
        <f t="shared" si="106"/>
        <v>1.8E-3</v>
      </c>
      <c r="FS89" s="8">
        <f t="shared" si="106"/>
        <v>0</v>
      </c>
      <c r="FT89" s="8">
        <f t="shared" si="106"/>
        <v>0</v>
      </c>
      <c r="FU89" s="8">
        <f t="shared" si="106"/>
        <v>0.1072</v>
      </c>
      <c r="FV89" s="8">
        <f t="shared" si="106"/>
        <v>6.4299999999999996E-2</v>
      </c>
      <c r="FW89" s="8">
        <f t="shared" si="106"/>
        <v>7.1199999999999999E-2</v>
      </c>
      <c r="FX89" s="8">
        <f t="shared" si="106"/>
        <v>0</v>
      </c>
      <c r="FY89" s="2"/>
    </row>
    <row r="90" spans="1:181" ht="17.25" customHeight="1" x14ac:dyDescent="0.35">
      <c r="A90" s="48"/>
      <c r="B90" s="25" t="s">
        <v>230</v>
      </c>
      <c r="C90" s="36">
        <f t="shared" ref="C90:AH90" si="107">ROUND(IF(C89&gt;0,(C53*$B$7),C66),1)</f>
        <v>3411.2</v>
      </c>
      <c r="D90" s="36">
        <f t="shared" si="107"/>
        <v>16665</v>
      </c>
      <c r="E90" s="36">
        <f t="shared" si="107"/>
        <v>3082.5</v>
      </c>
      <c r="F90" s="36">
        <f t="shared" si="107"/>
        <v>5762.9</v>
      </c>
      <c r="G90" s="36">
        <f t="shared" si="107"/>
        <v>343.3</v>
      </c>
      <c r="H90" s="36">
        <f t="shared" si="107"/>
        <v>246.9</v>
      </c>
      <c r="I90" s="36">
        <f t="shared" si="107"/>
        <v>4157.7</v>
      </c>
      <c r="J90" s="36">
        <f t="shared" si="107"/>
        <v>900.4</v>
      </c>
      <c r="K90" s="36">
        <f t="shared" si="107"/>
        <v>133</v>
      </c>
      <c r="L90" s="36">
        <f t="shared" si="107"/>
        <v>1219.2</v>
      </c>
      <c r="M90" s="36">
        <f t="shared" si="107"/>
        <v>623.1</v>
      </c>
      <c r="N90" s="36">
        <f t="shared" si="107"/>
        <v>14382.1</v>
      </c>
      <c r="O90" s="36">
        <f t="shared" si="107"/>
        <v>3670.1</v>
      </c>
      <c r="P90" s="36">
        <f t="shared" si="107"/>
        <v>74.7</v>
      </c>
      <c r="Q90" s="36">
        <f t="shared" si="107"/>
        <v>16800.7</v>
      </c>
      <c r="R90" s="36">
        <f t="shared" si="107"/>
        <v>225.6</v>
      </c>
      <c r="S90" s="36">
        <f t="shared" si="107"/>
        <v>591.29999999999995</v>
      </c>
      <c r="T90" s="36">
        <f t="shared" si="107"/>
        <v>56.2</v>
      </c>
      <c r="U90" s="36">
        <f t="shared" si="107"/>
        <v>18.399999999999999</v>
      </c>
      <c r="V90" s="36">
        <f t="shared" si="107"/>
        <v>115.4</v>
      </c>
      <c r="W90" s="36">
        <f t="shared" si="107"/>
        <v>89.5</v>
      </c>
      <c r="X90" s="36">
        <f t="shared" si="107"/>
        <v>19.8</v>
      </c>
      <c r="Y90" s="36">
        <f t="shared" si="107"/>
        <v>201</v>
      </c>
      <c r="Z90" s="36">
        <f t="shared" si="107"/>
        <v>110.6</v>
      </c>
      <c r="AA90" s="36">
        <f t="shared" si="107"/>
        <v>10093.799999999999</v>
      </c>
      <c r="AB90" s="36">
        <f t="shared" si="107"/>
        <v>5814.6</v>
      </c>
      <c r="AC90" s="36">
        <f t="shared" si="107"/>
        <v>388.1</v>
      </c>
      <c r="AD90" s="36">
        <f t="shared" si="107"/>
        <v>474.7</v>
      </c>
      <c r="AE90" s="36">
        <f t="shared" si="107"/>
        <v>37.1</v>
      </c>
      <c r="AF90" s="36">
        <f t="shared" si="107"/>
        <v>74.900000000000006</v>
      </c>
      <c r="AG90" s="36">
        <f t="shared" si="107"/>
        <v>233.5</v>
      </c>
      <c r="AH90" s="36">
        <f t="shared" si="107"/>
        <v>448</v>
      </c>
      <c r="AI90" s="36">
        <f t="shared" ref="AI90:BN90" si="108">ROUND(IF(AI89&gt;0,(AI53*$B$7),AI66),1)</f>
        <v>151.80000000000001</v>
      </c>
      <c r="AJ90" s="36">
        <f t="shared" si="108"/>
        <v>92.1</v>
      </c>
      <c r="AK90" s="36">
        <f t="shared" si="108"/>
        <v>81.400000000000006</v>
      </c>
      <c r="AL90" s="36">
        <f t="shared" si="108"/>
        <v>115.6</v>
      </c>
      <c r="AM90" s="36">
        <f t="shared" si="108"/>
        <v>188.2</v>
      </c>
      <c r="AN90" s="36">
        <f t="shared" si="108"/>
        <v>162.80000000000001</v>
      </c>
      <c r="AO90" s="36">
        <f t="shared" si="108"/>
        <v>2220.8000000000002</v>
      </c>
      <c r="AP90" s="36">
        <f t="shared" si="108"/>
        <v>35339.800000000003</v>
      </c>
      <c r="AQ90" s="36">
        <f t="shared" si="108"/>
        <v>116.1</v>
      </c>
      <c r="AR90" s="36">
        <f t="shared" si="108"/>
        <v>7838.7</v>
      </c>
      <c r="AS90" s="36">
        <f t="shared" si="108"/>
        <v>2739.2</v>
      </c>
      <c r="AT90" s="36">
        <f t="shared" si="108"/>
        <v>522.4</v>
      </c>
      <c r="AU90" s="36">
        <f t="shared" si="108"/>
        <v>144.6</v>
      </c>
      <c r="AV90" s="36">
        <f t="shared" si="108"/>
        <v>125.8</v>
      </c>
      <c r="AW90" s="36">
        <f t="shared" si="108"/>
        <v>60.2</v>
      </c>
      <c r="AX90" s="36">
        <f t="shared" si="108"/>
        <v>16.2</v>
      </c>
      <c r="AY90" s="36">
        <f t="shared" si="108"/>
        <v>212.1</v>
      </c>
      <c r="AZ90" s="36">
        <f t="shared" si="108"/>
        <v>4679.3999999999996</v>
      </c>
      <c r="BA90" s="36">
        <f t="shared" si="108"/>
        <v>3907.5</v>
      </c>
      <c r="BB90" s="36">
        <f t="shared" si="108"/>
        <v>3368.7</v>
      </c>
      <c r="BC90" s="36">
        <f t="shared" si="108"/>
        <v>12230.8</v>
      </c>
      <c r="BD90" s="36">
        <f t="shared" si="108"/>
        <v>816.4</v>
      </c>
      <c r="BE90" s="36">
        <f t="shared" si="108"/>
        <v>424.6</v>
      </c>
      <c r="BF90" s="36">
        <f t="shared" si="108"/>
        <v>3365</v>
      </c>
      <c r="BG90" s="36">
        <f t="shared" si="108"/>
        <v>413.9</v>
      </c>
      <c r="BH90" s="36">
        <f t="shared" si="108"/>
        <v>186.2</v>
      </c>
      <c r="BI90" s="36">
        <f t="shared" si="108"/>
        <v>96.5</v>
      </c>
      <c r="BJ90" s="36">
        <f t="shared" si="108"/>
        <v>587.6</v>
      </c>
      <c r="BK90" s="36">
        <f t="shared" si="108"/>
        <v>3489.4</v>
      </c>
      <c r="BL90" s="36">
        <f t="shared" si="108"/>
        <v>73.900000000000006</v>
      </c>
      <c r="BM90" s="36">
        <f t="shared" si="108"/>
        <v>104.9</v>
      </c>
      <c r="BN90" s="36">
        <f t="shared" si="108"/>
        <v>1621.3</v>
      </c>
      <c r="BO90" s="36">
        <f t="shared" ref="BO90:CT90" si="109">ROUND(IF(BO89&gt;0,(BO53*$B$7),BO66),1)</f>
        <v>681.5</v>
      </c>
      <c r="BP90" s="36">
        <f t="shared" si="109"/>
        <v>93</v>
      </c>
      <c r="BQ90" s="36">
        <f t="shared" si="109"/>
        <v>2343.4</v>
      </c>
      <c r="BR90" s="36">
        <f t="shared" si="109"/>
        <v>2046.3</v>
      </c>
      <c r="BS90" s="36">
        <f t="shared" si="109"/>
        <v>450</v>
      </c>
      <c r="BT90" s="36">
        <f t="shared" si="109"/>
        <v>108.8</v>
      </c>
      <c r="BU90" s="36">
        <f t="shared" si="109"/>
        <v>190.5</v>
      </c>
      <c r="BV90" s="36">
        <f t="shared" si="109"/>
        <v>372.7</v>
      </c>
      <c r="BW90" s="36">
        <f t="shared" si="109"/>
        <v>470.7</v>
      </c>
      <c r="BX90" s="36">
        <f t="shared" si="109"/>
        <v>17</v>
      </c>
      <c r="BY90" s="36">
        <f t="shared" si="109"/>
        <v>202.5</v>
      </c>
      <c r="BZ90" s="36">
        <f t="shared" si="109"/>
        <v>93</v>
      </c>
      <c r="CA90" s="36">
        <f t="shared" si="109"/>
        <v>83.2</v>
      </c>
      <c r="CB90" s="36">
        <f t="shared" si="109"/>
        <v>29782.799999999999</v>
      </c>
      <c r="CC90" s="36">
        <f t="shared" si="109"/>
        <v>68</v>
      </c>
      <c r="CD90" s="36">
        <f t="shared" si="109"/>
        <v>31.3</v>
      </c>
      <c r="CE90" s="36">
        <f t="shared" si="109"/>
        <v>67.099999999999994</v>
      </c>
      <c r="CF90" s="36">
        <f t="shared" si="109"/>
        <v>53.5</v>
      </c>
      <c r="CG90" s="36">
        <f t="shared" si="109"/>
        <v>62.7</v>
      </c>
      <c r="CH90" s="36">
        <f t="shared" si="109"/>
        <v>52.6</v>
      </c>
      <c r="CI90" s="36">
        <f t="shared" si="109"/>
        <v>313.10000000000002</v>
      </c>
      <c r="CJ90" s="36">
        <f t="shared" si="109"/>
        <v>466.4</v>
      </c>
      <c r="CK90" s="36">
        <f t="shared" si="109"/>
        <v>1472</v>
      </c>
      <c r="CL90" s="36">
        <f t="shared" si="109"/>
        <v>533.70000000000005</v>
      </c>
      <c r="CM90" s="36">
        <f t="shared" si="109"/>
        <v>308.2</v>
      </c>
      <c r="CN90" s="36">
        <f t="shared" si="109"/>
        <v>8447.6</v>
      </c>
      <c r="CO90" s="36">
        <f t="shared" si="109"/>
        <v>6374.6</v>
      </c>
      <c r="CP90" s="36">
        <f t="shared" si="109"/>
        <v>410.2</v>
      </c>
      <c r="CQ90" s="36">
        <f t="shared" si="109"/>
        <v>523</v>
      </c>
      <c r="CR90" s="36">
        <f t="shared" si="109"/>
        <v>73.8</v>
      </c>
      <c r="CS90" s="36">
        <f t="shared" si="109"/>
        <v>157.5</v>
      </c>
      <c r="CT90" s="36">
        <f t="shared" si="109"/>
        <v>34.5</v>
      </c>
      <c r="CU90" s="36">
        <f t="shared" ref="CU90:DZ90" si="110">ROUND(IF(CU89&gt;0,(CU53*$B$7),CU66),1)</f>
        <v>88.9</v>
      </c>
      <c r="CV90" s="36">
        <f t="shared" si="110"/>
        <v>21.7</v>
      </c>
      <c r="CW90" s="36">
        <f t="shared" si="110"/>
        <v>68.900000000000006</v>
      </c>
      <c r="CX90" s="36">
        <f t="shared" si="110"/>
        <v>197.9</v>
      </c>
      <c r="CY90" s="36">
        <f t="shared" si="110"/>
        <v>15.3</v>
      </c>
      <c r="CZ90" s="36">
        <f t="shared" si="110"/>
        <v>932</v>
      </c>
      <c r="DA90" s="36">
        <f t="shared" si="110"/>
        <v>77.3</v>
      </c>
      <c r="DB90" s="36">
        <f t="shared" si="110"/>
        <v>116.9</v>
      </c>
      <c r="DC90" s="36">
        <f t="shared" si="110"/>
        <v>68.5</v>
      </c>
      <c r="DD90" s="36">
        <f t="shared" si="110"/>
        <v>46.6</v>
      </c>
      <c r="DE90" s="36">
        <f t="shared" si="110"/>
        <v>158.6</v>
      </c>
      <c r="DF90" s="36">
        <f t="shared" si="110"/>
        <v>9259.6</v>
      </c>
      <c r="DG90" s="36">
        <f t="shared" si="110"/>
        <v>35.1</v>
      </c>
      <c r="DH90" s="36">
        <f t="shared" si="110"/>
        <v>937.5</v>
      </c>
      <c r="DI90" s="36">
        <f t="shared" si="110"/>
        <v>1150.0999999999999</v>
      </c>
      <c r="DJ90" s="36">
        <f t="shared" si="110"/>
        <v>314.7</v>
      </c>
      <c r="DK90" s="36">
        <f t="shared" si="110"/>
        <v>173.1</v>
      </c>
      <c r="DL90" s="36">
        <f t="shared" si="110"/>
        <v>2517.4</v>
      </c>
      <c r="DM90" s="36">
        <f t="shared" si="110"/>
        <v>131.6</v>
      </c>
      <c r="DN90" s="36">
        <f t="shared" si="110"/>
        <v>656.2</v>
      </c>
      <c r="DO90" s="36">
        <f t="shared" si="110"/>
        <v>1310.9</v>
      </c>
      <c r="DP90" s="36">
        <f t="shared" si="110"/>
        <v>81.900000000000006</v>
      </c>
      <c r="DQ90" s="36">
        <f t="shared" si="110"/>
        <v>217.2</v>
      </c>
      <c r="DR90" s="36">
        <f t="shared" si="110"/>
        <v>566.1</v>
      </c>
      <c r="DS90" s="36">
        <f t="shared" si="110"/>
        <v>353.5</v>
      </c>
      <c r="DT90" s="36">
        <f t="shared" si="110"/>
        <v>59.2</v>
      </c>
      <c r="DU90" s="36">
        <f t="shared" si="110"/>
        <v>178.2</v>
      </c>
      <c r="DV90" s="36">
        <f t="shared" si="110"/>
        <v>90.7</v>
      </c>
      <c r="DW90" s="36">
        <f t="shared" si="110"/>
        <v>153.6</v>
      </c>
      <c r="DX90" s="36">
        <f t="shared" si="110"/>
        <v>75.8</v>
      </c>
      <c r="DY90" s="36">
        <f t="shared" si="110"/>
        <v>127.2</v>
      </c>
      <c r="DZ90" s="36">
        <f t="shared" si="110"/>
        <v>379.4</v>
      </c>
      <c r="EA90" s="36">
        <f t="shared" ref="EA90:FF90" si="111">ROUND(IF(EA89&gt;0,(EA53*$B$7),EA66),1)</f>
        <v>225.3</v>
      </c>
      <c r="EB90" s="36">
        <f t="shared" si="111"/>
        <v>257.8</v>
      </c>
      <c r="EC90" s="36">
        <f t="shared" si="111"/>
        <v>114.1</v>
      </c>
      <c r="ED90" s="36">
        <f t="shared" si="111"/>
        <v>124.6</v>
      </c>
      <c r="EE90" s="36">
        <f t="shared" si="111"/>
        <v>91.3</v>
      </c>
      <c r="EF90" s="36">
        <f t="shared" si="111"/>
        <v>670.3</v>
      </c>
      <c r="EG90" s="36">
        <f t="shared" si="111"/>
        <v>119.4</v>
      </c>
      <c r="EH90" s="36">
        <f t="shared" si="111"/>
        <v>99.1</v>
      </c>
      <c r="EI90" s="36">
        <f t="shared" si="111"/>
        <v>7264</v>
      </c>
      <c r="EJ90" s="36">
        <f t="shared" si="111"/>
        <v>3882.5</v>
      </c>
      <c r="EK90" s="36">
        <f t="shared" si="111"/>
        <v>211</v>
      </c>
      <c r="EL90" s="36">
        <f t="shared" si="111"/>
        <v>135.69999999999999</v>
      </c>
      <c r="EM90" s="36">
        <f t="shared" si="111"/>
        <v>210.6</v>
      </c>
      <c r="EN90" s="36">
        <f t="shared" si="111"/>
        <v>475.7</v>
      </c>
      <c r="EO90" s="36">
        <f t="shared" si="111"/>
        <v>182.5</v>
      </c>
      <c r="EP90" s="36">
        <f t="shared" si="111"/>
        <v>162.1</v>
      </c>
      <c r="EQ90" s="36">
        <f t="shared" si="111"/>
        <v>429.1</v>
      </c>
      <c r="ER90" s="36">
        <f t="shared" si="111"/>
        <v>166.5</v>
      </c>
      <c r="ES90" s="36">
        <f t="shared" si="111"/>
        <v>47.7</v>
      </c>
      <c r="ET90" s="36">
        <f t="shared" si="111"/>
        <v>83.8</v>
      </c>
      <c r="EU90" s="36">
        <f t="shared" si="111"/>
        <v>256.89999999999998</v>
      </c>
      <c r="EV90" s="36">
        <f t="shared" si="111"/>
        <v>28.8</v>
      </c>
      <c r="EW90" s="36">
        <f t="shared" si="111"/>
        <v>236.7</v>
      </c>
      <c r="EX90" s="36">
        <f t="shared" si="111"/>
        <v>109.9</v>
      </c>
      <c r="EY90" s="36">
        <f t="shared" si="111"/>
        <v>471.8</v>
      </c>
      <c r="EZ90" s="36">
        <f t="shared" si="111"/>
        <v>53.1</v>
      </c>
      <c r="FA90" s="36">
        <f t="shared" si="111"/>
        <v>1067.3</v>
      </c>
      <c r="FB90" s="36">
        <f t="shared" si="111"/>
        <v>146.4</v>
      </c>
      <c r="FC90" s="36">
        <f t="shared" si="111"/>
        <v>914.6</v>
      </c>
      <c r="FD90" s="36">
        <f t="shared" si="111"/>
        <v>144.9</v>
      </c>
      <c r="FE90" s="36">
        <f t="shared" si="111"/>
        <v>43.3</v>
      </c>
      <c r="FF90" s="36">
        <f t="shared" si="111"/>
        <v>75.8</v>
      </c>
      <c r="FG90" s="36">
        <f t="shared" ref="FG90:FX90" si="112">ROUND(IF(FG89&gt;0,(FG53*$B$7),FG66),1)</f>
        <v>51.7</v>
      </c>
      <c r="FH90" s="36">
        <f t="shared" si="112"/>
        <v>33.200000000000003</v>
      </c>
      <c r="FI90" s="36">
        <f t="shared" si="112"/>
        <v>776.6</v>
      </c>
      <c r="FJ90" s="36">
        <f t="shared" si="112"/>
        <v>711.5</v>
      </c>
      <c r="FK90" s="36">
        <f t="shared" si="112"/>
        <v>949.6</v>
      </c>
      <c r="FL90" s="36">
        <f t="shared" si="112"/>
        <v>1005.2</v>
      </c>
      <c r="FM90" s="36">
        <f t="shared" si="112"/>
        <v>1247</v>
      </c>
      <c r="FN90" s="36">
        <f t="shared" si="112"/>
        <v>8739.7999999999993</v>
      </c>
      <c r="FO90" s="36">
        <f t="shared" si="112"/>
        <v>449.1</v>
      </c>
      <c r="FP90" s="36">
        <f t="shared" si="112"/>
        <v>961.6</v>
      </c>
      <c r="FQ90" s="36">
        <f t="shared" si="112"/>
        <v>332.3</v>
      </c>
      <c r="FR90" s="36">
        <f t="shared" si="112"/>
        <v>63.8</v>
      </c>
      <c r="FS90" s="36">
        <f t="shared" si="112"/>
        <v>37.799999999999997</v>
      </c>
      <c r="FT90" s="36">
        <f t="shared" si="112"/>
        <v>24.4</v>
      </c>
      <c r="FU90" s="36">
        <f t="shared" si="112"/>
        <v>332.4</v>
      </c>
      <c r="FV90" s="36">
        <f t="shared" si="112"/>
        <v>310.7</v>
      </c>
      <c r="FW90" s="36">
        <f t="shared" si="112"/>
        <v>62.3</v>
      </c>
      <c r="FX90" s="36">
        <f t="shared" si="112"/>
        <v>18.899999999999999</v>
      </c>
      <c r="FY90" s="13">
        <f>SUM(C90:FX90)</f>
        <v>287516.50000000006</v>
      </c>
    </row>
    <row r="91" spans="1:181" x14ac:dyDescent="0.25">
      <c r="B91" s="25" t="s">
        <v>226</v>
      </c>
      <c r="C91" s="1">
        <f t="shared" ref="C91:AH91" si="113">IF(C89&gt;0,(C66-C90),0)</f>
        <v>2445.6999999999998</v>
      </c>
      <c r="D91" s="1">
        <f t="shared" si="113"/>
        <v>0</v>
      </c>
      <c r="E91" s="1">
        <f t="shared" si="113"/>
        <v>3060</v>
      </c>
      <c r="F91" s="1">
        <f t="shared" si="113"/>
        <v>0</v>
      </c>
      <c r="G91" s="1">
        <f t="shared" si="113"/>
        <v>0</v>
      </c>
      <c r="H91" s="1">
        <f t="shared" si="113"/>
        <v>0</v>
      </c>
      <c r="I91" s="1">
        <f t="shared" si="113"/>
        <v>3993.8</v>
      </c>
      <c r="J91" s="1">
        <f t="shared" si="113"/>
        <v>770.1</v>
      </c>
      <c r="K91" s="1">
        <f t="shared" si="113"/>
        <v>56.199999999999989</v>
      </c>
      <c r="L91" s="1">
        <f t="shared" si="113"/>
        <v>576</v>
      </c>
      <c r="M91" s="1">
        <f t="shared" si="113"/>
        <v>694.30000000000007</v>
      </c>
      <c r="N91" s="1">
        <f t="shared" si="113"/>
        <v>0</v>
      </c>
      <c r="O91" s="1">
        <f t="shared" si="113"/>
        <v>0</v>
      </c>
      <c r="P91" s="1">
        <f t="shared" si="113"/>
        <v>41.599999999999994</v>
      </c>
      <c r="Q91" s="1">
        <f t="shared" si="113"/>
        <v>10651.7</v>
      </c>
      <c r="R91" s="1">
        <f t="shared" si="113"/>
        <v>13</v>
      </c>
      <c r="S91" s="1">
        <f t="shared" si="113"/>
        <v>199.5</v>
      </c>
      <c r="T91" s="1">
        <f t="shared" si="113"/>
        <v>10.599999999999994</v>
      </c>
      <c r="U91" s="1">
        <f t="shared" si="113"/>
        <v>5.6000000000000014</v>
      </c>
      <c r="V91" s="1">
        <f t="shared" si="113"/>
        <v>60.599999999999994</v>
      </c>
      <c r="W91" s="1">
        <f t="shared" si="113"/>
        <v>35.299999999999997</v>
      </c>
      <c r="X91" s="1">
        <f t="shared" si="113"/>
        <v>11</v>
      </c>
      <c r="Y91" s="1">
        <f t="shared" si="113"/>
        <v>184.8</v>
      </c>
      <c r="Z91" s="1">
        <f t="shared" si="113"/>
        <v>36.700000000000017</v>
      </c>
      <c r="AA91" s="1">
        <f t="shared" si="113"/>
        <v>0</v>
      </c>
      <c r="AB91" s="1">
        <f t="shared" si="113"/>
        <v>0</v>
      </c>
      <c r="AC91" s="1">
        <f t="shared" si="113"/>
        <v>0</v>
      </c>
      <c r="AD91" s="1">
        <f t="shared" si="113"/>
        <v>0</v>
      </c>
      <c r="AE91" s="1">
        <f t="shared" si="113"/>
        <v>0</v>
      </c>
      <c r="AF91" s="1">
        <f t="shared" si="113"/>
        <v>1.5</v>
      </c>
      <c r="AG91" s="1">
        <f t="shared" si="113"/>
        <v>0</v>
      </c>
      <c r="AH91" s="1">
        <f t="shared" si="113"/>
        <v>280.60000000000002</v>
      </c>
      <c r="AI91" s="1">
        <f t="shared" ref="AI91:BN91" si="114">IF(AI89&gt;0,(AI66-AI90),0)</f>
        <v>64</v>
      </c>
      <c r="AJ91" s="1">
        <f t="shared" si="114"/>
        <v>76.300000000000011</v>
      </c>
      <c r="AK91" s="1">
        <f t="shared" si="114"/>
        <v>87.6</v>
      </c>
      <c r="AL91" s="1">
        <f t="shared" si="114"/>
        <v>132.20000000000002</v>
      </c>
      <c r="AM91" s="1">
        <f t="shared" si="114"/>
        <v>125.5</v>
      </c>
      <c r="AN91" s="1">
        <f t="shared" si="114"/>
        <v>14</v>
      </c>
      <c r="AO91" s="1">
        <f t="shared" si="114"/>
        <v>263.69999999999982</v>
      </c>
      <c r="AP91" s="1">
        <f t="shared" si="114"/>
        <v>26384.1</v>
      </c>
      <c r="AQ91" s="1">
        <f t="shared" si="114"/>
        <v>8.7000000000000028</v>
      </c>
      <c r="AR91" s="1">
        <f t="shared" si="114"/>
        <v>0</v>
      </c>
      <c r="AS91" s="1">
        <f t="shared" si="114"/>
        <v>73</v>
      </c>
      <c r="AT91" s="1">
        <f t="shared" si="114"/>
        <v>0</v>
      </c>
      <c r="AU91" s="1">
        <f t="shared" si="114"/>
        <v>0</v>
      </c>
      <c r="AV91" s="1">
        <f t="shared" si="114"/>
        <v>4.6000000000000085</v>
      </c>
      <c r="AW91" s="1">
        <f t="shared" si="114"/>
        <v>0</v>
      </c>
      <c r="AX91" s="1">
        <f t="shared" si="114"/>
        <v>20.8</v>
      </c>
      <c r="AY91" s="1">
        <f t="shared" si="114"/>
        <v>10.599999999999994</v>
      </c>
      <c r="AZ91" s="1">
        <f t="shared" si="114"/>
        <v>3259.9000000000005</v>
      </c>
      <c r="BA91" s="1">
        <f t="shared" si="114"/>
        <v>338.39999999999964</v>
      </c>
      <c r="BB91" s="1">
        <f t="shared" si="114"/>
        <v>651</v>
      </c>
      <c r="BC91" s="1">
        <f t="shared" si="114"/>
        <v>3648.6000000000004</v>
      </c>
      <c r="BD91" s="1">
        <f t="shared" si="114"/>
        <v>0</v>
      </c>
      <c r="BE91" s="1">
        <f t="shared" si="114"/>
        <v>0</v>
      </c>
      <c r="BF91" s="1">
        <f t="shared" si="114"/>
        <v>0</v>
      </c>
      <c r="BG91" s="1">
        <f t="shared" si="114"/>
        <v>257.89999999999998</v>
      </c>
      <c r="BH91" s="1">
        <f t="shared" si="114"/>
        <v>0</v>
      </c>
      <c r="BI91" s="1">
        <f t="shared" si="114"/>
        <v>68.099999999999994</v>
      </c>
      <c r="BJ91" s="1">
        <f t="shared" si="114"/>
        <v>0</v>
      </c>
      <c r="BK91" s="1">
        <f t="shared" si="114"/>
        <v>0</v>
      </c>
      <c r="BL91" s="1">
        <f t="shared" si="114"/>
        <v>23</v>
      </c>
      <c r="BM91" s="1">
        <f t="shared" si="114"/>
        <v>68.400000000000006</v>
      </c>
      <c r="BN91" s="1">
        <f t="shared" si="114"/>
        <v>528.70000000000005</v>
      </c>
      <c r="BO91" s="1">
        <f t="shared" ref="BO91:CT91" si="115">IF(BO89&gt;0,(BO66-BO90),0)</f>
        <v>204.60000000000002</v>
      </c>
      <c r="BP91" s="1">
        <f t="shared" si="115"/>
        <v>36.599999999999994</v>
      </c>
      <c r="BQ91" s="1">
        <f t="shared" si="115"/>
        <v>242.40000000000009</v>
      </c>
      <c r="BR91" s="1">
        <f t="shared" si="115"/>
        <v>366.10000000000014</v>
      </c>
      <c r="BS91" s="1">
        <f t="shared" si="115"/>
        <v>170.10000000000002</v>
      </c>
      <c r="BT91" s="1">
        <f t="shared" si="115"/>
        <v>0</v>
      </c>
      <c r="BU91" s="1">
        <f t="shared" si="115"/>
        <v>0.40000000000000568</v>
      </c>
      <c r="BV91" s="1">
        <f t="shared" si="115"/>
        <v>0</v>
      </c>
      <c r="BW91" s="1">
        <f t="shared" si="115"/>
        <v>0</v>
      </c>
      <c r="BX91" s="1">
        <f t="shared" si="115"/>
        <v>0</v>
      </c>
      <c r="BY91" s="1">
        <f t="shared" si="115"/>
        <v>174.5</v>
      </c>
      <c r="BZ91" s="1">
        <f t="shared" si="115"/>
        <v>24.400000000000006</v>
      </c>
      <c r="CA91" s="1">
        <f t="shared" si="115"/>
        <v>35.200000000000003</v>
      </c>
      <c r="CB91" s="1">
        <f t="shared" si="115"/>
        <v>0</v>
      </c>
      <c r="CC91" s="1">
        <f t="shared" si="115"/>
        <v>4.9000000000000057</v>
      </c>
      <c r="CD91" s="1">
        <f t="shared" si="115"/>
        <v>20.599999999999998</v>
      </c>
      <c r="CE91" s="1">
        <f t="shared" si="115"/>
        <v>10.5</v>
      </c>
      <c r="CF91" s="1">
        <f t="shared" si="115"/>
        <v>25.099999999999994</v>
      </c>
      <c r="CG91" s="1">
        <f t="shared" si="115"/>
        <v>23.899999999999991</v>
      </c>
      <c r="CH91" s="1">
        <f t="shared" si="115"/>
        <v>37.300000000000004</v>
      </c>
      <c r="CI91" s="1">
        <f t="shared" si="115"/>
        <v>140.5</v>
      </c>
      <c r="CJ91" s="1">
        <f t="shared" si="115"/>
        <v>350.80000000000007</v>
      </c>
      <c r="CK91" s="1">
        <f t="shared" si="115"/>
        <v>0</v>
      </c>
      <c r="CL91" s="1">
        <f t="shared" si="115"/>
        <v>0</v>
      </c>
      <c r="CM91" s="1">
        <f t="shared" si="115"/>
        <v>146.40000000000003</v>
      </c>
      <c r="CN91" s="1">
        <f t="shared" si="115"/>
        <v>0</v>
      </c>
      <c r="CO91" s="1">
        <f t="shared" si="115"/>
        <v>0</v>
      </c>
      <c r="CP91" s="1">
        <f t="shared" si="115"/>
        <v>0</v>
      </c>
      <c r="CQ91" s="1">
        <f t="shared" si="115"/>
        <v>326.39999999999998</v>
      </c>
      <c r="CR91" s="1">
        <f t="shared" si="115"/>
        <v>0</v>
      </c>
      <c r="CS91" s="1">
        <f t="shared" si="115"/>
        <v>9.9000000000000057</v>
      </c>
      <c r="CT91" s="1">
        <f t="shared" si="115"/>
        <v>25.700000000000003</v>
      </c>
      <c r="CU91" s="1">
        <f t="shared" ref="CU91:DZ91" si="116">IF(CU89&gt;0,(CU66-CU90),0)</f>
        <v>0</v>
      </c>
      <c r="CV91" s="1">
        <f t="shared" si="116"/>
        <v>6.8000000000000007</v>
      </c>
      <c r="CW91" s="1">
        <f t="shared" si="116"/>
        <v>14.199999999999989</v>
      </c>
      <c r="CX91" s="1">
        <f t="shared" si="116"/>
        <v>21</v>
      </c>
      <c r="CY91" s="1">
        <f t="shared" si="116"/>
        <v>0</v>
      </c>
      <c r="CZ91" s="1">
        <f t="shared" si="116"/>
        <v>255.09999999999991</v>
      </c>
      <c r="DA91" s="1">
        <f t="shared" si="116"/>
        <v>8.2999999999999972</v>
      </c>
      <c r="DB91" s="1">
        <f t="shared" si="116"/>
        <v>0</v>
      </c>
      <c r="DC91" s="1">
        <f t="shared" si="116"/>
        <v>0</v>
      </c>
      <c r="DD91" s="1">
        <f t="shared" si="116"/>
        <v>11.600000000000001</v>
      </c>
      <c r="DE91" s="1">
        <f t="shared" si="116"/>
        <v>0</v>
      </c>
      <c r="DF91" s="1">
        <f t="shared" si="116"/>
        <v>757.5</v>
      </c>
      <c r="DG91" s="1">
        <f t="shared" si="116"/>
        <v>12.600000000000001</v>
      </c>
      <c r="DH91" s="1">
        <f t="shared" si="116"/>
        <v>69.600000000000023</v>
      </c>
      <c r="DI91" s="1">
        <f t="shared" si="116"/>
        <v>504.20000000000005</v>
      </c>
      <c r="DJ91" s="1">
        <f t="shared" si="116"/>
        <v>6</v>
      </c>
      <c r="DK91" s="1">
        <f t="shared" si="116"/>
        <v>85.700000000000017</v>
      </c>
      <c r="DL91" s="1">
        <f t="shared" si="116"/>
        <v>897.29999999999973</v>
      </c>
      <c r="DM91" s="1">
        <f t="shared" si="116"/>
        <v>43</v>
      </c>
      <c r="DN91" s="1">
        <f t="shared" si="116"/>
        <v>282.69999999999993</v>
      </c>
      <c r="DO91" s="1">
        <f t="shared" si="116"/>
        <v>853.19999999999982</v>
      </c>
      <c r="DP91" s="1">
        <f t="shared" si="116"/>
        <v>0</v>
      </c>
      <c r="DQ91" s="1">
        <f t="shared" si="116"/>
        <v>88.600000000000023</v>
      </c>
      <c r="DR91" s="1">
        <f t="shared" si="116"/>
        <v>438.6</v>
      </c>
      <c r="DS91" s="1">
        <f t="shared" si="116"/>
        <v>316.10000000000002</v>
      </c>
      <c r="DT91" s="1">
        <f t="shared" si="116"/>
        <v>47.5</v>
      </c>
      <c r="DU91" s="1">
        <f t="shared" si="116"/>
        <v>44.400000000000006</v>
      </c>
      <c r="DV91" s="1">
        <f t="shared" si="116"/>
        <v>47.600000000000009</v>
      </c>
      <c r="DW91" s="1">
        <f t="shared" si="116"/>
        <v>8.9000000000000057</v>
      </c>
      <c r="DX91" s="1">
        <f t="shared" si="116"/>
        <v>0</v>
      </c>
      <c r="DY91" s="1">
        <f t="shared" si="116"/>
        <v>0</v>
      </c>
      <c r="DZ91" s="1">
        <f t="shared" si="116"/>
        <v>0</v>
      </c>
      <c r="EA91" s="1">
        <f t="shared" ref="EA91:FF91" si="117">IF(EA89&gt;0,(EA66-EA90),0)</f>
        <v>23.799999999999983</v>
      </c>
      <c r="EB91" s="1">
        <f t="shared" si="117"/>
        <v>56.5</v>
      </c>
      <c r="EC91" s="1">
        <f t="shared" si="117"/>
        <v>0</v>
      </c>
      <c r="ED91" s="1">
        <f t="shared" si="117"/>
        <v>0</v>
      </c>
      <c r="EE91" s="1">
        <f t="shared" si="117"/>
        <v>39.799999999999997</v>
      </c>
      <c r="EF91" s="1">
        <f t="shared" si="117"/>
        <v>418.29999999999995</v>
      </c>
      <c r="EG91" s="1">
        <f t="shared" si="117"/>
        <v>89.6</v>
      </c>
      <c r="EH91" s="1">
        <f t="shared" si="117"/>
        <v>31.900000000000006</v>
      </c>
      <c r="EI91" s="1">
        <f t="shared" si="117"/>
        <v>5135.2000000000007</v>
      </c>
      <c r="EJ91" s="1">
        <f t="shared" si="117"/>
        <v>100.90000000000009</v>
      </c>
      <c r="EK91" s="1">
        <f t="shared" si="117"/>
        <v>0</v>
      </c>
      <c r="EL91" s="1">
        <f t="shared" si="117"/>
        <v>0</v>
      </c>
      <c r="EM91" s="1">
        <f t="shared" si="117"/>
        <v>112.6</v>
      </c>
      <c r="EN91" s="1">
        <f t="shared" si="117"/>
        <v>371.59999999999997</v>
      </c>
      <c r="EO91" s="1">
        <f t="shared" si="117"/>
        <v>0</v>
      </c>
      <c r="EP91" s="1">
        <f t="shared" si="117"/>
        <v>1.7000000000000171</v>
      </c>
      <c r="EQ91" s="1">
        <f t="shared" si="117"/>
        <v>0</v>
      </c>
      <c r="ER91" s="1">
        <f t="shared" si="117"/>
        <v>0</v>
      </c>
      <c r="ES91" s="1">
        <f t="shared" si="117"/>
        <v>29.5</v>
      </c>
      <c r="ET91" s="1">
        <f t="shared" si="117"/>
        <v>42.3</v>
      </c>
      <c r="EU91" s="1">
        <f t="shared" si="117"/>
        <v>294.30000000000007</v>
      </c>
      <c r="EV91" s="1">
        <f t="shared" si="117"/>
        <v>19.400000000000002</v>
      </c>
      <c r="EW91" s="1">
        <f t="shared" si="117"/>
        <v>0</v>
      </c>
      <c r="EX91" s="1">
        <f t="shared" si="117"/>
        <v>37.900000000000006</v>
      </c>
      <c r="EY91" s="1">
        <f t="shared" si="117"/>
        <v>132.40000000000003</v>
      </c>
      <c r="EZ91" s="1">
        <f t="shared" si="117"/>
        <v>41.300000000000004</v>
      </c>
      <c r="FA91" s="1">
        <f t="shared" si="117"/>
        <v>0</v>
      </c>
      <c r="FB91" s="1">
        <f t="shared" si="117"/>
        <v>51.199999999999989</v>
      </c>
      <c r="FC91" s="1">
        <f t="shared" si="117"/>
        <v>0</v>
      </c>
      <c r="FD91" s="1">
        <f t="shared" si="117"/>
        <v>31.400000000000006</v>
      </c>
      <c r="FE91" s="1">
        <f t="shared" si="117"/>
        <v>0</v>
      </c>
      <c r="FF91" s="1">
        <f t="shared" si="117"/>
        <v>16.400000000000006</v>
      </c>
      <c r="FG91" s="1">
        <f t="shared" ref="FG91:FX91" si="118">IF(FG89&gt;0,(FG66-FG90),0)</f>
        <v>5.5999999999999943</v>
      </c>
      <c r="FH91" s="1">
        <f t="shared" si="118"/>
        <v>14.099999999999994</v>
      </c>
      <c r="FI91" s="1">
        <f t="shared" si="118"/>
        <v>368.9</v>
      </c>
      <c r="FJ91" s="1">
        <f t="shared" si="118"/>
        <v>0</v>
      </c>
      <c r="FK91" s="1">
        <f t="shared" si="118"/>
        <v>263.30000000000007</v>
      </c>
      <c r="FL91" s="1">
        <f t="shared" si="118"/>
        <v>0</v>
      </c>
      <c r="FM91" s="1">
        <f t="shared" si="118"/>
        <v>0</v>
      </c>
      <c r="FN91" s="1">
        <f t="shared" si="118"/>
        <v>4346</v>
      </c>
      <c r="FO91" s="1">
        <f t="shared" si="118"/>
        <v>0</v>
      </c>
      <c r="FP91" s="1">
        <f t="shared" si="118"/>
        <v>721.49999999999989</v>
      </c>
      <c r="FQ91" s="1">
        <f t="shared" si="118"/>
        <v>78.199999999999989</v>
      </c>
      <c r="FR91" s="1">
        <f t="shared" si="118"/>
        <v>0.70000000000000284</v>
      </c>
      <c r="FS91" s="1">
        <f t="shared" si="118"/>
        <v>0</v>
      </c>
      <c r="FT91" s="1">
        <f t="shared" si="118"/>
        <v>0</v>
      </c>
      <c r="FU91" s="1">
        <f t="shared" si="118"/>
        <v>203.10000000000002</v>
      </c>
      <c r="FV91" s="1">
        <f t="shared" si="118"/>
        <v>113.69999999999999</v>
      </c>
      <c r="FW91" s="1">
        <f t="shared" si="118"/>
        <v>25.299999999999997</v>
      </c>
      <c r="FX91" s="1">
        <f t="shared" si="118"/>
        <v>0</v>
      </c>
      <c r="FY91" s="2">
        <f>SUM(C91:FX91)</f>
        <v>79652.89999999998</v>
      </c>
    </row>
    <row r="92" spans="1:181" x14ac:dyDescent="0.25">
      <c r="B92" s="2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2"/>
    </row>
    <row r="93" spans="1:181" s="4" customFormat="1" x14ac:dyDescent="0.25">
      <c r="A93" s="49"/>
      <c r="B93" s="87" t="s">
        <v>227</v>
      </c>
      <c r="C93" s="4">
        <f>ROUND(C90*$B$6*0.2,2)</f>
        <v>4062247.99</v>
      </c>
      <c r="D93" s="4">
        <f t="shared" ref="D93:AI93" si="119">ROUND(D90*D72*0.2,2)</f>
        <v>19845615.239999998</v>
      </c>
      <c r="E93" s="4">
        <f t="shared" si="119"/>
        <v>3670813.62</v>
      </c>
      <c r="F93" s="4">
        <f t="shared" si="119"/>
        <v>6862784.04</v>
      </c>
      <c r="G93" s="4">
        <f t="shared" si="119"/>
        <v>408820.86</v>
      </c>
      <c r="H93" s="4">
        <f t="shared" si="119"/>
        <v>294022.34999999998</v>
      </c>
      <c r="I93" s="4">
        <f t="shared" si="119"/>
        <v>4951221.99</v>
      </c>
      <c r="J93" s="4">
        <f t="shared" si="119"/>
        <v>1072246.74</v>
      </c>
      <c r="K93" s="4">
        <f t="shared" si="119"/>
        <v>158383.85</v>
      </c>
      <c r="L93" s="4">
        <f t="shared" si="119"/>
        <v>1451891.64</v>
      </c>
      <c r="M93" s="4">
        <f t="shared" si="119"/>
        <v>742022.37</v>
      </c>
      <c r="N93" s="4">
        <f t="shared" si="119"/>
        <v>17127010.079999998</v>
      </c>
      <c r="O93" s="4">
        <f t="shared" si="119"/>
        <v>4370560.6100000003</v>
      </c>
      <c r="P93" s="4">
        <f t="shared" si="119"/>
        <v>88956.94</v>
      </c>
      <c r="Q93" s="4">
        <f t="shared" si="119"/>
        <v>20007214.399999999</v>
      </c>
      <c r="R93" s="4">
        <f t="shared" si="119"/>
        <v>268657.11</v>
      </c>
      <c r="S93" s="4">
        <f t="shared" si="119"/>
        <v>704153.15</v>
      </c>
      <c r="T93" s="4">
        <f t="shared" si="119"/>
        <v>66926.11</v>
      </c>
      <c r="U93" s="4">
        <f t="shared" si="119"/>
        <v>21911.75</v>
      </c>
      <c r="V93" s="4">
        <f t="shared" si="119"/>
        <v>137424.78</v>
      </c>
      <c r="W93" s="4">
        <f t="shared" si="119"/>
        <v>106581.61</v>
      </c>
      <c r="X93" s="4">
        <f t="shared" si="119"/>
        <v>23578.95</v>
      </c>
      <c r="Y93" s="4">
        <f t="shared" si="119"/>
        <v>239362.06</v>
      </c>
      <c r="Z93" s="4">
        <f t="shared" si="119"/>
        <v>131708.67000000001</v>
      </c>
      <c r="AA93" s="4">
        <f t="shared" si="119"/>
        <v>12020262.289999999</v>
      </c>
      <c r="AB93" s="4">
        <f t="shared" si="119"/>
        <v>6924351.2999999998</v>
      </c>
      <c r="AC93" s="4">
        <f t="shared" si="119"/>
        <v>462171.21</v>
      </c>
      <c r="AD93" s="4">
        <f t="shared" si="119"/>
        <v>565299.34</v>
      </c>
      <c r="AE93" s="4">
        <f t="shared" si="119"/>
        <v>44180.76</v>
      </c>
      <c r="AF93" s="4">
        <f t="shared" si="119"/>
        <v>89195.11</v>
      </c>
      <c r="AG93" s="4">
        <f t="shared" si="119"/>
        <v>278064.88</v>
      </c>
      <c r="AH93" s="4">
        <f t="shared" si="119"/>
        <v>533503.49</v>
      </c>
      <c r="AI93" s="4">
        <f t="shared" si="119"/>
        <v>180771.94</v>
      </c>
      <c r="AJ93" s="4">
        <f t="shared" ref="AJ93:BO93" si="120">ROUND(AJ90*AJ72*0.2,2)</f>
        <v>109677.84</v>
      </c>
      <c r="AK93" s="4">
        <f t="shared" si="120"/>
        <v>96935.679999999993</v>
      </c>
      <c r="AL93" s="4">
        <f t="shared" si="120"/>
        <v>137662.95000000001</v>
      </c>
      <c r="AM93" s="4">
        <f t="shared" si="120"/>
        <v>224119.1</v>
      </c>
      <c r="AN93" s="4">
        <f t="shared" si="120"/>
        <v>193871.35999999999</v>
      </c>
      <c r="AO93" s="4">
        <f t="shared" si="120"/>
        <v>2644653</v>
      </c>
      <c r="AP93" s="4">
        <f t="shared" si="120"/>
        <v>42084612.869999997</v>
      </c>
      <c r="AQ93" s="4">
        <f t="shared" si="120"/>
        <v>138258.38</v>
      </c>
      <c r="AR93" s="4">
        <f t="shared" si="120"/>
        <v>9334762.9299999997</v>
      </c>
      <c r="AS93" s="4">
        <f t="shared" si="120"/>
        <v>3261992.76</v>
      </c>
      <c r="AT93" s="4">
        <f t="shared" si="120"/>
        <v>622103.17000000004</v>
      </c>
      <c r="AU93" s="4">
        <f t="shared" si="120"/>
        <v>172197.78</v>
      </c>
      <c r="AV93" s="4">
        <f t="shared" si="120"/>
        <v>149809.68</v>
      </c>
      <c r="AW93" s="4">
        <f t="shared" si="120"/>
        <v>71689.53</v>
      </c>
      <c r="AX93" s="4">
        <f t="shared" si="120"/>
        <v>19291.87</v>
      </c>
      <c r="AY93" s="4">
        <f t="shared" si="120"/>
        <v>252580.56</v>
      </c>
      <c r="AZ93" s="4">
        <f t="shared" si="120"/>
        <v>5572491.5700000003</v>
      </c>
      <c r="BA93" s="4">
        <f t="shared" si="120"/>
        <v>4653269.82</v>
      </c>
      <c r="BB93" s="4">
        <f t="shared" si="120"/>
        <v>4011636.61</v>
      </c>
      <c r="BC93" s="4">
        <f t="shared" si="120"/>
        <v>14565121.560000001</v>
      </c>
      <c r="BD93" s="4">
        <f t="shared" si="120"/>
        <v>972214.84</v>
      </c>
      <c r="BE93" s="4">
        <f t="shared" si="120"/>
        <v>505637.46</v>
      </c>
      <c r="BF93" s="4">
        <f t="shared" si="120"/>
        <v>4007230.44</v>
      </c>
      <c r="BG93" s="4">
        <f t="shared" si="120"/>
        <v>492895.3</v>
      </c>
      <c r="BH93" s="4">
        <f t="shared" si="120"/>
        <v>221737.39</v>
      </c>
      <c r="BI93" s="4">
        <f t="shared" si="120"/>
        <v>114917.6</v>
      </c>
      <c r="BJ93" s="4">
        <f t="shared" si="120"/>
        <v>699746.99</v>
      </c>
      <c r="BK93" s="4">
        <f t="shared" si="120"/>
        <v>4155372.93</v>
      </c>
      <c r="BL93" s="4">
        <f t="shared" si="120"/>
        <v>88004.26</v>
      </c>
      <c r="BM93" s="4">
        <f t="shared" si="120"/>
        <v>124920.79</v>
      </c>
      <c r="BN93" s="4">
        <f t="shared" si="120"/>
        <v>1930734.83</v>
      </c>
      <c r="BO93" s="4">
        <f t="shared" si="120"/>
        <v>811568.36</v>
      </c>
      <c r="BP93" s="4">
        <f t="shared" ref="BP93:CU93" si="121">ROUND(BP90*BP72*0.2,2)</f>
        <v>110749.61</v>
      </c>
      <c r="BQ93" s="4">
        <f t="shared" si="121"/>
        <v>2790651.95</v>
      </c>
      <c r="BR93" s="4">
        <f t="shared" si="121"/>
        <v>2436848.63</v>
      </c>
      <c r="BS93" s="4">
        <f t="shared" si="121"/>
        <v>535885.19999999995</v>
      </c>
      <c r="BT93" s="4">
        <f t="shared" si="121"/>
        <v>129565.13</v>
      </c>
      <c r="BU93" s="4">
        <f t="shared" si="121"/>
        <v>226858.07</v>
      </c>
      <c r="BV93" s="4">
        <f t="shared" si="121"/>
        <v>443832.03</v>
      </c>
      <c r="BW93" s="4">
        <f t="shared" si="121"/>
        <v>560535.92000000004</v>
      </c>
      <c r="BX93" s="4">
        <f t="shared" si="121"/>
        <v>20244.55</v>
      </c>
      <c r="BY93" s="4">
        <f t="shared" si="121"/>
        <v>241148.34</v>
      </c>
      <c r="BZ93" s="4">
        <f t="shared" si="121"/>
        <v>110749.61</v>
      </c>
      <c r="CA93" s="4">
        <f t="shared" si="121"/>
        <v>99079.22</v>
      </c>
      <c r="CB93" s="4">
        <f t="shared" si="121"/>
        <v>35467026.079999998</v>
      </c>
      <c r="CC93" s="4">
        <f t="shared" si="121"/>
        <v>80978.210000000006</v>
      </c>
      <c r="CD93" s="4">
        <f t="shared" si="121"/>
        <v>37273.79</v>
      </c>
      <c r="CE93" s="4">
        <f t="shared" si="121"/>
        <v>79906.44</v>
      </c>
      <c r="CF93" s="4">
        <f t="shared" si="121"/>
        <v>63710.8</v>
      </c>
      <c r="CG93" s="4">
        <f t="shared" si="121"/>
        <v>74666.67</v>
      </c>
      <c r="CH93" s="4">
        <f t="shared" si="121"/>
        <v>62639.03</v>
      </c>
      <c r="CI93" s="4">
        <f t="shared" si="121"/>
        <v>372857.01</v>
      </c>
      <c r="CJ93" s="4">
        <f t="shared" si="121"/>
        <v>555415.24</v>
      </c>
      <c r="CK93" s="4">
        <f t="shared" si="121"/>
        <v>1752940.03</v>
      </c>
      <c r="CL93" s="4">
        <f t="shared" si="121"/>
        <v>635559.85</v>
      </c>
      <c r="CM93" s="4">
        <f t="shared" si="121"/>
        <v>367021.82</v>
      </c>
      <c r="CN93" s="4">
        <f t="shared" si="121"/>
        <v>10059875.15</v>
      </c>
      <c r="CO93" s="4">
        <f t="shared" si="121"/>
        <v>7591230.6600000001</v>
      </c>
      <c r="CP93" s="4">
        <f t="shared" si="121"/>
        <v>488489.13</v>
      </c>
      <c r="CQ93" s="4">
        <f t="shared" si="121"/>
        <v>622817.68999999994</v>
      </c>
      <c r="CR93" s="4">
        <f t="shared" si="121"/>
        <v>87885.17</v>
      </c>
      <c r="CS93" s="4">
        <f t="shared" si="121"/>
        <v>187559.82</v>
      </c>
      <c r="CT93" s="4">
        <f t="shared" si="121"/>
        <v>41084.53</v>
      </c>
      <c r="CU93" s="4">
        <f t="shared" si="121"/>
        <v>105867.1</v>
      </c>
      <c r="CV93" s="4">
        <f t="shared" ref="CV93:EA93" si="122">ROUND(CV90*CV72*0.2,2)</f>
        <v>25841.58</v>
      </c>
      <c r="CW93" s="4">
        <f t="shared" si="122"/>
        <v>82049.98</v>
      </c>
      <c r="CX93" s="4">
        <f t="shared" si="122"/>
        <v>235670.39999999999</v>
      </c>
      <c r="CY93" s="4">
        <f t="shared" si="122"/>
        <v>18220.099999999999</v>
      </c>
      <c r="CZ93" s="4">
        <f t="shared" si="122"/>
        <v>1109877.79</v>
      </c>
      <c r="DA93" s="4">
        <f t="shared" si="122"/>
        <v>92053.17</v>
      </c>
      <c r="DB93" s="4">
        <f t="shared" si="122"/>
        <v>139211.07</v>
      </c>
      <c r="DC93" s="4">
        <f t="shared" si="122"/>
        <v>81573.64</v>
      </c>
      <c r="DD93" s="4">
        <f t="shared" si="122"/>
        <v>55493.89</v>
      </c>
      <c r="DE93" s="4">
        <f t="shared" si="122"/>
        <v>188869.76000000001</v>
      </c>
      <c r="DF93" s="4">
        <f t="shared" si="122"/>
        <v>11026850.220000001</v>
      </c>
      <c r="DG93" s="4">
        <f t="shared" si="122"/>
        <v>41799.050000000003</v>
      </c>
      <c r="DH93" s="4">
        <f t="shared" si="122"/>
        <v>1116427.5</v>
      </c>
      <c r="DI93" s="4">
        <f t="shared" si="122"/>
        <v>1369603.49</v>
      </c>
      <c r="DJ93" s="4">
        <f t="shared" si="122"/>
        <v>374762.38</v>
      </c>
      <c r="DK93" s="4">
        <f t="shared" si="122"/>
        <v>206137.17</v>
      </c>
      <c r="DL93" s="4">
        <f t="shared" si="122"/>
        <v>2997860.89</v>
      </c>
      <c r="DM93" s="4">
        <f t="shared" si="122"/>
        <v>156716.65</v>
      </c>
      <c r="DN93" s="4">
        <f t="shared" si="122"/>
        <v>781439.71</v>
      </c>
      <c r="DO93" s="4">
        <f t="shared" si="122"/>
        <v>1561093.13</v>
      </c>
      <c r="DP93" s="4">
        <f t="shared" si="122"/>
        <v>97531.11</v>
      </c>
      <c r="DQ93" s="4">
        <f t="shared" si="122"/>
        <v>258653.92</v>
      </c>
      <c r="DR93" s="4">
        <f t="shared" si="122"/>
        <v>674143.58</v>
      </c>
      <c r="DS93" s="4">
        <f t="shared" si="122"/>
        <v>420967.6</v>
      </c>
      <c r="DT93" s="4">
        <f t="shared" si="122"/>
        <v>70498.679999999993</v>
      </c>
      <c r="DU93" s="4">
        <f t="shared" si="122"/>
        <v>212210.54</v>
      </c>
      <c r="DV93" s="4">
        <f t="shared" si="122"/>
        <v>108010.64</v>
      </c>
      <c r="DW93" s="4">
        <f t="shared" si="122"/>
        <v>182915.48</v>
      </c>
      <c r="DX93" s="4">
        <f t="shared" si="122"/>
        <v>90266.880000000005</v>
      </c>
      <c r="DY93" s="4">
        <f t="shared" si="122"/>
        <v>151476.88</v>
      </c>
      <c r="DZ93" s="4">
        <f t="shared" si="122"/>
        <v>451810.77</v>
      </c>
      <c r="EA93" s="4">
        <f t="shared" si="122"/>
        <v>268299.86</v>
      </c>
      <c r="EB93" s="4">
        <f t="shared" ref="EB93:FG93" si="123">ROUND(EB90*EB72*0.2,2)</f>
        <v>307002.68</v>
      </c>
      <c r="EC93" s="4">
        <f t="shared" si="123"/>
        <v>135876.67000000001</v>
      </c>
      <c r="ED93" s="4">
        <f t="shared" si="123"/>
        <v>148380.66</v>
      </c>
      <c r="EE93" s="4">
        <f t="shared" si="123"/>
        <v>108725.15</v>
      </c>
      <c r="EF93" s="4">
        <f t="shared" si="123"/>
        <v>798230.78</v>
      </c>
      <c r="EG93" s="4">
        <f t="shared" si="123"/>
        <v>142188.21</v>
      </c>
      <c r="EH93" s="4">
        <f t="shared" si="123"/>
        <v>118013.83</v>
      </c>
      <c r="EI93" s="4">
        <f t="shared" si="123"/>
        <v>8650377.9800000004</v>
      </c>
      <c r="EJ93" s="4">
        <f t="shared" si="123"/>
        <v>4623498.42</v>
      </c>
      <c r="EK93" s="4">
        <f t="shared" si="123"/>
        <v>251270.62</v>
      </c>
      <c r="EL93" s="4">
        <f t="shared" si="123"/>
        <v>161599.16</v>
      </c>
      <c r="EM93" s="4">
        <f t="shared" si="123"/>
        <v>250794.27</v>
      </c>
      <c r="EN93" s="4">
        <f t="shared" si="123"/>
        <v>566490.19999999995</v>
      </c>
      <c r="EO93" s="4">
        <f t="shared" si="123"/>
        <v>217331.22</v>
      </c>
      <c r="EP93" s="4">
        <f t="shared" si="123"/>
        <v>193037.76</v>
      </c>
      <c r="EQ93" s="4">
        <f t="shared" si="123"/>
        <v>510996.31</v>
      </c>
      <c r="ER93" s="4">
        <f t="shared" si="123"/>
        <v>198277.52</v>
      </c>
      <c r="ES93" s="4">
        <f t="shared" si="123"/>
        <v>56803.83</v>
      </c>
      <c r="ET93" s="4">
        <f t="shared" si="123"/>
        <v>99793.73</v>
      </c>
      <c r="EU93" s="4">
        <f t="shared" si="123"/>
        <v>305930.90999999997</v>
      </c>
      <c r="EV93" s="4">
        <f t="shared" si="123"/>
        <v>34296.65</v>
      </c>
      <c r="EW93" s="4">
        <f t="shared" si="123"/>
        <v>281875.62</v>
      </c>
      <c r="EX93" s="4">
        <f t="shared" si="123"/>
        <v>130875.07</v>
      </c>
      <c r="EY93" s="4">
        <f t="shared" si="123"/>
        <v>561845.86</v>
      </c>
      <c r="EZ93" s="4">
        <f t="shared" si="123"/>
        <v>63234.45</v>
      </c>
      <c r="FA93" s="4">
        <f t="shared" si="123"/>
        <v>1271000.6100000001</v>
      </c>
      <c r="FB93" s="4">
        <f t="shared" si="123"/>
        <v>174341.32</v>
      </c>
      <c r="FC93" s="4">
        <f t="shared" si="123"/>
        <v>1089156.8999999999</v>
      </c>
      <c r="FD93" s="4">
        <f t="shared" si="123"/>
        <v>172555.03</v>
      </c>
      <c r="FE93" s="4">
        <f t="shared" si="123"/>
        <v>51564.06</v>
      </c>
      <c r="FF93" s="4">
        <f t="shared" si="123"/>
        <v>90266.880000000005</v>
      </c>
      <c r="FG93" s="4">
        <f t="shared" si="123"/>
        <v>61567.26</v>
      </c>
      <c r="FH93" s="4">
        <f t="shared" ref="FH93:FX93" si="124">ROUND(FH90*FH72*0.2,2)</f>
        <v>39536.42</v>
      </c>
      <c r="FI93" s="4">
        <f t="shared" si="124"/>
        <v>924818.77</v>
      </c>
      <c r="FJ93" s="4">
        <f t="shared" si="124"/>
        <v>847294.04</v>
      </c>
      <c r="FK93" s="4">
        <f t="shared" si="124"/>
        <v>1130836.8600000001</v>
      </c>
      <c r="FL93" s="4">
        <f t="shared" si="124"/>
        <v>1197048.45</v>
      </c>
      <c r="FM93" s="4">
        <f t="shared" si="124"/>
        <v>1484997.43</v>
      </c>
      <c r="FN93" s="4">
        <f t="shared" si="124"/>
        <v>10407843.27</v>
      </c>
      <c r="FO93" s="4">
        <f t="shared" si="124"/>
        <v>534813.43000000005</v>
      </c>
      <c r="FP93" s="4">
        <f t="shared" si="124"/>
        <v>1145127.1299999999</v>
      </c>
      <c r="FQ93" s="4">
        <f t="shared" si="124"/>
        <v>395721.45</v>
      </c>
      <c r="FR93" s="4">
        <f t="shared" si="124"/>
        <v>75976.61</v>
      </c>
      <c r="FS93" s="4">
        <f t="shared" si="124"/>
        <v>45014.36</v>
      </c>
      <c r="FT93" s="4">
        <f t="shared" si="124"/>
        <v>29056.89</v>
      </c>
      <c r="FU93" s="4">
        <f t="shared" si="124"/>
        <v>395840.53</v>
      </c>
      <c r="FV93" s="4">
        <f t="shared" si="124"/>
        <v>369998.96</v>
      </c>
      <c r="FW93" s="4">
        <f t="shared" si="124"/>
        <v>74190.33</v>
      </c>
      <c r="FX93" s="4">
        <f t="shared" si="124"/>
        <v>22507.18</v>
      </c>
      <c r="FY93" s="4">
        <f>SUM(C93:FX93)</f>
        <v>342390749.15999997</v>
      </c>
    </row>
    <row r="94" spans="1:181" s="4" customFormat="1" x14ac:dyDescent="0.25">
      <c r="A94" s="49"/>
      <c r="B94" s="87" t="s">
        <v>228</v>
      </c>
      <c r="C94" s="4">
        <f t="shared" ref="C94:AH94" si="125">ROUND(IF(C89&lt;=0,0,(($B$6*(0.2+C89)*(C66-($B$7*C53))))),2)</f>
        <v>4744363.72</v>
      </c>
      <c r="D94" s="4">
        <f t="shared" si="125"/>
        <v>0</v>
      </c>
      <c r="E94" s="4">
        <f t="shared" si="125"/>
        <v>6817999.79</v>
      </c>
      <c r="F94" s="4">
        <f t="shared" si="125"/>
        <v>0</v>
      </c>
      <c r="G94" s="4">
        <f t="shared" si="125"/>
        <v>0</v>
      </c>
      <c r="H94" s="4">
        <f t="shared" si="125"/>
        <v>0</v>
      </c>
      <c r="I94" s="4">
        <f t="shared" si="125"/>
        <v>8765344.0199999996</v>
      </c>
      <c r="J94" s="4">
        <f t="shared" si="125"/>
        <v>1605308.71</v>
      </c>
      <c r="K94" s="4">
        <f t="shared" si="125"/>
        <v>91721.77</v>
      </c>
      <c r="L94" s="4">
        <f t="shared" si="125"/>
        <v>970242.54</v>
      </c>
      <c r="M94" s="4">
        <f t="shared" si="125"/>
        <v>1635338.85</v>
      </c>
      <c r="N94" s="4">
        <f t="shared" si="125"/>
        <v>0</v>
      </c>
      <c r="O94" s="4">
        <f t="shared" si="125"/>
        <v>0</v>
      </c>
      <c r="P94" s="4">
        <f t="shared" si="125"/>
        <v>73715.47</v>
      </c>
      <c r="Q94" s="4">
        <f t="shared" si="125"/>
        <v>19743668.25</v>
      </c>
      <c r="R94" s="4">
        <f t="shared" si="125"/>
        <v>16279.09</v>
      </c>
      <c r="S94" s="4">
        <f t="shared" si="125"/>
        <v>307924.44</v>
      </c>
      <c r="T94" s="4">
        <f t="shared" si="125"/>
        <v>14704.23</v>
      </c>
      <c r="U94" s="4">
        <f t="shared" si="125"/>
        <v>8391.43</v>
      </c>
      <c r="V94" s="4">
        <f t="shared" si="125"/>
        <v>105426.69</v>
      </c>
      <c r="W94" s="4">
        <f t="shared" si="125"/>
        <v>56557.73</v>
      </c>
      <c r="X94" s="4">
        <f t="shared" si="125"/>
        <v>19419.05</v>
      </c>
      <c r="Y94" s="4">
        <f t="shared" si="125"/>
        <v>397730.53</v>
      </c>
      <c r="Z94" s="4">
        <f t="shared" si="125"/>
        <v>56456.84</v>
      </c>
      <c r="AA94" s="4">
        <f t="shared" si="125"/>
        <v>0</v>
      </c>
      <c r="AB94" s="4">
        <f t="shared" si="125"/>
        <v>0</v>
      </c>
      <c r="AC94" s="4">
        <f t="shared" si="125"/>
        <v>0</v>
      </c>
      <c r="AD94" s="4">
        <f t="shared" si="125"/>
        <v>0</v>
      </c>
      <c r="AE94" s="4">
        <f t="shared" si="125"/>
        <v>0</v>
      </c>
      <c r="AF94" s="4">
        <f t="shared" si="125"/>
        <v>1813.72</v>
      </c>
      <c r="AG94" s="4">
        <f t="shared" si="125"/>
        <v>0</v>
      </c>
      <c r="AH94" s="4">
        <f t="shared" si="125"/>
        <v>517744.61</v>
      </c>
      <c r="AI94" s="4">
        <f t="shared" ref="AI94:BN94" si="126">ROUND(IF(AI89&lt;=0,0,(($B$6*(0.2+AI89)*(AI66-($B$7*AI53))))),2)</f>
        <v>104373.79</v>
      </c>
      <c r="AJ94" s="4">
        <f t="shared" si="126"/>
        <v>156775.09</v>
      </c>
      <c r="AK94" s="4">
        <f t="shared" si="126"/>
        <v>203060.27</v>
      </c>
      <c r="AL94" s="4">
        <f t="shared" si="126"/>
        <v>314805.64</v>
      </c>
      <c r="AM94" s="4">
        <f t="shared" si="126"/>
        <v>236796.78</v>
      </c>
      <c r="AN94" s="4">
        <f t="shared" si="126"/>
        <v>17937.38</v>
      </c>
      <c r="AO94" s="4">
        <f t="shared" si="126"/>
        <v>346673.67</v>
      </c>
      <c r="AP94" s="4">
        <f t="shared" si="126"/>
        <v>51999521.659999996</v>
      </c>
      <c r="AQ94" s="4">
        <f t="shared" si="126"/>
        <v>11096.92</v>
      </c>
      <c r="AR94" s="4">
        <f t="shared" si="126"/>
        <v>0</v>
      </c>
      <c r="AS94" s="4">
        <f t="shared" si="126"/>
        <v>88964.43</v>
      </c>
      <c r="AT94" s="4">
        <f t="shared" si="126"/>
        <v>0</v>
      </c>
      <c r="AU94" s="4">
        <f t="shared" si="126"/>
        <v>0</v>
      </c>
      <c r="AV94" s="4">
        <f t="shared" si="126"/>
        <v>5591.73</v>
      </c>
      <c r="AW94" s="4">
        <f t="shared" si="126"/>
        <v>0</v>
      </c>
      <c r="AX94" s="4">
        <f t="shared" si="126"/>
        <v>49454.82</v>
      </c>
      <c r="AY94" s="4">
        <f t="shared" si="126"/>
        <v>13152.39</v>
      </c>
      <c r="AZ94" s="4">
        <f t="shared" si="126"/>
        <v>6256028.7999999998</v>
      </c>
      <c r="BA94" s="4">
        <f t="shared" si="126"/>
        <v>433594.64</v>
      </c>
      <c r="BB94" s="4">
        <f t="shared" si="126"/>
        <v>906696.79</v>
      </c>
      <c r="BC94" s="4">
        <f t="shared" si="126"/>
        <v>5483329.9199999999</v>
      </c>
      <c r="BD94" s="4">
        <f t="shared" si="126"/>
        <v>0</v>
      </c>
      <c r="BE94" s="4">
        <f t="shared" si="126"/>
        <v>0</v>
      </c>
      <c r="BF94" s="4">
        <f t="shared" si="126"/>
        <v>0</v>
      </c>
      <c r="BG94" s="4">
        <f t="shared" si="126"/>
        <v>475080.45</v>
      </c>
      <c r="BH94" s="4">
        <f t="shared" si="126"/>
        <v>0</v>
      </c>
      <c r="BI94" s="4">
        <f t="shared" si="126"/>
        <v>131186.57999999999</v>
      </c>
      <c r="BJ94" s="4">
        <f t="shared" si="126"/>
        <v>0</v>
      </c>
      <c r="BK94" s="4">
        <f t="shared" si="126"/>
        <v>0</v>
      </c>
      <c r="BL94" s="4">
        <f t="shared" si="126"/>
        <v>34809.769999999997</v>
      </c>
      <c r="BM94" s="4">
        <f t="shared" si="126"/>
        <v>128178.21</v>
      </c>
      <c r="BN94" s="4">
        <f t="shared" si="126"/>
        <v>809706.08</v>
      </c>
      <c r="BO94" s="4">
        <f t="shared" ref="BO94:CT94" si="127">ROUND(IF(BO89&lt;=0,0,(($B$6*(0.2+BO89)*(BO66-($B$7*BO53))))),2)</f>
        <v>307916.28999999998</v>
      </c>
      <c r="BP94" s="4">
        <f t="shared" si="127"/>
        <v>58603.040000000001</v>
      </c>
      <c r="BQ94" s="4">
        <f t="shared" si="127"/>
        <v>314974.07</v>
      </c>
      <c r="BR94" s="4">
        <f t="shared" si="127"/>
        <v>504359.7</v>
      </c>
      <c r="BS94" s="4">
        <f t="shared" si="127"/>
        <v>269832.87</v>
      </c>
      <c r="BT94" s="4">
        <f t="shared" si="127"/>
        <v>0</v>
      </c>
      <c r="BU94" s="4">
        <f t="shared" si="127"/>
        <v>497.48</v>
      </c>
      <c r="BV94" s="4">
        <f t="shared" si="127"/>
        <v>0</v>
      </c>
      <c r="BW94" s="4">
        <f t="shared" si="127"/>
        <v>0</v>
      </c>
      <c r="BX94" s="4">
        <f t="shared" si="127"/>
        <v>0</v>
      </c>
      <c r="BY94" s="4">
        <f t="shared" si="127"/>
        <v>364891.51</v>
      </c>
      <c r="BZ94" s="4">
        <f t="shared" si="127"/>
        <v>35702.47</v>
      </c>
      <c r="CA94" s="4">
        <f t="shared" si="127"/>
        <v>57610.11</v>
      </c>
      <c r="CB94" s="4">
        <f t="shared" si="127"/>
        <v>0</v>
      </c>
      <c r="CC94" s="4">
        <f t="shared" si="127"/>
        <v>6188</v>
      </c>
      <c r="CD94" s="4">
        <f t="shared" si="127"/>
        <v>38711.85</v>
      </c>
      <c r="CE94" s="4">
        <f t="shared" si="127"/>
        <v>14161.52</v>
      </c>
      <c r="CF94" s="4">
        <f t="shared" si="127"/>
        <v>42119.02</v>
      </c>
      <c r="CG94" s="4">
        <f t="shared" si="127"/>
        <v>37862.29</v>
      </c>
      <c r="CH94" s="4">
        <f t="shared" si="127"/>
        <v>72131.08</v>
      </c>
      <c r="CI94" s="4">
        <f t="shared" si="127"/>
        <v>233264.38</v>
      </c>
      <c r="CJ94" s="4">
        <f t="shared" si="127"/>
        <v>693554.51</v>
      </c>
      <c r="CK94" s="4">
        <f t="shared" si="127"/>
        <v>0</v>
      </c>
      <c r="CL94" s="4">
        <f t="shared" si="127"/>
        <v>0</v>
      </c>
      <c r="CM94" s="4">
        <f t="shared" si="127"/>
        <v>247093.55</v>
      </c>
      <c r="CN94" s="4">
        <f t="shared" si="127"/>
        <v>0</v>
      </c>
      <c r="CO94" s="4">
        <f t="shared" si="127"/>
        <v>0</v>
      </c>
      <c r="CP94" s="4">
        <f t="shared" si="127"/>
        <v>0</v>
      </c>
      <c r="CQ94" s="4">
        <f t="shared" si="127"/>
        <v>601414.72</v>
      </c>
      <c r="CR94" s="4">
        <f t="shared" si="127"/>
        <v>0</v>
      </c>
      <c r="CS94" s="4">
        <f t="shared" si="127"/>
        <v>12456.34</v>
      </c>
      <c r="CT94" s="4">
        <f t="shared" si="127"/>
        <v>50610.38</v>
      </c>
      <c r="CU94" s="4">
        <f t="shared" ref="CU94:DZ94" si="128">ROUND(IF(CU89&lt;=0,0,(($B$6*(0.2+CU89)*(CU66-($B$7*CU53))))),2)</f>
        <v>0</v>
      </c>
      <c r="CV94" s="4">
        <f t="shared" si="128"/>
        <v>10368.19</v>
      </c>
      <c r="CW94" s="4">
        <f t="shared" si="128"/>
        <v>19904.13</v>
      </c>
      <c r="CX94" s="4">
        <f t="shared" si="128"/>
        <v>27335.279999999999</v>
      </c>
      <c r="CY94" s="4">
        <f t="shared" si="128"/>
        <v>0</v>
      </c>
      <c r="CZ94" s="4">
        <f t="shared" si="128"/>
        <v>376679.79</v>
      </c>
      <c r="DA94" s="4">
        <f t="shared" si="128"/>
        <v>10853.76</v>
      </c>
      <c r="DB94" s="4">
        <f t="shared" si="128"/>
        <v>0</v>
      </c>
      <c r="DC94" s="4">
        <f t="shared" si="128"/>
        <v>0</v>
      </c>
      <c r="DD94" s="4">
        <f t="shared" si="128"/>
        <v>16895.13</v>
      </c>
      <c r="DE94" s="4">
        <f t="shared" si="128"/>
        <v>0</v>
      </c>
      <c r="DF94" s="4">
        <f t="shared" si="128"/>
        <v>967076.83</v>
      </c>
      <c r="DG94" s="4">
        <f t="shared" si="128"/>
        <v>19725.03</v>
      </c>
      <c r="DH94" s="4">
        <f t="shared" si="128"/>
        <v>88331.48</v>
      </c>
      <c r="DI94" s="4">
        <f t="shared" si="128"/>
        <v>831675.94</v>
      </c>
      <c r="DJ94" s="4">
        <f t="shared" si="128"/>
        <v>7257.69</v>
      </c>
      <c r="DK94" s="4">
        <f t="shared" si="128"/>
        <v>146337.54999999999</v>
      </c>
      <c r="DL94" s="4">
        <f t="shared" si="128"/>
        <v>1403019.71</v>
      </c>
      <c r="DM94" s="4">
        <f t="shared" si="128"/>
        <v>65976.36</v>
      </c>
      <c r="DN94" s="4">
        <f t="shared" si="128"/>
        <v>463868.9</v>
      </c>
      <c r="DO94" s="4">
        <f t="shared" si="128"/>
        <v>1596168.17</v>
      </c>
      <c r="DP94" s="4">
        <f t="shared" si="128"/>
        <v>0</v>
      </c>
      <c r="DQ94" s="4">
        <f t="shared" si="128"/>
        <v>143396.4</v>
      </c>
      <c r="DR94" s="4">
        <f t="shared" si="128"/>
        <v>877575.89</v>
      </c>
      <c r="DS94" s="4">
        <f t="shared" si="128"/>
        <v>672025.86</v>
      </c>
      <c r="DT94" s="4">
        <f t="shared" si="128"/>
        <v>96282.51</v>
      </c>
      <c r="DU94" s="4">
        <f t="shared" si="128"/>
        <v>64521.93</v>
      </c>
      <c r="DV94" s="4">
        <f t="shared" si="128"/>
        <v>82816.479999999996</v>
      </c>
      <c r="DW94" s="4">
        <f t="shared" si="128"/>
        <v>11164.18</v>
      </c>
      <c r="DX94" s="4">
        <f t="shared" si="128"/>
        <v>0</v>
      </c>
      <c r="DY94" s="4">
        <f t="shared" si="128"/>
        <v>0</v>
      </c>
      <c r="DZ94" s="4">
        <f t="shared" si="128"/>
        <v>0</v>
      </c>
      <c r="EA94" s="4">
        <f t="shared" ref="EA94:FF94" si="129">ROUND(IF(EA89&lt;=0,0,(($B$6*(0.2+EA89)*(EA66-($B$7*EA53))))),2)</f>
        <v>30990.17</v>
      </c>
      <c r="EB94" s="4">
        <f t="shared" si="129"/>
        <v>80208.87</v>
      </c>
      <c r="EC94" s="4">
        <f t="shared" si="129"/>
        <v>0</v>
      </c>
      <c r="ED94" s="4">
        <f t="shared" si="129"/>
        <v>0</v>
      </c>
      <c r="EE94" s="4">
        <f t="shared" si="129"/>
        <v>65597.509999999995</v>
      </c>
      <c r="EF94" s="4">
        <f t="shared" si="129"/>
        <v>771173.91</v>
      </c>
      <c r="EG94" s="4">
        <f t="shared" si="129"/>
        <v>176881.42</v>
      </c>
      <c r="EH94" s="4">
        <f t="shared" si="129"/>
        <v>48767.97</v>
      </c>
      <c r="EI94" s="4">
        <f t="shared" si="129"/>
        <v>9909765.4900000002</v>
      </c>
      <c r="EJ94" s="4">
        <f t="shared" si="129"/>
        <v>122918.07</v>
      </c>
      <c r="EK94" s="4">
        <f t="shared" si="129"/>
        <v>0</v>
      </c>
      <c r="EL94" s="4">
        <f t="shared" si="129"/>
        <v>0</v>
      </c>
      <c r="EM94" s="4">
        <f t="shared" si="129"/>
        <v>196936.79</v>
      </c>
      <c r="EN94" s="4">
        <f t="shared" si="129"/>
        <v>745952.88</v>
      </c>
      <c r="EO94" s="4">
        <f t="shared" si="129"/>
        <v>0</v>
      </c>
      <c r="EP94" s="4">
        <f t="shared" si="129"/>
        <v>2052.44</v>
      </c>
      <c r="EQ94" s="4">
        <f t="shared" si="129"/>
        <v>0</v>
      </c>
      <c r="ER94" s="4">
        <f t="shared" si="129"/>
        <v>0</v>
      </c>
      <c r="ES94" s="4">
        <f t="shared" si="129"/>
        <v>54308.68</v>
      </c>
      <c r="ET94" s="4">
        <f t="shared" si="129"/>
        <v>72669.98</v>
      </c>
      <c r="EU94" s="4">
        <f t="shared" si="129"/>
        <v>700896.4</v>
      </c>
      <c r="EV94" s="4">
        <f t="shared" si="129"/>
        <v>36818.82</v>
      </c>
      <c r="EW94" s="4">
        <f t="shared" si="129"/>
        <v>0</v>
      </c>
      <c r="EX94" s="4">
        <f t="shared" si="129"/>
        <v>58846.86</v>
      </c>
      <c r="EY94" s="4">
        <f t="shared" si="129"/>
        <v>196394.2</v>
      </c>
      <c r="EZ94" s="4">
        <f t="shared" si="129"/>
        <v>82784.320000000007</v>
      </c>
      <c r="FA94" s="4">
        <f t="shared" si="129"/>
        <v>0</v>
      </c>
      <c r="FB94" s="4">
        <f t="shared" si="129"/>
        <v>79647.28</v>
      </c>
      <c r="FC94" s="4">
        <f t="shared" si="129"/>
        <v>0</v>
      </c>
      <c r="FD94" s="4">
        <f t="shared" si="129"/>
        <v>44447.02</v>
      </c>
      <c r="FE94" s="4">
        <f t="shared" si="129"/>
        <v>0</v>
      </c>
      <c r="FF94" s="4">
        <f t="shared" si="129"/>
        <v>23277.79</v>
      </c>
      <c r="FG94" s="4">
        <f t="shared" ref="FG94:FX94" si="130">ROUND(IF(FG89&lt;=0,0,(($B$6*(0.2+FG89)*(FG66-($B$7*FG53))))),2)</f>
        <v>7317.87</v>
      </c>
      <c r="FH94" s="4">
        <f t="shared" si="130"/>
        <v>23089.42</v>
      </c>
      <c r="FI94" s="4">
        <f t="shared" si="130"/>
        <v>622443.5</v>
      </c>
      <c r="FJ94" s="4">
        <f t="shared" si="130"/>
        <v>0</v>
      </c>
      <c r="FK94" s="4">
        <f t="shared" si="130"/>
        <v>389956.89</v>
      </c>
      <c r="FL94" s="4">
        <f t="shared" si="130"/>
        <v>0</v>
      </c>
      <c r="FM94" s="4">
        <f t="shared" si="130"/>
        <v>0</v>
      </c>
      <c r="FN94" s="4">
        <f t="shared" si="130"/>
        <v>7434550.25</v>
      </c>
      <c r="FO94" s="4">
        <f t="shared" si="130"/>
        <v>0</v>
      </c>
      <c r="FP94" s="4">
        <f t="shared" si="130"/>
        <v>1424927.87</v>
      </c>
      <c r="FQ94" s="4">
        <f t="shared" si="130"/>
        <v>112350.58</v>
      </c>
      <c r="FR94" s="4">
        <f t="shared" si="130"/>
        <v>786.55</v>
      </c>
      <c r="FS94" s="4">
        <f t="shared" si="130"/>
        <v>0</v>
      </c>
      <c r="FT94" s="4">
        <f t="shared" si="130"/>
        <v>0</v>
      </c>
      <c r="FU94" s="4">
        <f t="shared" si="130"/>
        <v>371437.54</v>
      </c>
      <c r="FV94" s="4">
        <f t="shared" si="130"/>
        <v>178978.11</v>
      </c>
      <c r="FW94" s="4">
        <f t="shared" si="130"/>
        <v>40838.959999999999</v>
      </c>
      <c r="FX94" s="4">
        <f t="shared" si="130"/>
        <v>0</v>
      </c>
      <c r="FY94" s="4">
        <f>SUM(C94:FX94)</f>
        <v>150228194.07000005</v>
      </c>
    </row>
    <row r="95" spans="1:181" s="4" customFormat="1" x14ac:dyDescent="0.25">
      <c r="A95" s="49"/>
      <c r="B95" s="88" t="s">
        <v>229</v>
      </c>
      <c r="C95" s="89">
        <f t="shared" ref="C95:AH95" si="131">C93+C94</f>
        <v>8806611.7100000009</v>
      </c>
      <c r="D95" s="89">
        <f t="shared" si="131"/>
        <v>19845615.239999998</v>
      </c>
      <c r="E95" s="89">
        <f t="shared" si="131"/>
        <v>10488813.41</v>
      </c>
      <c r="F95" s="89">
        <f t="shared" si="131"/>
        <v>6862784.04</v>
      </c>
      <c r="G95" s="89">
        <f t="shared" si="131"/>
        <v>408820.86</v>
      </c>
      <c r="H95" s="89">
        <f t="shared" si="131"/>
        <v>294022.34999999998</v>
      </c>
      <c r="I95" s="89">
        <f t="shared" si="131"/>
        <v>13716566.01</v>
      </c>
      <c r="J95" s="89">
        <f t="shared" si="131"/>
        <v>2677555.4500000002</v>
      </c>
      <c r="K95" s="89">
        <f t="shared" si="131"/>
        <v>250105.62</v>
      </c>
      <c r="L95" s="89">
        <f t="shared" si="131"/>
        <v>2422134.1799999997</v>
      </c>
      <c r="M95" s="89">
        <f t="shared" si="131"/>
        <v>2377361.2200000002</v>
      </c>
      <c r="N95" s="89">
        <f t="shared" si="131"/>
        <v>17127010.079999998</v>
      </c>
      <c r="O95" s="89">
        <f t="shared" si="131"/>
        <v>4370560.6100000003</v>
      </c>
      <c r="P95" s="89">
        <f t="shared" si="131"/>
        <v>162672.41</v>
      </c>
      <c r="Q95" s="89">
        <f t="shared" si="131"/>
        <v>39750882.649999999</v>
      </c>
      <c r="R95" s="89">
        <f t="shared" si="131"/>
        <v>284936.2</v>
      </c>
      <c r="S95" s="89">
        <f t="shared" si="131"/>
        <v>1012077.5900000001</v>
      </c>
      <c r="T95" s="89">
        <f t="shared" si="131"/>
        <v>81630.34</v>
      </c>
      <c r="U95" s="89">
        <f t="shared" si="131"/>
        <v>30303.18</v>
      </c>
      <c r="V95" s="89">
        <f t="shared" si="131"/>
        <v>242851.47</v>
      </c>
      <c r="W95" s="89">
        <f t="shared" si="131"/>
        <v>163139.34</v>
      </c>
      <c r="X95" s="89">
        <f t="shared" si="131"/>
        <v>42998</v>
      </c>
      <c r="Y95" s="89">
        <f t="shared" si="131"/>
        <v>637092.59000000008</v>
      </c>
      <c r="Z95" s="89">
        <f t="shared" si="131"/>
        <v>188165.51</v>
      </c>
      <c r="AA95" s="89">
        <f t="shared" si="131"/>
        <v>12020262.289999999</v>
      </c>
      <c r="AB95" s="89">
        <f t="shared" si="131"/>
        <v>6924351.2999999998</v>
      </c>
      <c r="AC95" s="89">
        <f t="shared" si="131"/>
        <v>462171.21</v>
      </c>
      <c r="AD95" s="89">
        <f t="shared" si="131"/>
        <v>565299.34</v>
      </c>
      <c r="AE95" s="89">
        <f t="shared" si="131"/>
        <v>44180.76</v>
      </c>
      <c r="AF95" s="89">
        <f t="shared" si="131"/>
        <v>91008.83</v>
      </c>
      <c r="AG95" s="89">
        <f t="shared" si="131"/>
        <v>278064.88</v>
      </c>
      <c r="AH95" s="89">
        <f t="shared" si="131"/>
        <v>1051248.1000000001</v>
      </c>
      <c r="AI95" s="89">
        <f t="shared" ref="AI95:BN95" si="132">AI93+AI94</f>
        <v>285145.73</v>
      </c>
      <c r="AJ95" s="89">
        <f t="shared" si="132"/>
        <v>266452.93</v>
      </c>
      <c r="AK95" s="89">
        <f t="shared" si="132"/>
        <v>299995.94999999995</v>
      </c>
      <c r="AL95" s="89">
        <f t="shared" si="132"/>
        <v>452468.59</v>
      </c>
      <c r="AM95" s="89">
        <f t="shared" si="132"/>
        <v>460915.88</v>
      </c>
      <c r="AN95" s="89">
        <f t="shared" si="132"/>
        <v>211808.74</v>
      </c>
      <c r="AO95" s="89">
        <f t="shared" si="132"/>
        <v>2991326.67</v>
      </c>
      <c r="AP95" s="89">
        <f t="shared" si="132"/>
        <v>94084134.530000001</v>
      </c>
      <c r="AQ95" s="89">
        <f t="shared" si="132"/>
        <v>149355.30000000002</v>
      </c>
      <c r="AR95" s="89">
        <f t="shared" si="132"/>
        <v>9334762.9299999997</v>
      </c>
      <c r="AS95" s="89">
        <f t="shared" si="132"/>
        <v>3350957.19</v>
      </c>
      <c r="AT95" s="89">
        <f t="shared" si="132"/>
        <v>622103.17000000004</v>
      </c>
      <c r="AU95" s="89">
        <f t="shared" si="132"/>
        <v>172197.78</v>
      </c>
      <c r="AV95" s="89">
        <f t="shared" si="132"/>
        <v>155401.41</v>
      </c>
      <c r="AW95" s="89">
        <f t="shared" si="132"/>
        <v>71689.53</v>
      </c>
      <c r="AX95" s="89">
        <f t="shared" si="132"/>
        <v>68746.69</v>
      </c>
      <c r="AY95" s="89">
        <f t="shared" si="132"/>
        <v>265732.95</v>
      </c>
      <c r="AZ95" s="89">
        <f t="shared" si="132"/>
        <v>11828520.370000001</v>
      </c>
      <c r="BA95" s="89">
        <f t="shared" si="132"/>
        <v>5086864.46</v>
      </c>
      <c r="BB95" s="89">
        <f t="shared" si="132"/>
        <v>4918333.4000000004</v>
      </c>
      <c r="BC95" s="89">
        <f t="shared" si="132"/>
        <v>20048451.48</v>
      </c>
      <c r="BD95" s="89">
        <f t="shared" si="132"/>
        <v>972214.84</v>
      </c>
      <c r="BE95" s="89">
        <f t="shared" si="132"/>
        <v>505637.46</v>
      </c>
      <c r="BF95" s="89">
        <f t="shared" si="132"/>
        <v>4007230.44</v>
      </c>
      <c r="BG95" s="89">
        <f t="shared" si="132"/>
        <v>967975.75</v>
      </c>
      <c r="BH95" s="89">
        <f t="shared" si="132"/>
        <v>221737.39</v>
      </c>
      <c r="BI95" s="89">
        <f t="shared" si="132"/>
        <v>246104.18</v>
      </c>
      <c r="BJ95" s="89">
        <f t="shared" si="132"/>
        <v>699746.99</v>
      </c>
      <c r="BK95" s="89">
        <f t="shared" si="132"/>
        <v>4155372.93</v>
      </c>
      <c r="BL95" s="89">
        <f t="shared" si="132"/>
        <v>122814.03</v>
      </c>
      <c r="BM95" s="89">
        <f t="shared" si="132"/>
        <v>253099</v>
      </c>
      <c r="BN95" s="89">
        <f t="shared" si="132"/>
        <v>2740440.91</v>
      </c>
      <c r="BO95" s="89">
        <f t="shared" ref="BO95:CT95" si="133">BO93+BO94</f>
        <v>1119484.6499999999</v>
      </c>
      <c r="BP95" s="89">
        <f t="shared" si="133"/>
        <v>169352.65</v>
      </c>
      <c r="BQ95" s="89">
        <f t="shared" si="133"/>
        <v>3105626.02</v>
      </c>
      <c r="BR95" s="89">
        <f t="shared" si="133"/>
        <v>2941208.33</v>
      </c>
      <c r="BS95" s="89">
        <f t="shared" si="133"/>
        <v>805718.07</v>
      </c>
      <c r="BT95" s="89">
        <f t="shared" si="133"/>
        <v>129565.13</v>
      </c>
      <c r="BU95" s="89">
        <f t="shared" si="133"/>
        <v>227355.55000000002</v>
      </c>
      <c r="BV95" s="89">
        <f t="shared" si="133"/>
        <v>443832.03</v>
      </c>
      <c r="BW95" s="89">
        <f t="shared" si="133"/>
        <v>560535.92000000004</v>
      </c>
      <c r="BX95" s="89">
        <f t="shared" si="133"/>
        <v>20244.55</v>
      </c>
      <c r="BY95" s="89">
        <f t="shared" si="133"/>
        <v>606039.85</v>
      </c>
      <c r="BZ95" s="89">
        <f t="shared" si="133"/>
        <v>146452.08000000002</v>
      </c>
      <c r="CA95" s="89">
        <f t="shared" si="133"/>
        <v>156689.33000000002</v>
      </c>
      <c r="CB95" s="89">
        <f t="shared" si="133"/>
        <v>35467026.079999998</v>
      </c>
      <c r="CC95" s="89">
        <f t="shared" si="133"/>
        <v>87166.21</v>
      </c>
      <c r="CD95" s="89">
        <f t="shared" si="133"/>
        <v>75985.64</v>
      </c>
      <c r="CE95" s="89">
        <f t="shared" si="133"/>
        <v>94067.96</v>
      </c>
      <c r="CF95" s="89">
        <f t="shared" si="133"/>
        <v>105829.82</v>
      </c>
      <c r="CG95" s="89">
        <f t="shared" si="133"/>
        <v>112528.95999999999</v>
      </c>
      <c r="CH95" s="89">
        <f t="shared" si="133"/>
        <v>134770.10999999999</v>
      </c>
      <c r="CI95" s="89">
        <f t="shared" si="133"/>
        <v>606121.39</v>
      </c>
      <c r="CJ95" s="89">
        <f t="shared" si="133"/>
        <v>1248969.75</v>
      </c>
      <c r="CK95" s="89">
        <f t="shared" si="133"/>
        <v>1752940.03</v>
      </c>
      <c r="CL95" s="89">
        <f t="shared" si="133"/>
        <v>635559.85</v>
      </c>
      <c r="CM95" s="89">
        <f t="shared" si="133"/>
        <v>614115.37</v>
      </c>
      <c r="CN95" s="89">
        <f t="shared" si="133"/>
        <v>10059875.15</v>
      </c>
      <c r="CO95" s="89">
        <f t="shared" si="133"/>
        <v>7591230.6600000001</v>
      </c>
      <c r="CP95" s="89">
        <f t="shared" si="133"/>
        <v>488489.13</v>
      </c>
      <c r="CQ95" s="89">
        <f t="shared" si="133"/>
        <v>1224232.4099999999</v>
      </c>
      <c r="CR95" s="89">
        <f t="shared" si="133"/>
        <v>87885.17</v>
      </c>
      <c r="CS95" s="89">
        <f t="shared" si="133"/>
        <v>200016.16</v>
      </c>
      <c r="CT95" s="89">
        <f t="shared" si="133"/>
        <v>91694.91</v>
      </c>
      <c r="CU95" s="89">
        <f t="shared" ref="CU95:DZ95" si="134">CU93+CU94</f>
        <v>105867.1</v>
      </c>
      <c r="CV95" s="89">
        <f t="shared" si="134"/>
        <v>36209.770000000004</v>
      </c>
      <c r="CW95" s="89">
        <f t="shared" si="134"/>
        <v>101954.11</v>
      </c>
      <c r="CX95" s="89">
        <f t="shared" si="134"/>
        <v>263005.68</v>
      </c>
      <c r="CY95" s="89">
        <f t="shared" si="134"/>
        <v>18220.099999999999</v>
      </c>
      <c r="CZ95" s="89">
        <f t="shared" si="134"/>
        <v>1486557.58</v>
      </c>
      <c r="DA95" s="89">
        <f t="shared" si="134"/>
        <v>102906.93</v>
      </c>
      <c r="DB95" s="89">
        <f t="shared" si="134"/>
        <v>139211.07</v>
      </c>
      <c r="DC95" s="89">
        <f t="shared" si="134"/>
        <v>81573.64</v>
      </c>
      <c r="DD95" s="89">
        <f t="shared" si="134"/>
        <v>72389.02</v>
      </c>
      <c r="DE95" s="89">
        <f t="shared" si="134"/>
        <v>188869.76000000001</v>
      </c>
      <c r="DF95" s="89">
        <f t="shared" si="134"/>
        <v>11993927.050000001</v>
      </c>
      <c r="DG95" s="89">
        <f t="shared" si="134"/>
        <v>61524.08</v>
      </c>
      <c r="DH95" s="89">
        <f t="shared" si="134"/>
        <v>1204758.98</v>
      </c>
      <c r="DI95" s="89">
        <f t="shared" si="134"/>
        <v>2201279.4299999997</v>
      </c>
      <c r="DJ95" s="89">
        <f t="shared" si="134"/>
        <v>382020.07</v>
      </c>
      <c r="DK95" s="89">
        <f t="shared" si="134"/>
        <v>352474.72</v>
      </c>
      <c r="DL95" s="89">
        <f t="shared" si="134"/>
        <v>4400880.5999999996</v>
      </c>
      <c r="DM95" s="89">
        <f t="shared" si="134"/>
        <v>222693.01</v>
      </c>
      <c r="DN95" s="89">
        <f t="shared" si="134"/>
        <v>1245308.6099999999</v>
      </c>
      <c r="DO95" s="89">
        <f t="shared" si="134"/>
        <v>3157261.3</v>
      </c>
      <c r="DP95" s="89">
        <f t="shared" si="134"/>
        <v>97531.11</v>
      </c>
      <c r="DQ95" s="89">
        <f t="shared" si="134"/>
        <v>402050.32</v>
      </c>
      <c r="DR95" s="89">
        <f t="shared" si="134"/>
        <v>1551719.47</v>
      </c>
      <c r="DS95" s="89">
        <f t="shared" si="134"/>
        <v>1092993.46</v>
      </c>
      <c r="DT95" s="89">
        <f t="shared" si="134"/>
        <v>166781.19</v>
      </c>
      <c r="DU95" s="89">
        <f t="shared" si="134"/>
        <v>276732.47000000003</v>
      </c>
      <c r="DV95" s="89">
        <f t="shared" si="134"/>
        <v>190827.12</v>
      </c>
      <c r="DW95" s="89">
        <f t="shared" si="134"/>
        <v>194079.66</v>
      </c>
      <c r="DX95" s="89">
        <f t="shared" si="134"/>
        <v>90266.880000000005</v>
      </c>
      <c r="DY95" s="89">
        <f t="shared" si="134"/>
        <v>151476.88</v>
      </c>
      <c r="DZ95" s="89">
        <f t="shared" si="134"/>
        <v>451810.77</v>
      </c>
      <c r="EA95" s="89">
        <f t="shared" ref="EA95:FF95" si="135">EA93+EA94</f>
        <v>299290.02999999997</v>
      </c>
      <c r="EB95" s="89">
        <f t="shared" si="135"/>
        <v>387211.55</v>
      </c>
      <c r="EC95" s="89">
        <f t="shared" si="135"/>
        <v>135876.67000000001</v>
      </c>
      <c r="ED95" s="89">
        <f t="shared" si="135"/>
        <v>148380.66</v>
      </c>
      <c r="EE95" s="89">
        <f t="shared" si="135"/>
        <v>174322.65999999997</v>
      </c>
      <c r="EF95" s="89">
        <f t="shared" si="135"/>
        <v>1569404.69</v>
      </c>
      <c r="EG95" s="89">
        <f t="shared" si="135"/>
        <v>319069.63</v>
      </c>
      <c r="EH95" s="89">
        <f t="shared" si="135"/>
        <v>166781.79999999999</v>
      </c>
      <c r="EI95" s="89">
        <f t="shared" si="135"/>
        <v>18560143.469999999</v>
      </c>
      <c r="EJ95" s="89">
        <f t="shared" si="135"/>
        <v>4746416.49</v>
      </c>
      <c r="EK95" s="89">
        <f t="shared" si="135"/>
        <v>251270.62</v>
      </c>
      <c r="EL95" s="89">
        <f t="shared" si="135"/>
        <v>161599.16</v>
      </c>
      <c r="EM95" s="89">
        <f t="shared" si="135"/>
        <v>447731.06</v>
      </c>
      <c r="EN95" s="89">
        <f t="shared" si="135"/>
        <v>1312443.08</v>
      </c>
      <c r="EO95" s="89">
        <f t="shared" si="135"/>
        <v>217331.22</v>
      </c>
      <c r="EP95" s="89">
        <f t="shared" si="135"/>
        <v>195090.2</v>
      </c>
      <c r="EQ95" s="89">
        <f t="shared" si="135"/>
        <v>510996.31</v>
      </c>
      <c r="ER95" s="89">
        <f t="shared" si="135"/>
        <v>198277.52</v>
      </c>
      <c r="ES95" s="89">
        <f t="shared" si="135"/>
        <v>111112.51000000001</v>
      </c>
      <c r="ET95" s="89">
        <f t="shared" si="135"/>
        <v>172463.71</v>
      </c>
      <c r="EU95" s="89">
        <f t="shared" si="135"/>
        <v>1006827.31</v>
      </c>
      <c r="EV95" s="89">
        <f t="shared" si="135"/>
        <v>71115.47</v>
      </c>
      <c r="EW95" s="89">
        <f t="shared" si="135"/>
        <v>281875.62</v>
      </c>
      <c r="EX95" s="89">
        <f t="shared" si="135"/>
        <v>189721.93</v>
      </c>
      <c r="EY95" s="89">
        <f t="shared" si="135"/>
        <v>758240.06</v>
      </c>
      <c r="EZ95" s="89">
        <f t="shared" si="135"/>
        <v>146018.77000000002</v>
      </c>
      <c r="FA95" s="89">
        <f t="shared" si="135"/>
        <v>1271000.6100000001</v>
      </c>
      <c r="FB95" s="89">
        <f t="shared" si="135"/>
        <v>253988.6</v>
      </c>
      <c r="FC95" s="89">
        <f t="shared" si="135"/>
        <v>1089156.8999999999</v>
      </c>
      <c r="FD95" s="89">
        <f t="shared" si="135"/>
        <v>217002.05</v>
      </c>
      <c r="FE95" s="89">
        <f t="shared" si="135"/>
        <v>51564.06</v>
      </c>
      <c r="FF95" s="89">
        <f t="shared" si="135"/>
        <v>113544.67000000001</v>
      </c>
      <c r="FG95" s="89">
        <f t="shared" ref="FG95:FX95" si="136">FG93+FG94</f>
        <v>68885.13</v>
      </c>
      <c r="FH95" s="89">
        <f t="shared" si="136"/>
        <v>62625.84</v>
      </c>
      <c r="FI95" s="89">
        <f t="shared" si="136"/>
        <v>1547262.27</v>
      </c>
      <c r="FJ95" s="89">
        <f t="shared" si="136"/>
        <v>847294.04</v>
      </c>
      <c r="FK95" s="89">
        <f t="shared" si="136"/>
        <v>1520793.75</v>
      </c>
      <c r="FL95" s="89">
        <f t="shared" si="136"/>
        <v>1197048.45</v>
      </c>
      <c r="FM95" s="89">
        <f t="shared" si="136"/>
        <v>1484997.43</v>
      </c>
      <c r="FN95" s="89">
        <f t="shared" si="136"/>
        <v>17842393.52</v>
      </c>
      <c r="FO95" s="89">
        <f t="shared" si="136"/>
        <v>534813.43000000005</v>
      </c>
      <c r="FP95" s="89">
        <f t="shared" si="136"/>
        <v>2570055</v>
      </c>
      <c r="FQ95" s="89">
        <f t="shared" si="136"/>
        <v>508072.03</v>
      </c>
      <c r="FR95" s="89">
        <f t="shared" si="136"/>
        <v>76763.16</v>
      </c>
      <c r="FS95" s="89">
        <f t="shared" si="136"/>
        <v>45014.36</v>
      </c>
      <c r="FT95" s="89">
        <f t="shared" si="136"/>
        <v>29056.89</v>
      </c>
      <c r="FU95" s="89">
        <f t="shared" si="136"/>
        <v>767278.07000000007</v>
      </c>
      <c r="FV95" s="89">
        <f t="shared" si="136"/>
        <v>548977.07000000007</v>
      </c>
      <c r="FW95" s="89">
        <f t="shared" si="136"/>
        <v>115029.29000000001</v>
      </c>
      <c r="FX95" s="89">
        <f t="shared" si="136"/>
        <v>22507.18</v>
      </c>
      <c r="FY95" s="89">
        <f>SUM(C95:FX95)</f>
        <v>492618943.23000002</v>
      </c>
    </row>
    <row r="96" spans="1:181" s="102" customFormat="1" x14ac:dyDescent="0.25">
      <c r="A96" s="49"/>
      <c r="B96" s="88" t="s">
        <v>355</v>
      </c>
      <c r="C96" s="101">
        <f>IF(C95&gt;0,C95/C66,0)</f>
        <v>1503.6301985692091</v>
      </c>
      <c r="D96" s="101">
        <f t="shared" ref="D96:BO96" si="137">IF(D95&gt;0,D95/D66,0)</f>
        <v>1190.856</v>
      </c>
      <c r="E96" s="101">
        <f t="shared" si="137"/>
        <v>1707.5805307285307</v>
      </c>
      <c r="F96" s="101">
        <f t="shared" si="137"/>
        <v>1190.8559995835431</v>
      </c>
      <c r="G96" s="101">
        <f t="shared" si="137"/>
        <v>1190.8559860180599</v>
      </c>
      <c r="H96" s="101">
        <f t="shared" si="137"/>
        <v>1190.8560145808019</v>
      </c>
      <c r="I96" s="101">
        <f t="shared" si="137"/>
        <v>1682.7045341348219</v>
      </c>
      <c r="J96" s="101">
        <f t="shared" si="137"/>
        <v>1602.8467225381623</v>
      </c>
      <c r="K96" s="101">
        <f t="shared" si="137"/>
        <v>1321.9113107822411</v>
      </c>
      <c r="L96" s="101">
        <f t="shared" si="137"/>
        <v>1349.2280414438501</v>
      </c>
      <c r="M96" s="101">
        <f t="shared" si="137"/>
        <v>1804.5857142857144</v>
      </c>
      <c r="N96" s="101">
        <f t="shared" si="137"/>
        <v>1190.8560001668739</v>
      </c>
      <c r="O96" s="101">
        <f t="shared" si="137"/>
        <v>1190.8560011988775</v>
      </c>
      <c r="P96" s="101">
        <f t="shared" si="137"/>
        <v>1398.7309544282029</v>
      </c>
      <c r="Q96" s="101">
        <f t="shared" si="137"/>
        <v>1447.9929860412931</v>
      </c>
      <c r="R96" s="101">
        <f t="shared" si="137"/>
        <v>1194.200335289187</v>
      </c>
      <c r="S96" s="101">
        <f t="shared" si="137"/>
        <v>1279.8148583712698</v>
      </c>
      <c r="T96" s="101">
        <f t="shared" si="137"/>
        <v>1222.0110778443113</v>
      </c>
      <c r="U96" s="101">
        <f t="shared" si="137"/>
        <v>1262.6324999999999</v>
      </c>
      <c r="V96" s="101">
        <f t="shared" si="137"/>
        <v>1379.8378977272728</v>
      </c>
      <c r="W96" s="101">
        <f t="shared" si="137"/>
        <v>1307.20625</v>
      </c>
      <c r="X96" s="101">
        <f t="shared" si="137"/>
        <v>1396.0389610389609</v>
      </c>
      <c r="Y96" s="101">
        <f t="shared" si="137"/>
        <v>1651.3545619491967</v>
      </c>
      <c r="Z96" s="101">
        <f t="shared" si="137"/>
        <v>1277.4304820095044</v>
      </c>
      <c r="AA96" s="101">
        <f t="shared" si="137"/>
        <v>1190.8559997226021</v>
      </c>
      <c r="AB96" s="101">
        <f t="shared" si="137"/>
        <v>1190.8560004127539</v>
      </c>
      <c r="AC96" s="101">
        <f t="shared" si="137"/>
        <v>1190.8559907240401</v>
      </c>
      <c r="AD96" s="101">
        <f t="shared" si="137"/>
        <v>1190.8559932589003</v>
      </c>
      <c r="AE96" s="101">
        <f t="shared" si="137"/>
        <v>1190.8560646900269</v>
      </c>
      <c r="AF96" s="101">
        <f t="shared" si="137"/>
        <v>1191.2150523560208</v>
      </c>
      <c r="AG96" s="101">
        <f t="shared" si="137"/>
        <v>1190.856017130621</v>
      </c>
      <c r="AH96" s="101">
        <f t="shared" si="137"/>
        <v>1442.8329673346145</v>
      </c>
      <c r="AI96" s="101">
        <f t="shared" si="137"/>
        <v>1321.3425857275254</v>
      </c>
      <c r="AJ96" s="101">
        <f t="shared" si="137"/>
        <v>1582.262054631829</v>
      </c>
      <c r="AK96" s="101">
        <f t="shared" si="137"/>
        <v>1775.1239644970412</v>
      </c>
      <c r="AL96" s="101">
        <f t="shared" si="137"/>
        <v>1825.9426553672317</v>
      </c>
      <c r="AM96" s="101">
        <f t="shared" si="137"/>
        <v>1469.2887472107109</v>
      </c>
      <c r="AN96" s="101">
        <f t="shared" si="137"/>
        <v>1198.0132352941175</v>
      </c>
      <c r="AO96" s="101">
        <f t="shared" si="137"/>
        <v>1203.9954397263029</v>
      </c>
      <c r="AP96" s="101">
        <f t="shared" si="137"/>
        <v>1524.2739770170065</v>
      </c>
      <c r="AQ96" s="101">
        <f t="shared" si="137"/>
        <v>1196.7572115384617</v>
      </c>
      <c r="AR96" s="101">
        <f t="shared" si="137"/>
        <v>1190.856000357202</v>
      </c>
      <c r="AS96" s="101">
        <f t="shared" si="137"/>
        <v>1191.5785470450182</v>
      </c>
      <c r="AT96" s="101">
        <f t="shared" si="137"/>
        <v>1190.8559915773355</v>
      </c>
      <c r="AU96" s="101">
        <f t="shared" si="137"/>
        <v>1190.8560165975105</v>
      </c>
      <c r="AV96" s="101">
        <f t="shared" si="137"/>
        <v>1191.7286042944786</v>
      </c>
      <c r="AW96" s="101">
        <f t="shared" si="137"/>
        <v>1190.855980066445</v>
      </c>
      <c r="AX96" s="101">
        <f t="shared" si="137"/>
        <v>1858.0186486486487</v>
      </c>
      <c r="AY96" s="101">
        <f t="shared" si="137"/>
        <v>1193.2328244274811</v>
      </c>
      <c r="AZ96" s="101">
        <f t="shared" si="137"/>
        <v>1489.8694305543311</v>
      </c>
      <c r="BA96" s="101">
        <f t="shared" si="137"/>
        <v>1198.065065121647</v>
      </c>
      <c r="BB96" s="101">
        <f t="shared" si="137"/>
        <v>1223.5573301490163</v>
      </c>
      <c r="BC96" s="101">
        <f t="shared" si="137"/>
        <v>1262.544647782662</v>
      </c>
      <c r="BD96" s="101">
        <f t="shared" si="137"/>
        <v>1190.8560019598235</v>
      </c>
      <c r="BE96" s="101">
        <f t="shared" si="137"/>
        <v>1190.8560056523786</v>
      </c>
      <c r="BF96" s="101">
        <f t="shared" si="137"/>
        <v>1190.856</v>
      </c>
      <c r="BG96" s="101">
        <f t="shared" si="137"/>
        <v>1440.8689342066093</v>
      </c>
      <c r="BH96" s="101">
        <f t="shared" si="137"/>
        <v>1190.856015037594</v>
      </c>
      <c r="BI96" s="101">
        <f t="shared" si="137"/>
        <v>1495.165127582017</v>
      </c>
      <c r="BJ96" s="101">
        <f t="shared" si="137"/>
        <v>1190.856007488087</v>
      </c>
      <c r="BK96" s="101">
        <f t="shared" si="137"/>
        <v>1190.856001031696</v>
      </c>
      <c r="BL96" s="101">
        <f t="shared" si="137"/>
        <v>1267.4306501547987</v>
      </c>
      <c r="BM96" s="101">
        <f t="shared" si="137"/>
        <v>1460.467397576457</v>
      </c>
      <c r="BN96" s="101">
        <f t="shared" si="137"/>
        <v>1274.6236790697676</v>
      </c>
      <c r="BO96" s="101">
        <f t="shared" si="137"/>
        <v>1263.3840988601737</v>
      </c>
      <c r="BP96" s="101">
        <f t="shared" ref="BP96:EA96" si="138">IF(BP95&gt;0,BP95/BP66,0)</f>
        <v>1306.7334104938273</v>
      </c>
      <c r="BQ96" s="101">
        <f t="shared" si="138"/>
        <v>1201.0310232809961</v>
      </c>
      <c r="BR96" s="101">
        <f t="shared" si="138"/>
        <v>1219.2042488807826</v>
      </c>
      <c r="BS96" s="101">
        <f t="shared" si="138"/>
        <v>1299.3357039187226</v>
      </c>
      <c r="BT96" s="101">
        <f t="shared" si="138"/>
        <v>1190.855974264706</v>
      </c>
      <c r="BU96" s="101">
        <f t="shared" si="138"/>
        <v>1190.9667365112625</v>
      </c>
      <c r="BV96" s="101">
        <f t="shared" si="138"/>
        <v>1190.8559967802523</v>
      </c>
      <c r="BW96" s="101">
        <f t="shared" si="138"/>
        <v>1190.8560016995964</v>
      </c>
      <c r="BX96" s="101">
        <f t="shared" si="138"/>
        <v>1190.8558823529411</v>
      </c>
      <c r="BY96" s="101">
        <f t="shared" si="138"/>
        <v>1607.5327586206895</v>
      </c>
      <c r="BZ96" s="101">
        <f t="shared" si="138"/>
        <v>1247.4623509369678</v>
      </c>
      <c r="CA96" s="101">
        <f t="shared" si="138"/>
        <v>1323.3896114864865</v>
      </c>
      <c r="CB96" s="101">
        <f t="shared" si="138"/>
        <v>1190.8560001074445</v>
      </c>
      <c r="CC96" s="101">
        <f t="shared" si="138"/>
        <v>1195.6956104252401</v>
      </c>
      <c r="CD96" s="101">
        <f t="shared" si="138"/>
        <v>1464.0778420038537</v>
      </c>
      <c r="CE96" s="101">
        <f t="shared" si="138"/>
        <v>1212.2159793814435</v>
      </c>
      <c r="CF96" s="101">
        <f t="shared" si="138"/>
        <v>1346.4353689567431</v>
      </c>
      <c r="CG96" s="101">
        <f t="shared" si="138"/>
        <v>1299.4106235565819</v>
      </c>
      <c r="CH96" s="101">
        <f t="shared" si="138"/>
        <v>1499.111345939933</v>
      </c>
      <c r="CI96" s="101">
        <f t="shared" si="138"/>
        <v>1336.2464506172839</v>
      </c>
      <c r="CJ96" s="101">
        <f t="shared" si="138"/>
        <v>1528.3526064610865</v>
      </c>
      <c r="CK96" s="101">
        <f t="shared" si="138"/>
        <v>1190.8559986413043</v>
      </c>
      <c r="CL96" s="101">
        <f t="shared" si="138"/>
        <v>1190.8560052463929</v>
      </c>
      <c r="CM96" s="101">
        <f t="shared" si="138"/>
        <v>1350.8917069951606</v>
      </c>
      <c r="CN96" s="101">
        <f t="shared" si="138"/>
        <v>1190.8560005208581</v>
      </c>
      <c r="CO96" s="101">
        <f t="shared" si="138"/>
        <v>1190.8560003764942</v>
      </c>
      <c r="CP96" s="101">
        <f t="shared" si="138"/>
        <v>1190.8559970745978</v>
      </c>
      <c r="CQ96" s="101">
        <f t="shared" si="138"/>
        <v>1441.2908052743112</v>
      </c>
      <c r="CR96" s="101">
        <f t="shared" si="138"/>
        <v>1190.8559620596207</v>
      </c>
      <c r="CS96" s="101">
        <f t="shared" si="138"/>
        <v>1194.8396654719236</v>
      </c>
      <c r="CT96" s="101">
        <f t="shared" si="138"/>
        <v>1523.1712624584718</v>
      </c>
      <c r="CU96" s="101">
        <f t="shared" si="138"/>
        <v>1190.8560179977503</v>
      </c>
      <c r="CV96" s="101">
        <f t="shared" si="138"/>
        <v>1270.5182456140353</v>
      </c>
      <c r="CW96" s="101">
        <f t="shared" si="138"/>
        <v>1226.8845968712396</v>
      </c>
      <c r="CX96" s="101">
        <f t="shared" si="138"/>
        <v>1201.4878026496117</v>
      </c>
      <c r="CY96" s="101">
        <f t="shared" si="138"/>
        <v>1190.8562091503265</v>
      </c>
      <c r="CZ96" s="101">
        <f t="shared" si="138"/>
        <v>1252.259775924522</v>
      </c>
      <c r="DA96" s="101">
        <f t="shared" si="138"/>
        <v>1202.1837616822429</v>
      </c>
      <c r="DB96" s="101">
        <f t="shared" si="138"/>
        <v>1190.8560307955518</v>
      </c>
      <c r="DC96" s="101">
        <f t="shared" si="138"/>
        <v>1190.8560583941605</v>
      </c>
      <c r="DD96" s="101">
        <f t="shared" si="138"/>
        <v>1243.7975945017183</v>
      </c>
      <c r="DE96" s="101">
        <f t="shared" si="138"/>
        <v>1190.8559899117276</v>
      </c>
      <c r="DF96" s="101">
        <f t="shared" si="138"/>
        <v>1197.3452446316799</v>
      </c>
      <c r="DG96" s="101">
        <f t="shared" si="138"/>
        <v>1289.8129979035639</v>
      </c>
      <c r="DH96" s="101">
        <f t="shared" si="138"/>
        <v>1196.2654949856021</v>
      </c>
      <c r="DI96" s="101">
        <f t="shared" si="138"/>
        <v>1330.641014326301</v>
      </c>
      <c r="DJ96" s="101">
        <f t="shared" si="138"/>
        <v>1191.2069535391331</v>
      </c>
      <c r="DK96" s="101">
        <f t="shared" si="138"/>
        <v>1361.9579598145285</v>
      </c>
      <c r="DL96" s="101">
        <f t="shared" si="138"/>
        <v>1288.8044630567838</v>
      </c>
      <c r="DM96" s="101">
        <f t="shared" si="138"/>
        <v>1275.4467926689576</v>
      </c>
      <c r="DN96" s="101">
        <f t="shared" si="138"/>
        <v>1326.3485035680051</v>
      </c>
      <c r="DO96" s="101">
        <f t="shared" si="138"/>
        <v>1458.9257890115982</v>
      </c>
      <c r="DP96" s="101">
        <f t="shared" si="138"/>
        <v>1190.8560439560438</v>
      </c>
      <c r="DQ96" s="101">
        <f t="shared" si="138"/>
        <v>1314.7492478744277</v>
      </c>
      <c r="DR96" s="101">
        <f t="shared" si="138"/>
        <v>1544.4605056235691</v>
      </c>
      <c r="DS96" s="101">
        <f t="shared" si="138"/>
        <v>1632.3080346475506</v>
      </c>
      <c r="DT96" s="101">
        <f t="shared" si="138"/>
        <v>1563.0851921274602</v>
      </c>
      <c r="DU96" s="101">
        <f t="shared" si="138"/>
        <v>1243.1827044025158</v>
      </c>
      <c r="DV96" s="101">
        <f t="shared" si="138"/>
        <v>1379.805639913232</v>
      </c>
      <c r="DW96" s="101">
        <f t="shared" si="138"/>
        <v>1194.3363692307692</v>
      </c>
      <c r="DX96" s="101">
        <f t="shared" si="138"/>
        <v>1190.8559366754619</v>
      </c>
      <c r="DY96" s="101">
        <f t="shared" si="138"/>
        <v>1190.8559748427674</v>
      </c>
      <c r="DZ96" s="101">
        <f t="shared" si="138"/>
        <v>1190.8560094886664</v>
      </c>
      <c r="EA96" s="101">
        <f t="shared" si="138"/>
        <v>1201.485467683661</v>
      </c>
      <c r="EB96" s="101">
        <f t="shared" ref="EB96:FY96" si="139">IF(EB95&gt;0,EB95/EB66,0)</f>
        <v>1231.9807508749602</v>
      </c>
      <c r="EC96" s="101">
        <f t="shared" si="139"/>
        <v>1190.8560035056969</v>
      </c>
      <c r="ED96" s="101">
        <f t="shared" si="139"/>
        <v>1190.8560192616374</v>
      </c>
      <c r="EE96" s="101">
        <f t="shared" si="139"/>
        <v>1329.6922959572844</v>
      </c>
      <c r="EF96" s="101">
        <f t="shared" si="139"/>
        <v>1441.672505970972</v>
      </c>
      <c r="EG96" s="101">
        <f t="shared" si="139"/>
        <v>1526.648947368421</v>
      </c>
      <c r="EH96" s="101">
        <f t="shared" si="139"/>
        <v>1273.1435114503815</v>
      </c>
      <c r="EI96" s="101">
        <f t="shared" si="139"/>
        <v>1496.8823367636619</v>
      </c>
      <c r="EJ96" s="101">
        <f t="shared" si="139"/>
        <v>1191.549051061907</v>
      </c>
      <c r="EK96" s="101">
        <f t="shared" si="139"/>
        <v>1190.8560189573459</v>
      </c>
      <c r="EL96" s="101">
        <f t="shared" si="139"/>
        <v>1190.8560058953576</v>
      </c>
      <c r="EM96" s="101">
        <f t="shared" si="139"/>
        <v>1385.3064975247526</v>
      </c>
      <c r="EN96" s="101">
        <f t="shared" si="139"/>
        <v>1548.9709429953973</v>
      </c>
      <c r="EO96" s="101">
        <f t="shared" si="139"/>
        <v>1190.856</v>
      </c>
      <c r="EP96" s="101">
        <f t="shared" si="139"/>
        <v>1191.0268620268621</v>
      </c>
      <c r="EQ96" s="101">
        <f t="shared" si="139"/>
        <v>1190.8560009321836</v>
      </c>
      <c r="ER96" s="101">
        <f t="shared" si="139"/>
        <v>1190.855975975976</v>
      </c>
      <c r="ES96" s="101">
        <f t="shared" si="139"/>
        <v>1439.2812176165803</v>
      </c>
      <c r="ET96" s="101">
        <f t="shared" si="139"/>
        <v>1367.6741475019826</v>
      </c>
      <c r="EU96" s="101">
        <f t="shared" si="139"/>
        <v>1826.6097786647315</v>
      </c>
      <c r="EV96" s="101">
        <f t="shared" si="139"/>
        <v>1475.4246887966804</v>
      </c>
      <c r="EW96" s="101">
        <f t="shared" si="139"/>
        <v>1190.856020278834</v>
      </c>
      <c r="EX96" s="101">
        <f t="shared" si="139"/>
        <v>1283.6395805142083</v>
      </c>
      <c r="EY96" s="101">
        <f t="shared" si="139"/>
        <v>1254.9487917907977</v>
      </c>
      <c r="EZ96" s="101">
        <f t="shared" si="139"/>
        <v>1546.8090042372883</v>
      </c>
      <c r="FA96" s="101">
        <f t="shared" si="139"/>
        <v>1190.8560011243326</v>
      </c>
      <c r="FB96" s="101">
        <f t="shared" si="139"/>
        <v>1285.3674089068827</v>
      </c>
      <c r="FC96" s="101">
        <f t="shared" si="139"/>
        <v>1190.8560026240978</v>
      </c>
      <c r="FD96" s="101">
        <f t="shared" si="139"/>
        <v>1230.8681225184343</v>
      </c>
      <c r="FE96" s="101">
        <f t="shared" si="139"/>
        <v>1190.8558891454966</v>
      </c>
      <c r="FF96" s="101">
        <f t="shared" si="139"/>
        <v>1231.5040130151845</v>
      </c>
      <c r="FG96" s="101">
        <f t="shared" si="139"/>
        <v>1202.1837696335081</v>
      </c>
      <c r="FH96" s="101">
        <f t="shared" si="139"/>
        <v>1324.0135306553912</v>
      </c>
      <c r="FI96" s="101">
        <f t="shared" si="139"/>
        <v>1350.7309209951986</v>
      </c>
      <c r="FJ96" s="101">
        <f t="shared" si="139"/>
        <v>1190.8559943780745</v>
      </c>
      <c r="FK96" s="101">
        <f t="shared" si="139"/>
        <v>1253.8492456096956</v>
      </c>
      <c r="FL96" s="101">
        <f t="shared" si="139"/>
        <v>1190.8559988062077</v>
      </c>
      <c r="FM96" s="101">
        <f t="shared" si="139"/>
        <v>1190.8559983961507</v>
      </c>
      <c r="FN96" s="101">
        <f t="shared" si="139"/>
        <v>1363.4927570343425</v>
      </c>
      <c r="FO96" s="101">
        <f t="shared" si="139"/>
        <v>1190.8560008906702</v>
      </c>
      <c r="FP96" s="101">
        <f t="shared" si="139"/>
        <v>1526.977006713802</v>
      </c>
      <c r="FQ96" s="101">
        <f t="shared" si="139"/>
        <v>1237.6906942752742</v>
      </c>
      <c r="FR96" s="101">
        <f t="shared" si="139"/>
        <v>1190.1265116279071</v>
      </c>
      <c r="FS96" s="101">
        <f t="shared" si="139"/>
        <v>1190.8560846560847</v>
      </c>
      <c r="FT96" s="101">
        <f t="shared" si="139"/>
        <v>1190.8561475409836</v>
      </c>
      <c r="FU96" s="101">
        <f t="shared" si="139"/>
        <v>1432.8255275443512</v>
      </c>
      <c r="FV96" s="101">
        <f t="shared" si="139"/>
        <v>1293.5369227144206</v>
      </c>
      <c r="FW96" s="101">
        <f t="shared" si="139"/>
        <v>1313.1197488584476</v>
      </c>
      <c r="FX96" s="101">
        <f t="shared" si="139"/>
        <v>1190.8560846560847</v>
      </c>
      <c r="FY96" s="101">
        <f t="shared" si="139"/>
        <v>1341.6666618460042</v>
      </c>
    </row>
    <row r="97" spans="1:181" x14ac:dyDescent="0.25">
      <c r="B97" s="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</row>
    <row r="98" spans="1:181" x14ac:dyDescent="0.25">
      <c r="B98" s="10" t="s">
        <v>316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1:181" x14ac:dyDescent="0.25">
      <c r="B99" s="25" t="s">
        <v>219</v>
      </c>
      <c r="C99" s="8">
        <f>ROUND(IF(C64&gt;$B$8,MIN(0.8*(C64-$B$8),0.2),0),4)</f>
        <v>0.14099999999999999</v>
      </c>
      <c r="D99" s="8">
        <f t="shared" ref="D99:BO99" si="140">ROUND(IF(D64&gt;$B$8,MIN(0.8*(D64-$B$8),0.2),0),4)</f>
        <v>0</v>
      </c>
      <c r="E99" s="8">
        <f t="shared" si="140"/>
        <v>0.2</v>
      </c>
      <c r="F99" s="8">
        <f t="shared" si="140"/>
        <v>3.0000000000000001E-3</v>
      </c>
      <c r="G99" s="8">
        <f t="shared" si="140"/>
        <v>0</v>
      </c>
      <c r="H99" s="8">
        <f t="shared" si="140"/>
        <v>0</v>
      </c>
      <c r="I99" s="8">
        <f t="shared" si="140"/>
        <v>0.2</v>
      </c>
      <c r="J99" s="8">
        <f t="shared" si="140"/>
        <v>0</v>
      </c>
      <c r="K99" s="8">
        <f t="shared" si="140"/>
        <v>0</v>
      </c>
      <c r="L99" s="8">
        <f t="shared" si="140"/>
        <v>0</v>
      </c>
      <c r="M99" s="8">
        <f t="shared" si="140"/>
        <v>0.18740000000000001</v>
      </c>
      <c r="N99" s="8">
        <f t="shared" si="140"/>
        <v>0</v>
      </c>
      <c r="O99" s="8">
        <f t="shared" si="140"/>
        <v>0</v>
      </c>
      <c r="P99" s="8">
        <f t="shared" si="140"/>
        <v>0</v>
      </c>
      <c r="Q99" s="8">
        <f t="shared" si="140"/>
        <v>0.2</v>
      </c>
      <c r="R99" s="8">
        <f t="shared" si="140"/>
        <v>0</v>
      </c>
      <c r="S99" s="8">
        <f t="shared" si="140"/>
        <v>0</v>
      </c>
      <c r="T99" s="8">
        <f t="shared" si="140"/>
        <v>0</v>
      </c>
      <c r="U99" s="8">
        <f t="shared" si="140"/>
        <v>0</v>
      </c>
      <c r="V99" s="8">
        <f t="shared" si="140"/>
        <v>0</v>
      </c>
      <c r="W99" s="8">
        <f t="shared" si="140"/>
        <v>0</v>
      </c>
      <c r="X99" s="8">
        <f t="shared" si="140"/>
        <v>0</v>
      </c>
      <c r="Y99" s="8">
        <f t="shared" si="140"/>
        <v>0</v>
      </c>
      <c r="Z99" s="8">
        <f t="shared" si="140"/>
        <v>0</v>
      </c>
      <c r="AA99" s="8">
        <f t="shared" si="140"/>
        <v>4.8999999999999998E-3</v>
      </c>
      <c r="AB99" s="8">
        <f t="shared" si="140"/>
        <v>0</v>
      </c>
      <c r="AC99" s="8">
        <f t="shared" si="140"/>
        <v>0</v>
      </c>
      <c r="AD99" s="8">
        <f t="shared" si="140"/>
        <v>0</v>
      </c>
      <c r="AE99" s="8">
        <f t="shared" si="140"/>
        <v>0</v>
      </c>
      <c r="AF99" s="8">
        <f t="shared" si="140"/>
        <v>0</v>
      </c>
      <c r="AG99" s="8">
        <f t="shared" si="140"/>
        <v>0</v>
      </c>
      <c r="AH99" s="8">
        <f t="shared" si="140"/>
        <v>0</v>
      </c>
      <c r="AI99" s="8">
        <f t="shared" si="140"/>
        <v>0</v>
      </c>
      <c r="AJ99" s="8">
        <f t="shared" si="140"/>
        <v>0</v>
      </c>
      <c r="AK99" s="8">
        <f t="shared" si="140"/>
        <v>0</v>
      </c>
      <c r="AL99" s="8">
        <f t="shared" si="140"/>
        <v>0</v>
      </c>
      <c r="AM99" s="8">
        <f t="shared" si="140"/>
        <v>0</v>
      </c>
      <c r="AN99" s="8">
        <f t="shared" si="140"/>
        <v>0</v>
      </c>
      <c r="AO99" s="8">
        <f t="shared" si="140"/>
        <v>0</v>
      </c>
      <c r="AP99" s="8">
        <f t="shared" si="140"/>
        <v>0.18140000000000001</v>
      </c>
      <c r="AQ99" s="8">
        <f t="shared" si="140"/>
        <v>0</v>
      </c>
      <c r="AR99" s="8">
        <f t="shared" si="140"/>
        <v>0</v>
      </c>
      <c r="AS99" s="8">
        <f t="shared" si="140"/>
        <v>0.15390000000000001</v>
      </c>
      <c r="AT99" s="8">
        <f t="shared" si="140"/>
        <v>0</v>
      </c>
      <c r="AU99" s="8">
        <f t="shared" si="140"/>
        <v>0</v>
      </c>
      <c r="AV99" s="8">
        <f t="shared" si="140"/>
        <v>0</v>
      </c>
      <c r="AW99" s="8">
        <f t="shared" si="140"/>
        <v>0</v>
      </c>
      <c r="AX99" s="8">
        <f t="shared" si="140"/>
        <v>0</v>
      </c>
      <c r="AY99" s="8">
        <f t="shared" si="140"/>
        <v>0</v>
      </c>
      <c r="AZ99" s="8">
        <f t="shared" si="140"/>
        <v>3.4000000000000002E-2</v>
      </c>
      <c r="BA99" s="8">
        <f t="shared" si="140"/>
        <v>0</v>
      </c>
      <c r="BB99" s="8">
        <f t="shared" si="140"/>
        <v>0</v>
      </c>
      <c r="BC99" s="8">
        <f t="shared" si="140"/>
        <v>0</v>
      </c>
      <c r="BD99" s="8">
        <f t="shared" si="140"/>
        <v>0</v>
      </c>
      <c r="BE99" s="8">
        <f t="shared" si="140"/>
        <v>0</v>
      </c>
      <c r="BF99" s="8">
        <f t="shared" si="140"/>
        <v>0</v>
      </c>
      <c r="BG99" s="8">
        <f t="shared" si="140"/>
        <v>0</v>
      </c>
      <c r="BH99" s="8">
        <f t="shared" si="140"/>
        <v>0</v>
      </c>
      <c r="BI99" s="8">
        <f t="shared" si="140"/>
        <v>0</v>
      </c>
      <c r="BJ99" s="8">
        <f t="shared" si="140"/>
        <v>0</v>
      </c>
      <c r="BK99" s="8">
        <f t="shared" si="140"/>
        <v>0</v>
      </c>
      <c r="BL99" s="8">
        <f t="shared" si="140"/>
        <v>0</v>
      </c>
      <c r="BM99" s="8">
        <f t="shared" si="140"/>
        <v>0</v>
      </c>
      <c r="BN99" s="8">
        <f t="shared" si="140"/>
        <v>0</v>
      </c>
      <c r="BO99" s="8">
        <f t="shared" si="140"/>
        <v>0</v>
      </c>
      <c r="BP99" s="8">
        <f t="shared" ref="BP99:EA99" si="141">ROUND(IF(BP64&gt;$B$8,MIN(0.8*(BP64-$B$8),0.2),0),4)</f>
        <v>0</v>
      </c>
      <c r="BQ99" s="8">
        <f t="shared" si="141"/>
        <v>0.1066</v>
      </c>
      <c r="BR99" s="8">
        <f t="shared" si="141"/>
        <v>9.7999999999999997E-3</v>
      </c>
      <c r="BS99" s="8">
        <f t="shared" si="141"/>
        <v>3.8899999999999997E-2</v>
      </c>
      <c r="BT99" s="8">
        <f t="shared" si="141"/>
        <v>0</v>
      </c>
      <c r="BU99" s="8">
        <f t="shared" si="141"/>
        <v>0</v>
      </c>
      <c r="BV99" s="8">
        <f t="shared" si="141"/>
        <v>0</v>
      </c>
      <c r="BW99" s="8">
        <f t="shared" si="141"/>
        <v>0</v>
      </c>
      <c r="BX99" s="8">
        <f t="shared" si="141"/>
        <v>0</v>
      </c>
      <c r="BY99" s="8">
        <f t="shared" si="141"/>
        <v>0</v>
      </c>
      <c r="BZ99" s="8">
        <f t="shared" si="141"/>
        <v>0</v>
      </c>
      <c r="CA99" s="8">
        <f t="shared" si="141"/>
        <v>0</v>
      </c>
      <c r="CB99" s="8">
        <f t="shared" si="141"/>
        <v>0</v>
      </c>
      <c r="CC99" s="8">
        <f t="shared" si="141"/>
        <v>0</v>
      </c>
      <c r="CD99" s="8">
        <f t="shared" si="141"/>
        <v>0</v>
      </c>
      <c r="CE99" s="8">
        <f t="shared" si="141"/>
        <v>0</v>
      </c>
      <c r="CF99" s="8">
        <f t="shared" si="141"/>
        <v>0</v>
      </c>
      <c r="CG99" s="8">
        <f t="shared" si="141"/>
        <v>0</v>
      </c>
      <c r="CH99" s="8">
        <f t="shared" si="141"/>
        <v>0.13139999999999999</v>
      </c>
      <c r="CI99" s="8">
        <f t="shared" si="141"/>
        <v>7.2900000000000006E-2</v>
      </c>
      <c r="CJ99" s="8">
        <f t="shared" si="141"/>
        <v>0.1754</v>
      </c>
      <c r="CK99" s="8">
        <f t="shared" si="141"/>
        <v>0</v>
      </c>
      <c r="CL99" s="8">
        <f t="shared" si="141"/>
        <v>0</v>
      </c>
      <c r="CM99" s="8">
        <f t="shared" si="141"/>
        <v>0</v>
      </c>
      <c r="CN99" s="8">
        <f t="shared" si="141"/>
        <v>0</v>
      </c>
      <c r="CO99" s="8">
        <f t="shared" si="141"/>
        <v>0</v>
      </c>
      <c r="CP99" s="8">
        <f t="shared" si="141"/>
        <v>1.38E-2</v>
      </c>
      <c r="CQ99" s="8">
        <f t="shared" si="141"/>
        <v>0</v>
      </c>
      <c r="CR99" s="8">
        <f t="shared" si="141"/>
        <v>0</v>
      </c>
      <c r="CS99" s="8">
        <f t="shared" si="141"/>
        <v>0</v>
      </c>
      <c r="CT99" s="8">
        <f t="shared" si="141"/>
        <v>0</v>
      </c>
      <c r="CU99" s="8">
        <f t="shared" si="141"/>
        <v>0</v>
      </c>
      <c r="CV99" s="8">
        <f t="shared" si="141"/>
        <v>0</v>
      </c>
      <c r="CW99" s="8">
        <f t="shared" si="141"/>
        <v>0</v>
      </c>
      <c r="CX99" s="8">
        <f t="shared" si="141"/>
        <v>0</v>
      </c>
      <c r="CY99" s="8">
        <f t="shared" si="141"/>
        <v>0</v>
      </c>
      <c r="CZ99" s="8">
        <f t="shared" si="141"/>
        <v>0</v>
      </c>
      <c r="DA99" s="8">
        <f t="shared" si="141"/>
        <v>0</v>
      </c>
      <c r="DB99" s="8">
        <f t="shared" si="141"/>
        <v>0</v>
      </c>
      <c r="DC99" s="8">
        <f t="shared" si="141"/>
        <v>0</v>
      </c>
      <c r="DD99" s="8">
        <f t="shared" si="141"/>
        <v>0</v>
      </c>
      <c r="DE99" s="8">
        <f t="shared" si="141"/>
        <v>0</v>
      </c>
      <c r="DF99" s="8">
        <f t="shared" si="141"/>
        <v>0</v>
      </c>
      <c r="DG99" s="8">
        <f t="shared" si="141"/>
        <v>0</v>
      </c>
      <c r="DH99" s="8">
        <f t="shared" si="141"/>
        <v>0</v>
      </c>
      <c r="DI99" s="8">
        <f t="shared" si="141"/>
        <v>0</v>
      </c>
      <c r="DJ99" s="8">
        <f t="shared" si="141"/>
        <v>0</v>
      </c>
      <c r="DK99" s="8">
        <f t="shared" si="141"/>
        <v>0</v>
      </c>
      <c r="DL99" s="8">
        <f t="shared" si="141"/>
        <v>1.8200000000000001E-2</v>
      </c>
      <c r="DM99" s="8">
        <f t="shared" si="141"/>
        <v>0</v>
      </c>
      <c r="DN99" s="8">
        <f t="shared" si="141"/>
        <v>5.9999999999999995E-4</v>
      </c>
      <c r="DO99" s="8">
        <f t="shared" si="141"/>
        <v>0.1096</v>
      </c>
      <c r="DP99" s="8">
        <f t="shared" si="141"/>
        <v>0</v>
      </c>
      <c r="DQ99" s="8">
        <f t="shared" si="141"/>
        <v>1.0999999999999999E-2</v>
      </c>
      <c r="DR99" s="8">
        <f t="shared" si="141"/>
        <v>0</v>
      </c>
      <c r="DS99" s="8">
        <f t="shared" si="141"/>
        <v>0</v>
      </c>
      <c r="DT99" s="8">
        <f t="shared" si="141"/>
        <v>1.6E-2</v>
      </c>
      <c r="DU99" s="8">
        <f t="shared" si="141"/>
        <v>0</v>
      </c>
      <c r="DV99" s="8">
        <f t="shared" si="141"/>
        <v>0</v>
      </c>
      <c r="DW99" s="8">
        <f t="shared" si="141"/>
        <v>0</v>
      </c>
      <c r="DX99" s="8">
        <f t="shared" si="141"/>
        <v>0</v>
      </c>
      <c r="DY99" s="8">
        <f t="shared" si="141"/>
        <v>0</v>
      </c>
      <c r="DZ99" s="8">
        <f t="shared" si="141"/>
        <v>0</v>
      </c>
      <c r="EA99" s="8">
        <f t="shared" si="141"/>
        <v>0</v>
      </c>
      <c r="EB99" s="8">
        <f t="shared" ref="EB99:FX99" si="142">ROUND(IF(EB64&gt;$B$8,MIN(0.8*(EB64-$B$8),0.2),0),4)</f>
        <v>6.8900000000000003E-2</v>
      </c>
      <c r="EC99" s="8">
        <f t="shared" si="142"/>
        <v>0</v>
      </c>
      <c r="ED99" s="8">
        <f t="shared" si="142"/>
        <v>0</v>
      </c>
      <c r="EE99" s="8">
        <f t="shared" si="142"/>
        <v>0</v>
      </c>
      <c r="EF99" s="8">
        <f t="shared" si="142"/>
        <v>0</v>
      </c>
      <c r="EG99" s="8">
        <f t="shared" si="142"/>
        <v>6.4699999999999994E-2</v>
      </c>
      <c r="EH99" s="8">
        <f t="shared" si="142"/>
        <v>0</v>
      </c>
      <c r="EI99" s="8">
        <f t="shared" si="142"/>
        <v>0</v>
      </c>
      <c r="EJ99" s="8">
        <f t="shared" si="142"/>
        <v>0</v>
      </c>
      <c r="EK99" s="8">
        <f t="shared" si="142"/>
        <v>0</v>
      </c>
      <c r="EL99" s="8">
        <f t="shared" si="142"/>
        <v>0</v>
      </c>
      <c r="EM99" s="8">
        <f t="shared" si="142"/>
        <v>0</v>
      </c>
      <c r="EN99" s="8">
        <f t="shared" si="142"/>
        <v>0</v>
      </c>
      <c r="EO99" s="8">
        <f t="shared" si="142"/>
        <v>0</v>
      </c>
      <c r="EP99" s="8">
        <f t="shared" si="142"/>
        <v>0</v>
      </c>
      <c r="EQ99" s="8">
        <f t="shared" si="142"/>
        <v>0</v>
      </c>
      <c r="ER99" s="8">
        <f t="shared" si="142"/>
        <v>0</v>
      </c>
      <c r="ES99" s="8">
        <f t="shared" si="142"/>
        <v>0</v>
      </c>
      <c r="ET99" s="8">
        <f t="shared" si="142"/>
        <v>0</v>
      </c>
      <c r="EU99" s="8">
        <f t="shared" si="142"/>
        <v>0.1951</v>
      </c>
      <c r="EV99" s="8">
        <f t="shared" si="142"/>
        <v>3.2599999999999997E-2</v>
      </c>
      <c r="EW99" s="8">
        <f t="shared" si="142"/>
        <v>0</v>
      </c>
      <c r="EX99" s="8">
        <f t="shared" si="142"/>
        <v>0</v>
      </c>
      <c r="EY99" s="8">
        <f t="shared" si="142"/>
        <v>0</v>
      </c>
      <c r="EZ99" s="8">
        <f t="shared" si="142"/>
        <v>0</v>
      </c>
      <c r="FA99" s="8">
        <f t="shared" si="142"/>
        <v>9.2399999999999996E-2</v>
      </c>
      <c r="FB99" s="8">
        <f t="shared" si="142"/>
        <v>0</v>
      </c>
      <c r="FC99" s="8">
        <f t="shared" si="142"/>
        <v>0</v>
      </c>
      <c r="FD99" s="8">
        <f t="shared" si="142"/>
        <v>0</v>
      </c>
      <c r="FE99" s="8">
        <f t="shared" si="142"/>
        <v>3.32E-2</v>
      </c>
      <c r="FF99" s="8">
        <f t="shared" si="142"/>
        <v>0</v>
      </c>
      <c r="FG99" s="8">
        <f t="shared" si="142"/>
        <v>0</v>
      </c>
      <c r="FH99" s="8">
        <f t="shared" si="142"/>
        <v>0</v>
      </c>
      <c r="FI99" s="8">
        <f t="shared" si="142"/>
        <v>2.7E-2</v>
      </c>
      <c r="FJ99" s="8">
        <f t="shared" si="142"/>
        <v>0</v>
      </c>
      <c r="FK99" s="8">
        <f t="shared" si="142"/>
        <v>1.7000000000000001E-2</v>
      </c>
      <c r="FL99" s="8">
        <f t="shared" si="142"/>
        <v>0</v>
      </c>
      <c r="FM99" s="8">
        <f t="shared" si="142"/>
        <v>0</v>
      </c>
      <c r="FN99" s="8">
        <f t="shared" si="142"/>
        <v>5.9499999999999997E-2</v>
      </c>
      <c r="FO99" s="8">
        <f t="shared" si="142"/>
        <v>0</v>
      </c>
      <c r="FP99" s="8">
        <f t="shared" si="142"/>
        <v>0.1545</v>
      </c>
      <c r="FQ99" s="8">
        <f t="shared" si="142"/>
        <v>0</v>
      </c>
      <c r="FR99" s="8">
        <f t="shared" si="142"/>
        <v>0</v>
      </c>
      <c r="FS99" s="8">
        <f t="shared" si="142"/>
        <v>0</v>
      </c>
      <c r="FT99" s="8">
        <f t="shared" si="142"/>
        <v>0</v>
      </c>
      <c r="FU99" s="8">
        <f t="shared" si="142"/>
        <v>0.16689999999999999</v>
      </c>
      <c r="FV99" s="8">
        <f t="shared" si="142"/>
        <v>1.8499999999999999E-2</v>
      </c>
      <c r="FW99" s="8">
        <f t="shared" si="142"/>
        <v>5.1499999999999997E-2</v>
      </c>
      <c r="FX99" s="8">
        <f t="shared" si="142"/>
        <v>0</v>
      </c>
      <c r="FY99" s="2"/>
    </row>
    <row r="100" spans="1:181" s="17" customFormat="1" x14ac:dyDescent="0.25">
      <c r="A100" s="46"/>
      <c r="B100" s="61" t="s">
        <v>230</v>
      </c>
      <c r="C100" s="17">
        <f t="shared" ref="C100:AH100" si="143">ROUND(IF(C99&gt;0,(C53*$B$8),C68),1)</f>
        <v>1012.2</v>
      </c>
      <c r="D100" s="17">
        <f t="shared" si="143"/>
        <v>5550.7</v>
      </c>
      <c r="E100" s="17">
        <f t="shared" si="143"/>
        <v>914.6</v>
      </c>
      <c r="F100" s="17">
        <f t="shared" si="143"/>
        <v>2129.8000000000002</v>
      </c>
      <c r="G100" s="17">
        <f t="shared" si="143"/>
        <v>77.7</v>
      </c>
      <c r="H100" s="17">
        <f t="shared" si="143"/>
        <v>20.7</v>
      </c>
      <c r="I100" s="17">
        <f t="shared" si="143"/>
        <v>1233.7</v>
      </c>
      <c r="J100" s="17">
        <f t="shared" si="143"/>
        <v>265.7</v>
      </c>
      <c r="K100" s="17">
        <f t="shared" si="143"/>
        <v>11.5</v>
      </c>
      <c r="L100" s="17">
        <f t="shared" si="143"/>
        <v>324.5</v>
      </c>
      <c r="M100" s="17">
        <f t="shared" si="143"/>
        <v>184.9</v>
      </c>
      <c r="N100" s="17">
        <f t="shared" si="143"/>
        <v>4217.3999999999996</v>
      </c>
      <c r="O100" s="17">
        <f t="shared" si="143"/>
        <v>647</v>
      </c>
      <c r="P100" s="17">
        <f t="shared" si="143"/>
        <v>7.6</v>
      </c>
      <c r="Q100" s="17">
        <f t="shared" si="143"/>
        <v>4985.1000000000004</v>
      </c>
      <c r="R100" s="17">
        <f t="shared" si="143"/>
        <v>13.3</v>
      </c>
      <c r="S100" s="17">
        <f t="shared" si="143"/>
        <v>104.4</v>
      </c>
      <c r="T100" s="17">
        <f t="shared" si="143"/>
        <v>11.6</v>
      </c>
      <c r="U100" s="17">
        <f t="shared" si="143"/>
        <v>0</v>
      </c>
      <c r="V100" s="17">
        <f t="shared" si="143"/>
        <v>2.1</v>
      </c>
      <c r="W100" s="17">
        <f t="shared" si="143"/>
        <v>0</v>
      </c>
      <c r="X100" s="17">
        <f t="shared" si="143"/>
        <v>0</v>
      </c>
      <c r="Y100" s="17">
        <f t="shared" si="143"/>
        <v>2</v>
      </c>
      <c r="Z100" s="17">
        <f t="shared" si="143"/>
        <v>17.600000000000001</v>
      </c>
      <c r="AA100" s="17">
        <f t="shared" si="143"/>
        <v>3732.5</v>
      </c>
      <c r="AB100" s="17">
        <f t="shared" si="143"/>
        <v>2551.3000000000002</v>
      </c>
      <c r="AC100" s="17">
        <f t="shared" si="143"/>
        <v>2</v>
      </c>
      <c r="AD100" s="17">
        <f t="shared" si="143"/>
        <v>12.6</v>
      </c>
      <c r="AE100" s="17">
        <f t="shared" si="143"/>
        <v>0</v>
      </c>
      <c r="AF100" s="17">
        <f t="shared" si="143"/>
        <v>19.8</v>
      </c>
      <c r="AG100" s="17">
        <f t="shared" si="143"/>
        <v>1.1000000000000001</v>
      </c>
      <c r="AH100" s="17">
        <f t="shared" si="143"/>
        <v>0</v>
      </c>
      <c r="AI100" s="17">
        <f t="shared" ref="AI100:BN100" si="144">ROUND(IF(AI99&gt;0,(AI53*$B$8),AI68),1)</f>
        <v>0</v>
      </c>
      <c r="AJ100" s="17">
        <f t="shared" si="144"/>
        <v>25.3</v>
      </c>
      <c r="AK100" s="17">
        <f t="shared" si="144"/>
        <v>13.6</v>
      </c>
      <c r="AL100" s="17">
        <f t="shared" si="144"/>
        <v>21.3</v>
      </c>
      <c r="AM100" s="17">
        <f t="shared" si="144"/>
        <v>2</v>
      </c>
      <c r="AN100" s="17">
        <f t="shared" si="144"/>
        <v>0</v>
      </c>
      <c r="AO100" s="17">
        <f t="shared" si="144"/>
        <v>325.89999999999998</v>
      </c>
      <c r="AP100" s="17">
        <f t="shared" si="144"/>
        <v>10486</v>
      </c>
      <c r="AQ100" s="17">
        <f t="shared" si="144"/>
        <v>0</v>
      </c>
      <c r="AR100" s="17">
        <f t="shared" si="144"/>
        <v>2167.5</v>
      </c>
      <c r="AS100" s="17">
        <f t="shared" si="144"/>
        <v>812.8</v>
      </c>
      <c r="AT100" s="17">
        <f t="shared" si="144"/>
        <v>36.6</v>
      </c>
      <c r="AU100" s="17">
        <f t="shared" si="144"/>
        <v>8.1</v>
      </c>
      <c r="AV100" s="17">
        <f t="shared" si="144"/>
        <v>0</v>
      </c>
      <c r="AW100" s="17">
        <f t="shared" si="144"/>
        <v>4.2</v>
      </c>
      <c r="AX100" s="17">
        <f t="shared" si="144"/>
        <v>0</v>
      </c>
      <c r="AY100" s="17">
        <f t="shared" si="144"/>
        <v>1</v>
      </c>
      <c r="AZ100" s="17">
        <f t="shared" si="144"/>
        <v>1388.5</v>
      </c>
      <c r="BA100" s="17">
        <f t="shared" si="144"/>
        <v>143.4</v>
      </c>
      <c r="BB100" s="17">
        <f t="shared" si="144"/>
        <v>342.4</v>
      </c>
      <c r="BC100" s="17">
        <f t="shared" si="144"/>
        <v>2503</v>
      </c>
      <c r="BD100" s="17">
        <f t="shared" si="144"/>
        <v>96.7</v>
      </c>
      <c r="BE100" s="17">
        <f t="shared" si="144"/>
        <v>7.2</v>
      </c>
      <c r="BF100" s="17">
        <f t="shared" si="144"/>
        <v>367.6</v>
      </c>
      <c r="BG100" s="17">
        <f t="shared" si="144"/>
        <v>111.1</v>
      </c>
      <c r="BH100" s="17">
        <f t="shared" si="144"/>
        <v>5.8</v>
      </c>
      <c r="BI100" s="17">
        <f t="shared" si="144"/>
        <v>9.6</v>
      </c>
      <c r="BJ100" s="17">
        <f t="shared" si="144"/>
        <v>229.3</v>
      </c>
      <c r="BK100" s="17">
        <f t="shared" si="144"/>
        <v>433.9</v>
      </c>
      <c r="BL100" s="17">
        <f t="shared" si="144"/>
        <v>0</v>
      </c>
      <c r="BM100" s="17">
        <f t="shared" si="144"/>
        <v>2.1</v>
      </c>
      <c r="BN100" s="17">
        <f t="shared" si="144"/>
        <v>34</v>
      </c>
      <c r="BO100" s="17">
        <f t="shared" ref="BO100:CT100" si="145">ROUND(IF(BO99&gt;0,(BO53*$B$8),BO68),1)</f>
        <v>21</v>
      </c>
      <c r="BP100" s="17">
        <f t="shared" si="145"/>
        <v>0</v>
      </c>
      <c r="BQ100" s="17">
        <f t="shared" si="145"/>
        <v>695.3</v>
      </c>
      <c r="BR100" s="17">
        <f t="shared" si="145"/>
        <v>607.20000000000005</v>
      </c>
      <c r="BS100" s="17">
        <f t="shared" si="145"/>
        <v>133.5</v>
      </c>
      <c r="BT100" s="17">
        <f t="shared" si="145"/>
        <v>1.1000000000000001</v>
      </c>
      <c r="BU100" s="17">
        <f t="shared" si="145"/>
        <v>38.4</v>
      </c>
      <c r="BV100" s="17">
        <f t="shared" si="145"/>
        <v>99.3</v>
      </c>
      <c r="BW100" s="17">
        <f t="shared" si="145"/>
        <v>133.4</v>
      </c>
      <c r="BX100" s="17">
        <f t="shared" si="145"/>
        <v>0</v>
      </c>
      <c r="BY100" s="17">
        <f t="shared" si="145"/>
        <v>0</v>
      </c>
      <c r="BZ100" s="17">
        <f t="shared" si="145"/>
        <v>3.1</v>
      </c>
      <c r="CA100" s="17">
        <f t="shared" si="145"/>
        <v>17.100000000000001</v>
      </c>
      <c r="CB100" s="17">
        <f t="shared" si="145"/>
        <v>5328</v>
      </c>
      <c r="CC100" s="17">
        <f t="shared" si="145"/>
        <v>1</v>
      </c>
      <c r="CD100" s="17">
        <f t="shared" si="145"/>
        <v>0</v>
      </c>
      <c r="CE100" s="17">
        <f t="shared" si="145"/>
        <v>0</v>
      </c>
      <c r="CF100" s="17">
        <f t="shared" si="145"/>
        <v>6.1</v>
      </c>
      <c r="CG100" s="17">
        <f t="shared" si="145"/>
        <v>10.7</v>
      </c>
      <c r="CH100" s="17">
        <f t="shared" si="145"/>
        <v>15.6</v>
      </c>
      <c r="CI100" s="17">
        <f t="shared" si="145"/>
        <v>92.9</v>
      </c>
      <c r="CJ100" s="17">
        <f t="shared" si="145"/>
        <v>138.4</v>
      </c>
      <c r="CK100" s="17">
        <f t="shared" si="145"/>
        <v>160.4</v>
      </c>
      <c r="CL100" s="17">
        <f t="shared" si="145"/>
        <v>17.600000000000001</v>
      </c>
      <c r="CM100" s="17">
        <f t="shared" si="145"/>
        <v>25.1</v>
      </c>
      <c r="CN100" s="17">
        <f t="shared" si="145"/>
        <v>1745.5</v>
      </c>
      <c r="CO100" s="17">
        <f t="shared" si="145"/>
        <v>416.9</v>
      </c>
      <c r="CP100" s="17">
        <f t="shared" si="145"/>
        <v>146.4</v>
      </c>
      <c r="CQ100" s="17">
        <f t="shared" si="145"/>
        <v>51.9</v>
      </c>
      <c r="CR100" s="17">
        <f t="shared" si="145"/>
        <v>3.1</v>
      </c>
      <c r="CS100" s="17">
        <f t="shared" si="145"/>
        <v>5</v>
      </c>
      <c r="CT100" s="17">
        <f t="shared" si="145"/>
        <v>2.9</v>
      </c>
      <c r="CU100" s="17">
        <f t="shared" ref="CU100:DZ100" si="146">ROUND(IF(CU99&gt;0,(CU53*$B$8),CU68),1)</f>
        <v>2</v>
      </c>
      <c r="CV100" s="17">
        <f t="shared" si="146"/>
        <v>0</v>
      </c>
      <c r="CW100" s="17">
        <f t="shared" si="146"/>
        <v>0</v>
      </c>
      <c r="CX100" s="17">
        <f t="shared" si="146"/>
        <v>20.9</v>
      </c>
      <c r="CY100" s="17">
        <f t="shared" si="146"/>
        <v>0</v>
      </c>
      <c r="CZ100" s="17">
        <f t="shared" si="146"/>
        <v>105.6</v>
      </c>
      <c r="DA100" s="17">
        <f t="shared" si="146"/>
        <v>0</v>
      </c>
      <c r="DB100" s="17">
        <f t="shared" si="146"/>
        <v>2.1</v>
      </c>
      <c r="DC100" s="17">
        <f t="shared" si="146"/>
        <v>1</v>
      </c>
      <c r="DD100" s="17">
        <f t="shared" si="146"/>
        <v>2</v>
      </c>
      <c r="DE100" s="17">
        <f t="shared" si="146"/>
        <v>15.8</v>
      </c>
      <c r="DF100" s="17">
        <f t="shared" si="146"/>
        <v>907.4</v>
      </c>
      <c r="DG100" s="17">
        <f t="shared" si="146"/>
        <v>0</v>
      </c>
      <c r="DH100" s="17">
        <f t="shared" si="146"/>
        <v>191.6</v>
      </c>
      <c r="DI100" s="17">
        <f t="shared" si="146"/>
        <v>168.8</v>
      </c>
      <c r="DJ100" s="17">
        <f t="shared" si="146"/>
        <v>10.4</v>
      </c>
      <c r="DK100" s="17">
        <f t="shared" si="146"/>
        <v>20</v>
      </c>
      <c r="DL100" s="17">
        <f t="shared" si="146"/>
        <v>747</v>
      </c>
      <c r="DM100" s="17">
        <f t="shared" si="146"/>
        <v>5.8</v>
      </c>
      <c r="DN100" s="17">
        <f t="shared" si="146"/>
        <v>194.7</v>
      </c>
      <c r="DO100" s="17">
        <f t="shared" si="146"/>
        <v>389</v>
      </c>
      <c r="DP100" s="17">
        <f t="shared" si="146"/>
        <v>1.1000000000000001</v>
      </c>
      <c r="DQ100" s="17">
        <f t="shared" si="146"/>
        <v>64.400000000000006</v>
      </c>
      <c r="DR100" s="17">
        <f t="shared" si="146"/>
        <v>20.5</v>
      </c>
      <c r="DS100" s="17">
        <f t="shared" si="146"/>
        <v>66.599999999999994</v>
      </c>
      <c r="DT100" s="17">
        <f t="shared" si="146"/>
        <v>17.600000000000001</v>
      </c>
      <c r="DU100" s="17">
        <f t="shared" si="146"/>
        <v>2.1</v>
      </c>
      <c r="DV100" s="17">
        <f t="shared" si="146"/>
        <v>0</v>
      </c>
      <c r="DW100" s="17">
        <f t="shared" si="146"/>
        <v>2.1</v>
      </c>
      <c r="DX100" s="17">
        <f t="shared" si="146"/>
        <v>4.3</v>
      </c>
      <c r="DY100" s="17">
        <f t="shared" si="146"/>
        <v>7.2</v>
      </c>
      <c r="DZ100" s="17">
        <f t="shared" si="146"/>
        <v>1</v>
      </c>
      <c r="EA100" s="17">
        <f t="shared" ref="EA100:FF100" si="147">ROUND(IF(EA99&gt;0,(EA53*$B$8),EA68),1)</f>
        <v>5.3</v>
      </c>
      <c r="EB100" s="17">
        <f t="shared" si="147"/>
        <v>76.5</v>
      </c>
      <c r="EC100" s="17">
        <f t="shared" si="147"/>
        <v>0</v>
      </c>
      <c r="ED100" s="17">
        <f t="shared" si="147"/>
        <v>125.6</v>
      </c>
      <c r="EE100" s="17">
        <f t="shared" si="147"/>
        <v>20.9</v>
      </c>
      <c r="EF100" s="17">
        <f t="shared" si="147"/>
        <v>81.900000000000006</v>
      </c>
      <c r="EG100" s="17">
        <f t="shared" si="147"/>
        <v>35.4</v>
      </c>
      <c r="EH100" s="17">
        <f t="shared" si="147"/>
        <v>6.3</v>
      </c>
      <c r="EI100" s="17">
        <f t="shared" si="147"/>
        <v>951.9</v>
      </c>
      <c r="EJ100" s="17">
        <f t="shared" si="147"/>
        <v>270.7</v>
      </c>
      <c r="EK100" s="17">
        <f t="shared" si="147"/>
        <v>46.5</v>
      </c>
      <c r="EL100" s="17">
        <f t="shared" si="147"/>
        <v>6.8</v>
      </c>
      <c r="EM100" s="17">
        <f t="shared" si="147"/>
        <v>42</v>
      </c>
      <c r="EN100" s="17">
        <f t="shared" si="147"/>
        <v>120.3</v>
      </c>
      <c r="EO100" s="17">
        <f t="shared" si="147"/>
        <v>25.9</v>
      </c>
      <c r="EP100" s="17">
        <f t="shared" si="147"/>
        <v>19.7</v>
      </c>
      <c r="EQ100" s="17">
        <f t="shared" si="147"/>
        <v>128.1</v>
      </c>
      <c r="ER100" s="17">
        <f t="shared" si="147"/>
        <v>21.1</v>
      </c>
      <c r="ES100" s="17">
        <f t="shared" si="147"/>
        <v>2.2000000000000002</v>
      </c>
      <c r="ET100" s="17">
        <f t="shared" si="147"/>
        <v>2.1</v>
      </c>
      <c r="EU100" s="17">
        <f t="shared" si="147"/>
        <v>76.2</v>
      </c>
      <c r="EV100" s="17">
        <f t="shared" si="147"/>
        <v>8.5</v>
      </c>
      <c r="EW100" s="17">
        <f t="shared" si="147"/>
        <v>74.400000000000006</v>
      </c>
      <c r="EX100" s="17">
        <f t="shared" si="147"/>
        <v>12.5</v>
      </c>
      <c r="EY100" s="17">
        <f t="shared" si="147"/>
        <v>5.8</v>
      </c>
      <c r="EZ100" s="17">
        <f t="shared" si="147"/>
        <v>0</v>
      </c>
      <c r="FA100" s="17">
        <f t="shared" si="147"/>
        <v>395</v>
      </c>
      <c r="FB100" s="17">
        <f t="shared" si="147"/>
        <v>2.1</v>
      </c>
      <c r="FC100" s="17">
        <f t="shared" si="147"/>
        <v>24</v>
      </c>
      <c r="FD100" s="17">
        <f t="shared" si="147"/>
        <v>1</v>
      </c>
      <c r="FE100" s="17">
        <f t="shared" si="147"/>
        <v>13.3</v>
      </c>
      <c r="FF100" s="17">
        <f t="shared" si="147"/>
        <v>0</v>
      </c>
      <c r="FG100" s="17">
        <f t="shared" ref="FG100:FX100" si="148">ROUND(IF(FG99&gt;0,(FG53*$B$8),FG68),1)</f>
        <v>7.3</v>
      </c>
      <c r="FH100" s="17">
        <f t="shared" si="148"/>
        <v>0.9</v>
      </c>
      <c r="FI100" s="17">
        <f t="shared" si="148"/>
        <v>230.4</v>
      </c>
      <c r="FJ100" s="17">
        <f t="shared" si="148"/>
        <v>105.2</v>
      </c>
      <c r="FK100" s="17">
        <f t="shared" si="148"/>
        <v>281.8</v>
      </c>
      <c r="FL100" s="17">
        <f t="shared" si="148"/>
        <v>59.6</v>
      </c>
      <c r="FM100" s="17">
        <f t="shared" si="148"/>
        <v>262.89999999999998</v>
      </c>
      <c r="FN100" s="17">
        <f t="shared" si="148"/>
        <v>2593.3000000000002</v>
      </c>
      <c r="FO100" s="17">
        <f t="shared" si="148"/>
        <v>58.5</v>
      </c>
      <c r="FP100" s="17">
        <f t="shared" si="148"/>
        <v>285.3</v>
      </c>
      <c r="FQ100" s="17">
        <f t="shared" si="148"/>
        <v>81.8</v>
      </c>
      <c r="FR100" s="17">
        <f t="shared" si="148"/>
        <v>0</v>
      </c>
      <c r="FS100" s="17">
        <f t="shared" si="148"/>
        <v>4.2</v>
      </c>
      <c r="FT100" s="17">
        <f t="shared" si="148"/>
        <v>0</v>
      </c>
      <c r="FU100" s="17">
        <f t="shared" si="148"/>
        <v>98.6</v>
      </c>
      <c r="FV100" s="17">
        <f t="shared" si="148"/>
        <v>92.2</v>
      </c>
      <c r="FW100" s="17">
        <f t="shared" si="148"/>
        <v>18.5</v>
      </c>
      <c r="FX100" s="17">
        <f t="shared" si="148"/>
        <v>1.3</v>
      </c>
      <c r="FY100" s="17">
        <f>SUM(C100:FX100)</f>
        <v>67304</v>
      </c>
    </row>
    <row r="101" spans="1:181" s="17" customFormat="1" x14ac:dyDescent="0.25">
      <c r="A101" s="46"/>
      <c r="B101" s="61" t="s">
        <v>226</v>
      </c>
      <c r="C101" s="17">
        <f t="shared" ref="C101:AH101" si="149">IF(C99&gt;0,(C68-C100),0)</f>
        <v>1370.4999999999998</v>
      </c>
      <c r="D101" s="17">
        <f t="shared" si="149"/>
        <v>0</v>
      </c>
      <c r="E101" s="17">
        <f t="shared" si="149"/>
        <v>1930.4</v>
      </c>
      <c r="F101" s="17">
        <f t="shared" si="149"/>
        <v>60.5</v>
      </c>
      <c r="G101" s="17">
        <f t="shared" si="149"/>
        <v>0</v>
      </c>
      <c r="H101" s="17">
        <f t="shared" si="149"/>
        <v>0</v>
      </c>
      <c r="I101" s="17">
        <f t="shared" si="149"/>
        <v>2411.3999999999996</v>
      </c>
      <c r="J101" s="17">
        <f t="shared" si="149"/>
        <v>0</v>
      </c>
      <c r="K101" s="17">
        <f t="shared" si="149"/>
        <v>0</v>
      </c>
      <c r="L101" s="17">
        <f t="shared" si="149"/>
        <v>0</v>
      </c>
      <c r="M101" s="17">
        <f t="shared" si="149"/>
        <v>332.6</v>
      </c>
      <c r="N101" s="17">
        <f t="shared" si="149"/>
        <v>0</v>
      </c>
      <c r="O101" s="17">
        <f t="shared" si="149"/>
        <v>0</v>
      </c>
      <c r="P101" s="17">
        <f t="shared" si="149"/>
        <v>0</v>
      </c>
      <c r="Q101" s="17">
        <f t="shared" si="149"/>
        <v>9625.5</v>
      </c>
      <c r="R101" s="17">
        <f t="shared" si="149"/>
        <v>0</v>
      </c>
      <c r="S101" s="17">
        <f t="shared" si="149"/>
        <v>0</v>
      </c>
      <c r="T101" s="17">
        <f t="shared" si="149"/>
        <v>0</v>
      </c>
      <c r="U101" s="17">
        <f t="shared" si="149"/>
        <v>0</v>
      </c>
      <c r="V101" s="17">
        <f t="shared" si="149"/>
        <v>0</v>
      </c>
      <c r="W101" s="17">
        <f t="shared" si="149"/>
        <v>0</v>
      </c>
      <c r="X101" s="17">
        <f t="shared" si="149"/>
        <v>0</v>
      </c>
      <c r="Y101" s="17">
        <f t="shared" si="149"/>
        <v>0</v>
      </c>
      <c r="Z101" s="17">
        <f t="shared" si="149"/>
        <v>0</v>
      </c>
      <c r="AA101" s="17">
        <f t="shared" si="149"/>
        <v>174.90000000000009</v>
      </c>
      <c r="AB101" s="17">
        <f t="shared" si="149"/>
        <v>0</v>
      </c>
      <c r="AC101" s="17">
        <f t="shared" si="149"/>
        <v>0</v>
      </c>
      <c r="AD101" s="17">
        <f t="shared" si="149"/>
        <v>0</v>
      </c>
      <c r="AE101" s="17">
        <f t="shared" si="149"/>
        <v>0</v>
      </c>
      <c r="AF101" s="17">
        <f t="shared" si="149"/>
        <v>0</v>
      </c>
      <c r="AG101" s="17">
        <f t="shared" si="149"/>
        <v>0</v>
      </c>
      <c r="AH101" s="17">
        <f t="shared" si="149"/>
        <v>0</v>
      </c>
      <c r="AI101" s="17">
        <f t="shared" ref="AI101:BN101" si="150">IF(AI99&gt;0,(AI68-AI100),0)</f>
        <v>0</v>
      </c>
      <c r="AJ101" s="17">
        <f t="shared" si="150"/>
        <v>0</v>
      </c>
      <c r="AK101" s="17">
        <f t="shared" si="150"/>
        <v>0</v>
      </c>
      <c r="AL101" s="17">
        <f t="shared" si="150"/>
        <v>0</v>
      </c>
      <c r="AM101" s="17">
        <f t="shared" si="150"/>
        <v>0</v>
      </c>
      <c r="AN101" s="17">
        <f t="shared" si="150"/>
        <v>0</v>
      </c>
      <c r="AO101" s="17">
        <f t="shared" si="150"/>
        <v>0</v>
      </c>
      <c r="AP101" s="17">
        <f t="shared" si="150"/>
        <v>18265.900000000001</v>
      </c>
      <c r="AQ101" s="17">
        <f t="shared" si="150"/>
        <v>0</v>
      </c>
      <c r="AR101" s="17">
        <f t="shared" si="150"/>
        <v>0</v>
      </c>
      <c r="AS101" s="17">
        <f t="shared" si="150"/>
        <v>1201</v>
      </c>
      <c r="AT101" s="17">
        <f t="shared" si="150"/>
        <v>0</v>
      </c>
      <c r="AU101" s="17">
        <f t="shared" si="150"/>
        <v>0</v>
      </c>
      <c r="AV101" s="17">
        <f t="shared" si="150"/>
        <v>0</v>
      </c>
      <c r="AW101" s="17">
        <f t="shared" si="150"/>
        <v>0</v>
      </c>
      <c r="AX101" s="17">
        <f t="shared" si="150"/>
        <v>0</v>
      </c>
      <c r="AY101" s="17">
        <f t="shared" si="150"/>
        <v>0</v>
      </c>
      <c r="AZ101" s="17">
        <f t="shared" si="150"/>
        <v>453.20000000000005</v>
      </c>
      <c r="BA101" s="17">
        <f t="shared" si="150"/>
        <v>0</v>
      </c>
      <c r="BB101" s="17">
        <f t="shared" si="150"/>
        <v>0</v>
      </c>
      <c r="BC101" s="17">
        <f t="shared" si="150"/>
        <v>0</v>
      </c>
      <c r="BD101" s="17">
        <f t="shared" si="150"/>
        <v>0</v>
      </c>
      <c r="BE101" s="17">
        <f t="shared" si="150"/>
        <v>0</v>
      </c>
      <c r="BF101" s="17">
        <f t="shared" si="150"/>
        <v>0</v>
      </c>
      <c r="BG101" s="17">
        <f t="shared" si="150"/>
        <v>0</v>
      </c>
      <c r="BH101" s="17">
        <f t="shared" si="150"/>
        <v>0</v>
      </c>
      <c r="BI101" s="17">
        <f t="shared" si="150"/>
        <v>0</v>
      </c>
      <c r="BJ101" s="17">
        <f t="shared" si="150"/>
        <v>0</v>
      </c>
      <c r="BK101" s="17">
        <f t="shared" si="150"/>
        <v>0</v>
      </c>
      <c r="BL101" s="17">
        <f t="shared" si="150"/>
        <v>0</v>
      </c>
      <c r="BM101" s="17">
        <f t="shared" si="150"/>
        <v>0</v>
      </c>
      <c r="BN101" s="17">
        <f t="shared" si="150"/>
        <v>0</v>
      </c>
      <c r="BO101" s="17">
        <f t="shared" ref="BO101:CT101" si="151">IF(BO99&gt;0,(BO68-BO100),0)</f>
        <v>0</v>
      </c>
      <c r="BP101" s="17">
        <f t="shared" si="151"/>
        <v>0</v>
      </c>
      <c r="BQ101" s="17">
        <f t="shared" si="151"/>
        <v>711.90000000000009</v>
      </c>
      <c r="BR101" s="17">
        <f t="shared" si="151"/>
        <v>56.899999999999977</v>
      </c>
      <c r="BS101" s="17">
        <f t="shared" si="151"/>
        <v>49.900000000000006</v>
      </c>
      <c r="BT101" s="17">
        <f t="shared" si="151"/>
        <v>0</v>
      </c>
      <c r="BU101" s="17">
        <f t="shared" si="151"/>
        <v>0</v>
      </c>
      <c r="BV101" s="17">
        <f t="shared" si="151"/>
        <v>0</v>
      </c>
      <c r="BW101" s="17">
        <f t="shared" si="151"/>
        <v>0</v>
      </c>
      <c r="BX101" s="17">
        <f t="shared" si="151"/>
        <v>0</v>
      </c>
      <c r="BY101" s="17">
        <f t="shared" si="151"/>
        <v>0</v>
      </c>
      <c r="BZ101" s="17">
        <f t="shared" si="151"/>
        <v>0</v>
      </c>
      <c r="CA101" s="17">
        <f t="shared" si="151"/>
        <v>0</v>
      </c>
      <c r="CB101" s="17">
        <f t="shared" si="151"/>
        <v>0</v>
      </c>
      <c r="CC101" s="17">
        <f t="shared" si="151"/>
        <v>0</v>
      </c>
      <c r="CD101" s="17">
        <f t="shared" si="151"/>
        <v>0</v>
      </c>
      <c r="CE101" s="17">
        <f t="shared" si="151"/>
        <v>0</v>
      </c>
      <c r="CF101" s="17">
        <f t="shared" si="151"/>
        <v>0</v>
      </c>
      <c r="CG101" s="17">
        <f t="shared" si="151"/>
        <v>0</v>
      </c>
      <c r="CH101" s="17">
        <f t="shared" si="151"/>
        <v>19.699999999999996</v>
      </c>
      <c r="CI101" s="17">
        <f t="shared" si="151"/>
        <v>65</v>
      </c>
      <c r="CJ101" s="17">
        <f t="shared" si="151"/>
        <v>232.99999999999997</v>
      </c>
      <c r="CK101" s="17">
        <f t="shared" si="151"/>
        <v>0</v>
      </c>
      <c r="CL101" s="17">
        <f t="shared" si="151"/>
        <v>0</v>
      </c>
      <c r="CM101" s="17">
        <f t="shared" si="151"/>
        <v>0</v>
      </c>
      <c r="CN101" s="17">
        <f t="shared" si="151"/>
        <v>0</v>
      </c>
      <c r="CO101" s="17">
        <f t="shared" si="151"/>
        <v>0</v>
      </c>
      <c r="CP101" s="17">
        <f t="shared" si="151"/>
        <v>19.299999999999983</v>
      </c>
      <c r="CQ101" s="17">
        <f t="shared" si="151"/>
        <v>0</v>
      </c>
      <c r="CR101" s="17">
        <f t="shared" si="151"/>
        <v>0</v>
      </c>
      <c r="CS101" s="17">
        <f t="shared" si="151"/>
        <v>0</v>
      </c>
      <c r="CT101" s="17">
        <f t="shared" si="151"/>
        <v>0</v>
      </c>
      <c r="CU101" s="17">
        <f t="shared" ref="CU101:DZ101" si="152">IF(CU99&gt;0,(CU68-CU100),0)</f>
        <v>0</v>
      </c>
      <c r="CV101" s="17">
        <f t="shared" si="152"/>
        <v>0</v>
      </c>
      <c r="CW101" s="17">
        <f t="shared" si="152"/>
        <v>0</v>
      </c>
      <c r="CX101" s="17">
        <f t="shared" si="152"/>
        <v>0</v>
      </c>
      <c r="CY101" s="17">
        <f t="shared" si="152"/>
        <v>0</v>
      </c>
      <c r="CZ101" s="17">
        <f t="shared" si="152"/>
        <v>0</v>
      </c>
      <c r="DA101" s="17">
        <f t="shared" si="152"/>
        <v>0</v>
      </c>
      <c r="DB101" s="17">
        <f t="shared" si="152"/>
        <v>0</v>
      </c>
      <c r="DC101" s="17">
        <f t="shared" si="152"/>
        <v>0</v>
      </c>
      <c r="DD101" s="17">
        <f t="shared" si="152"/>
        <v>0</v>
      </c>
      <c r="DE101" s="17">
        <f t="shared" si="152"/>
        <v>0</v>
      </c>
      <c r="DF101" s="17">
        <f t="shared" si="152"/>
        <v>0</v>
      </c>
      <c r="DG101" s="17">
        <f t="shared" si="152"/>
        <v>0</v>
      </c>
      <c r="DH101" s="17">
        <f t="shared" si="152"/>
        <v>0</v>
      </c>
      <c r="DI101" s="17">
        <f t="shared" si="152"/>
        <v>0</v>
      </c>
      <c r="DJ101" s="17">
        <f t="shared" si="152"/>
        <v>0</v>
      </c>
      <c r="DK101" s="17">
        <f t="shared" si="152"/>
        <v>0</v>
      </c>
      <c r="DL101" s="17">
        <f t="shared" si="152"/>
        <v>130.79999999999995</v>
      </c>
      <c r="DM101" s="17">
        <f t="shared" si="152"/>
        <v>0</v>
      </c>
      <c r="DN101" s="17">
        <f t="shared" si="152"/>
        <v>1.1000000000000227</v>
      </c>
      <c r="DO101" s="17">
        <f t="shared" si="152"/>
        <v>409.29999999999995</v>
      </c>
      <c r="DP101" s="17">
        <f t="shared" si="152"/>
        <v>0</v>
      </c>
      <c r="DQ101" s="17">
        <f t="shared" si="152"/>
        <v>6.7999999999999972</v>
      </c>
      <c r="DR101" s="17">
        <f t="shared" si="152"/>
        <v>0</v>
      </c>
      <c r="DS101" s="17">
        <f t="shared" si="152"/>
        <v>0</v>
      </c>
      <c r="DT101" s="17">
        <f t="shared" si="152"/>
        <v>2.6999999999999993</v>
      </c>
      <c r="DU101" s="17">
        <f t="shared" si="152"/>
        <v>0</v>
      </c>
      <c r="DV101" s="17">
        <f t="shared" si="152"/>
        <v>0</v>
      </c>
      <c r="DW101" s="17">
        <f t="shared" si="152"/>
        <v>0</v>
      </c>
      <c r="DX101" s="17">
        <f t="shared" si="152"/>
        <v>0</v>
      </c>
      <c r="DY101" s="17">
        <f t="shared" si="152"/>
        <v>0</v>
      </c>
      <c r="DZ101" s="17">
        <f t="shared" si="152"/>
        <v>0</v>
      </c>
      <c r="EA101" s="17">
        <f t="shared" ref="EA101:FF101" si="153">IF(EA99&gt;0,(EA68-EA100),0)</f>
        <v>0</v>
      </c>
      <c r="EB101" s="17">
        <f t="shared" si="153"/>
        <v>50.599999999999994</v>
      </c>
      <c r="EC101" s="17">
        <f t="shared" si="153"/>
        <v>0</v>
      </c>
      <c r="ED101" s="17">
        <f t="shared" si="153"/>
        <v>0</v>
      </c>
      <c r="EE101" s="17">
        <f t="shared" si="153"/>
        <v>0</v>
      </c>
      <c r="EF101" s="17">
        <f t="shared" si="153"/>
        <v>0</v>
      </c>
      <c r="EG101" s="17">
        <f t="shared" si="153"/>
        <v>22.1</v>
      </c>
      <c r="EH101" s="17">
        <f t="shared" si="153"/>
        <v>0</v>
      </c>
      <c r="EI101" s="17">
        <f t="shared" si="153"/>
        <v>0</v>
      </c>
      <c r="EJ101" s="17">
        <f t="shared" si="153"/>
        <v>0</v>
      </c>
      <c r="EK101" s="17">
        <f t="shared" si="153"/>
        <v>0</v>
      </c>
      <c r="EL101" s="17">
        <f t="shared" si="153"/>
        <v>0</v>
      </c>
      <c r="EM101" s="17">
        <f t="shared" si="153"/>
        <v>0</v>
      </c>
      <c r="EN101" s="17">
        <f t="shared" si="153"/>
        <v>0</v>
      </c>
      <c r="EO101" s="17">
        <f t="shared" si="153"/>
        <v>0</v>
      </c>
      <c r="EP101" s="17">
        <f t="shared" si="153"/>
        <v>0</v>
      </c>
      <c r="EQ101" s="17">
        <f t="shared" si="153"/>
        <v>0</v>
      </c>
      <c r="ER101" s="17">
        <f t="shared" si="153"/>
        <v>0</v>
      </c>
      <c r="ES101" s="17">
        <f t="shared" si="153"/>
        <v>0</v>
      </c>
      <c r="ET101" s="17">
        <f t="shared" si="153"/>
        <v>0</v>
      </c>
      <c r="EU101" s="17">
        <f t="shared" si="153"/>
        <v>142.80000000000001</v>
      </c>
      <c r="EV101" s="17">
        <f t="shared" si="153"/>
        <v>2.6999999999999993</v>
      </c>
      <c r="EW101" s="17">
        <f t="shared" si="153"/>
        <v>0</v>
      </c>
      <c r="EX101" s="17">
        <f t="shared" si="153"/>
        <v>0</v>
      </c>
      <c r="EY101" s="17">
        <f t="shared" si="153"/>
        <v>0</v>
      </c>
      <c r="EZ101" s="17">
        <f t="shared" si="153"/>
        <v>0</v>
      </c>
      <c r="FA101" s="17">
        <f t="shared" si="153"/>
        <v>350.4</v>
      </c>
      <c r="FB101" s="17">
        <f t="shared" si="153"/>
        <v>0</v>
      </c>
      <c r="FC101" s="17">
        <f t="shared" si="153"/>
        <v>0</v>
      </c>
      <c r="FD101" s="17">
        <f t="shared" si="153"/>
        <v>0</v>
      </c>
      <c r="FE101" s="17">
        <f t="shared" si="153"/>
        <v>4.1999999999999993</v>
      </c>
      <c r="FF101" s="17">
        <f t="shared" si="153"/>
        <v>0</v>
      </c>
      <c r="FG101" s="17">
        <f t="shared" ref="FG101:FX101" si="154">IF(FG99&gt;0,(FG68-FG100),0)</f>
        <v>0</v>
      </c>
      <c r="FH101" s="17">
        <f t="shared" si="154"/>
        <v>0</v>
      </c>
      <c r="FI101" s="17">
        <f t="shared" si="154"/>
        <v>59.900000000000006</v>
      </c>
      <c r="FJ101" s="17">
        <f t="shared" si="154"/>
        <v>0</v>
      </c>
      <c r="FK101" s="17">
        <f t="shared" si="154"/>
        <v>45.800000000000011</v>
      </c>
      <c r="FL101" s="17">
        <f t="shared" si="154"/>
        <v>0</v>
      </c>
      <c r="FM101" s="17">
        <f t="shared" si="154"/>
        <v>0</v>
      </c>
      <c r="FN101" s="17">
        <f t="shared" si="154"/>
        <v>1481.7999999999997</v>
      </c>
      <c r="FO101" s="17">
        <f t="shared" si="154"/>
        <v>0</v>
      </c>
      <c r="FP101" s="17">
        <f t="shared" si="154"/>
        <v>423.2</v>
      </c>
      <c r="FQ101" s="17">
        <f t="shared" si="154"/>
        <v>0</v>
      </c>
      <c r="FR101" s="17">
        <f t="shared" si="154"/>
        <v>0</v>
      </c>
      <c r="FS101" s="17">
        <f t="shared" si="154"/>
        <v>0</v>
      </c>
      <c r="FT101" s="17">
        <f t="shared" si="154"/>
        <v>0</v>
      </c>
      <c r="FU101" s="17">
        <f t="shared" si="154"/>
        <v>158.1</v>
      </c>
      <c r="FV101" s="17">
        <f t="shared" si="154"/>
        <v>16.299999999999997</v>
      </c>
      <c r="FW101" s="17">
        <f t="shared" si="154"/>
        <v>9.1000000000000014</v>
      </c>
      <c r="FX101" s="17">
        <f t="shared" si="154"/>
        <v>0</v>
      </c>
      <c r="FY101" s="17">
        <f>SUM(C101:FX101)</f>
        <v>40299.300000000003</v>
      </c>
    </row>
    <row r="102" spans="1:181" x14ac:dyDescent="0.25">
      <c r="B102" s="2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2"/>
    </row>
    <row r="103" spans="1:181" s="4" customFormat="1" x14ac:dyDescent="0.25">
      <c r="A103" s="49"/>
      <c r="B103" s="90" t="s">
        <v>231</v>
      </c>
      <c r="C103" s="4">
        <f>ROUND(C100*$B$6*0.2,2)</f>
        <v>1205384.44</v>
      </c>
      <c r="D103" s="4">
        <f t="shared" ref="D103:BO103" si="155">ROUND(D100*$B$6*0.2,2)</f>
        <v>6610084.4000000004</v>
      </c>
      <c r="E103" s="4">
        <f t="shared" si="155"/>
        <v>1089156.8999999999</v>
      </c>
      <c r="F103" s="4">
        <f t="shared" si="155"/>
        <v>2536285.11</v>
      </c>
      <c r="G103" s="4">
        <f t="shared" si="155"/>
        <v>92529.51</v>
      </c>
      <c r="H103" s="4">
        <f t="shared" si="155"/>
        <v>24650.720000000001</v>
      </c>
      <c r="I103" s="4">
        <f t="shared" si="155"/>
        <v>1469159.05</v>
      </c>
      <c r="J103" s="4">
        <f t="shared" si="155"/>
        <v>316410.44</v>
      </c>
      <c r="K103" s="4">
        <f t="shared" si="155"/>
        <v>13694.84</v>
      </c>
      <c r="L103" s="4">
        <f t="shared" si="155"/>
        <v>386432.77</v>
      </c>
      <c r="M103" s="4">
        <f t="shared" si="155"/>
        <v>220189.27</v>
      </c>
      <c r="N103" s="4">
        <f t="shared" si="155"/>
        <v>5022316.09</v>
      </c>
      <c r="O103" s="4">
        <f t="shared" si="155"/>
        <v>770483.83</v>
      </c>
      <c r="P103" s="4">
        <f t="shared" si="155"/>
        <v>9050.51</v>
      </c>
      <c r="Q103" s="4">
        <f t="shared" si="155"/>
        <v>5936536.25</v>
      </c>
      <c r="R103" s="4">
        <f t="shared" si="155"/>
        <v>15838.38</v>
      </c>
      <c r="S103" s="4">
        <f t="shared" si="155"/>
        <v>124325.37</v>
      </c>
      <c r="T103" s="4">
        <f t="shared" si="155"/>
        <v>13813.93</v>
      </c>
      <c r="U103" s="4">
        <f t="shared" si="155"/>
        <v>0</v>
      </c>
      <c r="V103" s="4">
        <f t="shared" si="155"/>
        <v>2500.8000000000002</v>
      </c>
      <c r="W103" s="4">
        <f t="shared" si="155"/>
        <v>0</v>
      </c>
      <c r="X103" s="4">
        <f t="shared" si="155"/>
        <v>0</v>
      </c>
      <c r="Y103" s="4">
        <f t="shared" si="155"/>
        <v>2381.71</v>
      </c>
      <c r="Z103" s="4">
        <f t="shared" si="155"/>
        <v>20959.07</v>
      </c>
      <c r="AA103" s="4">
        <f t="shared" si="155"/>
        <v>4444870.0199999996</v>
      </c>
      <c r="AB103" s="4">
        <f t="shared" si="155"/>
        <v>3038230.91</v>
      </c>
      <c r="AC103" s="4">
        <f t="shared" si="155"/>
        <v>2381.71</v>
      </c>
      <c r="AD103" s="4">
        <f t="shared" si="155"/>
        <v>15004.79</v>
      </c>
      <c r="AE103" s="4">
        <f t="shared" si="155"/>
        <v>0</v>
      </c>
      <c r="AF103" s="4">
        <f t="shared" si="155"/>
        <v>23578.95</v>
      </c>
      <c r="AG103" s="4">
        <f t="shared" si="155"/>
        <v>1309.94</v>
      </c>
      <c r="AH103" s="4">
        <f t="shared" si="155"/>
        <v>0</v>
      </c>
      <c r="AI103" s="4">
        <f t="shared" si="155"/>
        <v>0</v>
      </c>
      <c r="AJ103" s="4">
        <f t="shared" si="155"/>
        <v>30128.66</v>
      </c>
      <c r="AK103" s="4">
        <f t="shared" si="155"/>
        <v>16195.64</v>
      </c>
      <c r="AL103" s="4">
        <f t="shared" si="155"/>
        <v>25365.23</v>
      </c>
      <c r="AM103" s="4">
        <f t="shared" si="155"/>
        <v>2381.71</v>
      </c>
      <c r="AN103" s="4">
        <f t="shared" si="155"/>
        <v>0</v>
      </c>
      <c r="AO103" s="4">
        <f t="shared" si="155"/>
        <v>388099.97</v>
      </c>
      <c r="AP103" s="4">
        <f t="shared" si="155"/>
        <v>12487316.02</v>
      </c>
      <c r="AQ103" s="4">
        <f t="shared" si="155"/>
        <v>0</v>
      </c>
      <c r="AR103" s="4">
        <f t="shared" si="155"/>
        <v>2581180.38</v>
      </c>
      <c r="AS103" s="4">
        <f t="shared" si="155"/>
        <v>967927.76</v>
      </c>
      <c r="AT103" s="4">
        <f t="shared" si="155"/>
        <v>43585.33</v>
      </c>
      <c r="AU103" s="4">
        <f t="shared" si="155"/>
        <v>9645.93</v>
      </c>
      <c r="AV103" s="4">
        <f t="shared" si="155"/>
        <v>0</v>
      </c>
      <c r="AW103" s="4">
        <f t="shared" si="155"/>
        <v>5001.6000000000004</v>
      </c>
      <c r="AX103" s="4">
        <f t="shared" si="155"/>
        <v>0</v>
      </c>
      <c r="AY103" s="4">
        <f t="shared" si="155"/>
        <v>1190.8599999999999</v>
      </c>
      <c r="AZ103" s="4">
        <f t="shared" si="155"/>
        <v>1653503.56</v>
      </c>
      <c r="BA103" s="4">
        <f t="shared" si="155"/>
        <v>170768.75</v>
      </c>
      <c r="BB103" s="4">
        <f t="shared" si="155"/>
        <v>407749.09</v>
      </c>
      <c r="BC103" s="4">
        <f t="shared" si="155"/>
        <v>2980712.57</v>
      </c>
      <c r="BD103" s="4">
        <f t="shared" si="155"/>
        <v>115155.78</v>
      </c>
      <c r="BE103" s="4">
        <f t="shared" si="155"/>
        <v>8574.16</v>
      </c>
      <c r="BF103" s="4">
        <f t="shared" si="155"/>
        <v>437758.67</v>
      </c>
      <c r="BG103" s="4">
        <f t="shared" si="155"/>
        <v>132304.1</v>
      </c>
      <c r="BH103" s="4">
        <f t="shared" si="155"/>
        <v>6906.96</v>
      </c>
      <c r="BI103" s="4">
        <f t="shared" si="155"/>
        <v>11432.22</v>
      </c>
      <c r="BJ103" s="4">
        <f t="shared" si="155"/>
        <v>273063.28000000003</v>
      </c>
      <c r="BK103" s="4">
        <f t="shared" si="155"/>
        <v>516712.42</v>
      </c>
      <c r="BL103" s="4">
        <f t="shared" si="155"/>
        <v>0</v>
      </c>
      <c r="BM103" s="4">
        <f t="shared" si="155"/>
        <v>2500.8000000000002</v>
      </c>
      <c r="BN103" s="4">
        <f t="shared" si="155"/>
        <v>40489.1</v>
      </c>
      <c r="BO103" s="4">
        <f t="shared" si="155"/>
        <v>25007.98</v>
      </c>
      <c r="BP103" s="4">
        <f t="shared" ref="BP103:EA103" si="156">ROUND(BP100*$B$6*0.2,2)</f>
        <v>0</v>
      </c>
      <c r="BQ103" s="4">
        <f t="shared" si="156"/>
        <v>828002.18</v>
      </c>
      <c r="BR103" s="4">
        <f t="shared" si="156"/>
        <v>723087.76</v>
      </c>
      <c r="BS103" s="4">
        <f t="shared" si="156"/>
        <v>158979.28</v>
      </c>
      <c r="BT103" s="4">
        <f t="shared" si="156"/>
        <v>1309.94</v>
      </c>
      <c r="BU103" s="4">
        <f t="shared" si="156"/>
        <v>45728.87</v>
      </c>
      <c r="BV103" s="4">
        <f t="shared" si="156"/>
        <v>118252</v>
      </c>
      <c r="BW103" s="4">
        <f t="shared" si="156"/>
        <v>158860.19</v>
      </c>
      <c r="BX103" s="4">
        <f t="shared" si="156"/>
        <v>0</v>
      </c>
      <c r="BY103" s="4">
        <f t="shared" si="156"/>
        <v>0</v>
      </c>
      <c r="BZ103" s="4">
        <f t="shared" si="156"/>
        <v>3691.65</v>
      </c>
      <c r="CA103" s="4">
        <f t="shared" si="156"/>
        <v>20363.64</v>
      </c>
      <c r="CB103" s="4">
        <f t="shared" si="156"/>
        <v>6344880.7699999996</v>
      </c>
      <c r="CC103" s="4">
        <f t="shared" si="156"/>
        <v>1190.8599999999999</v>
      </c>
      <c r="CD103" s="4">
        <f t="shared" si="156"/>
        <v>0</v>
      </c>
      <c r="CE103" s="4">
        <f t="shared" si="156"/>
        <v>0</v>
      </c>
      <c r="CF103" s="4">
        <f t="shared" si="156"/>
        <v>7264.22</v>
      </c>
      <c r="CG103" s="4">
        <f t="shared" si="156"/>
        <v>12742.16</v>
      </c>
      <c r="CH103" s="4">
        <f t="shared" si="156"/>
        <v>18577.349999999999</v>
      </c>
      <c r="CI103" s="4">
        <f t="shared" si="156"/>
        <v>110630.52</v>
      </c>
      <c r="CJ103" s="4">
        <f t="shared" si="156"/>
        <v>164814.47</v>
      </c>
      <c r="CK103" s="4">
        <f t="shared" si="156"/>
        <v>191013.3</v>
      </c>
      <c r="CL103" s="4">
        <f t="shared" si="156"/>
        <v>20959.07</v>
      </c>
      <c r="CM103" s="4">
        <f t="shared" si="156"/>
        <v>29890.49</v>
      </c>
      <c r="CN103" s="4">
        <f t="shared" si="156"/>
        <v>2078639.15</v>
      </c>
      <c r="CO103" s="4">
        <f t="shared" si="156"/>
        <v>496467.87</v>
      </c>
      <c r="CP103" s="4">
        <f t="shared" si="156"/>
        <v>174341.32</v>
      </c>
      <c r="CQ103" s="4">
        <f t="shared" si="156"/>
        <v>61805.43</v>
      </c>
      <c r="CR103" s="4">
        <f t="shared" si="156"/>
        <v>3691.65</v>
      </c>
      <c r="CS103" s="4">
        <f t="shared" si="156"/>
        <v>5954.28</v>
      </c>
      <c r="CT103" s="4">
        <f t="shared" si="156"/>
        <v>3453.48</v>
      </c>
      <c r="CU103" s="4">
        <f t="shared" si="156"/>
        <v>2381.71</v>
      </c>
      <c r="CV103" s="4">
        <f t="shared" si="156"/>
        <v>0</v>
      </c>
      <c r="CW103" s="4">
        <f t="shared" si="156"/>
        <v>0</v>
      </c>
      <c r="CX103" s="4">
        <f t="shared" si="156"/>
        <v>24888.89</v>
      </c>
      <c r="CY103" s="4">
        <f t="shared" si="156"/>
        <v>0</v>
      </c>
      <c r="CZ103" s="4">
        <f t="shared" si="156"/>
        <v>125754.39</v>
      </c>
      <c r="DA103" s="4">
        <f t="shared" si="156"/>
        <v>0</v>
      </c>
      <c r="DB103" s="4">
        <f t="shared" si="156"/>
        <v>2500.8000000000002</v>
      </c>
      <c r="DC103" s="4">
        <f t="shared" si="156"/>
        <v>1190.8599999999999</v>
      </c>
      <c r="DD103" s="4">
        <f t="shared" si="156"/>
        <v>2381.71</v>
      </c>
      <c r="DE103" s="4">
        <f t="shared" si="156"/>
        <v>18815.52</v>
      </c>
      <c r="DF103" s="4">
        <f t="shared" si="156"/>
        <v>1080582.73</v>
      </c>
      <c r="DG103" s="4">
        <f t="shared" si="156"/>
        <v>0</v>
      </c>
      <c r="DH103" s="4">
        <f t="shared" si="156"/>
        <v>228168.01</v>
      </c>
      <c r="DI103" s="4">
        <f t="shared" si="156"/>
        <v>201016.49</v>
      </c>
      <c r="DJ103" s="4">
        <f t="shared" si="156"/>
        <v>12384.9</v>
      </c>
      <c r="DK103" s="4">
        <f t="shared" si="156"/>
        <v>23817.119999999999</v>
      </c>
      <c r="DL103" s="4">
        <f t="shared" si="156"/>
        <v>889569.43</v>
      </c>
      <c r="DM103" s="4">
        <f t="shared" si="156"/>
        <v>6906.96</v>
      </c>
      <c r="DN103" s="4">
        <f t="shared" si="156"/>
        <v>231859.66</v>
      </c>
      <c r="DO103" s="4">
        <f t="shared" si="156"/>
        <v>463242.98</v>
      </c>
      <c r="DP103" s="4">
        <f t="shared" si="156"/>
        <v>1309.94</v>
      </c>
      <c r="DQ103" s="4">
        <f t="shared" si="156"/>
        <v>76691.13</v>
      </c>
      <c r="DR103" s="4">
        <f t="shared" si="156"/>
        <v>24412.55</v>
      </c>
      <c r="DS103" s="4">
        <f t="shared" si="156"/>
        <v>79311.009999999995</v>
      </c>
      <c r="DT103" s="4">
        <f t="shared" si="156"/>
        <v>20959.07</v>
      </c>
      <c r="DU103" s="4">
        <f t="shared" si="156"/>
        <v>2500.8000000000002</v>
      </c>
      <c r="DV103" s="4">
        <f t="shared" si="156"/>
        <v>0</v>
      </c>
      <c r="DW103" s="4">
        <f t="shared" si="156"/>
        <v>2500.8000000000002</v>
      </c>
      <c r="DX103" s="4">
        <f t="shared" si="156"/>
        <v>5120.68</v>
      </c>
      <c r="DY103" s="4">
        <f t="shared" si="156"/>
        <v>8574.16</v>
      </c>
      <c r="DZ103" s="4">
        <f t="shared" si="156"/>
        <v>1190.8599999999999</v>
      </c>
      <c r="EA103" s="4">
        <f t="shared" si="156"/>
        <v>6311.54</v>
      </c>
      <c r="EB103" s="4">
        <f t="shared" ref="EB103:FX103" si="157">ROUND(EB100*$B$6*0.2,2)</f>
        <v>91100.479999999996</v>
      </c>
      <c r="EC103" s="4">
        <f t="shared" si="157"/>
        <v>0</v>
      </c>
      <c r="ED103" s="4">
        <f t="shared" si="157"/>
        <v>149571.51</v>
      </c>
      <c r="EE103" s="4">
        <f t="shared" si="157"/>
        <v>24888.89</v>
      </c>
      <c r="EF103" s="4">
        <f t="shared" si="157"/>
        <v>97531.11</v>
      </c>
      <c r="EG103" s="4">
        <f t="shared" si="157"/>
        <v>42156.3</v>
      </c>
      <c r="EH103" s="4">
        <f t="shared" si="157"/>
        <v>7502.39</v>
      </c>
      <c r="EI103" s="4">
        <f t="shared" si="157"/>
        <v>1133575.83</v>
      </c>
      <c r="EJ103" s="4">
        <f t="shared" si="157"/>
        <v>322364.71999999997</v>
      </c>
      <c r="EK103" s="4">
        <f t="shared" si="157"/>
        <v>55374.8</v>
      </c>
      <c r="EL103" s="4">
        <f t="shared" si="157"/>
        <v>8097.82</v>
      </c>
      <c r="EM103" s="4">
        <f t="shared" si="157"/>
        <v>50015.95</v>
      </c>
      <c r="EN103" s="4">
        <f t="shared" si="157"/>
        <v>143259.98000000001</v>
      </c>
      <c r="EO103" s="4">
        <f t="shared" si="157"/>
        <v>30843.17</v>
      </c>
      <c r="EP103" s="4">
        <f t="shared" si="157"/>
        <v>23459.86</v>
      </c>
      <c r="EQ103" s="4">
        <f t="shared" si="157"/>
        <v>152548.65</v>
      </c>
      <c r="ER103" s="4">
        <f t="shared" si="157"/>
        <v>25127.06</v>
      </c>
      <c r="ES103" s="4">
        <f t="shared" si="157"/>
        <v>2619.88</v>
      </c>
      <c r="ET103" s="4">
        <f t="shared" si="157"/>
        <v>2500.8000000000002</v>
      </c>
      <c r="EU103" s="4">
        <f t="shared" si="157"/>
        <v>90743.23</v>
      </c>
      <c r="EV103" s="4">
        <f t="shared" si="157"/>
        <v>10122.280000000001</v>
      </c>
      <c r="EW103" s="4">
        <f t="shared" si="157"/>
        <v>88599.69</v>
      </c>
      <c r="EX103" s="4">
        <f t="shared" si="157"/>
        <v>14885.7</v>
      </c>
      <c r="EY103" s="4">
        <f t="shared" si="157"/>
        <v>6906.96</v>
      </c>
      <c r="EZ103" s="4">
        <f t="shared" si="157"/>
        <v>0</v>
      </c>
      <c r="FA103" s="4">
        <f t="shared" si="157"/>
        <v>470388.12</v>
      </c>
      <c r="FB103" s="4">
        <f t="shared" si="157"/>
        <v>2500.8000000000002</v>
      </c>
      <c r="FC103" s="4">
        <f t="shared" si="157"/>
        <v>28580.54</v>
      </c>
      <c r="FD103" s="4">
        <f t="shared" si="157"/>
        <v>1190.8599999999999</v>
      </c>
      <c r="FE103" s="4">
        <f t="shared" si="157"/>
        <v>15838.38</v>
      </c>
      <c r="FF103" s="4">
        <f t="shared" si="157"/>
        <v>0</v>
      </c>
      <c r="FG103" s="4">
        <f t="shared" si="157"/>
        <v>8693.25</v>
      </c>
      <c r="FH103" s="4">
        <f t="shared" si="157"/>
        <v>1071.77</v>
      </c>
      <c r="FI103" s="4">
        <f t="shared" si="157"/>
        <v>274373.21999999997</v>
      </c>
      <c r="FJ103" s="4">
        <f t="shared" si="157"/>
        <v>125278.05</v>
      </c>
      <c r="FK103" s="4">
        <f t="shared" si="157"/>
        <v>335583.22</v>
      </c>
      <c r="FL103" s="4">
        <f t="shared" si="157"/>
        <v>70975.02</v>
      </c>
      <c r="FM103" s="4">
        <f t="shared" si="157"/>
        <v>313076.03999999998</v>
      </c>
      <c r="FN103" s="4">
        <f t="shared" si="157"/>
        <v>3088246.86</v>
      </c>
      <c r="FO103" s="4">
        <f t="shared" si="157"/>
        <v>69665.08</v>
      </c>
      <c r="FP103" s="4">
        <f t="shared" si="157"/>
        <v>339751.22</v>
      </c>
      <c r="FQ103" s="4">
        <f t="shared" si="157"/>
        <v>97412.02</v>
      </c>
      <c r="FR103" s="4">
        <f t="shared" si="157"/>
        <v>0</v>
      </c>
      <c r="FS103" s="4">
        <f t="shared" si="157"/>
        <v>5001.6000000000004</v>
      </c>
      <c r="FT103" s="4">
        <f t="shared" si="157"/>
        <v>0</v>
      </c>
      <c r="FU103" s="4">
        <f t="shared" si="157"/>
        <v>117418.4</v>
      </c>
      <c r="FV103" s="4">
        <f t="shared" si="157"/>
        <v>109796.92</v>
      </c>
      <c r="FW103" s="4">
        <f t="shared" si="157"/>
        <v>22030.84</v>
      </c>
      <c r="FX103" s="4">
        <f t="shared" si="157"/>
        <v>1548.11</v>
      </c>
      <c r="FY103" s="4">
        <f>SUM(C103:FX103)</f>
        <v>80149372.219999999</v>
      </c>
    </row>
    <row r="104" spans="1:181" s="4" customFormat="1" x14ac:dyDescent="0.25">
      <c r="A104" s="49"/>
      <c r="B104" s="90" t="s">
        <v>228</v>
      </c>
      <c r="C104" s="4">
        <f t="shared" ref="C104:AH104" si="158">ROUND((C99+0.2)*C72*C101,2)</f>
        <v>2782676.19</v>
      </c>
      <c r="D104" s="4">
        <f t="shared" si="158"/>
        <v>0</v>
      </c>
      <c r="E104" s="4">
        <f t="shared" si="158"/>
        <v>4597656.84</v>
      </c>
      <c r="F104" s="4">
        <f t="shared" si="158"/>
        <v>73127.490000000005</v>
      </c>
      <c r="G104" s="4">
        <f t="shared" si="158"/>
        <v>0</v>
      </c>
      <c r="H104" s="4">
        <f t="shared" si="158"/>
        <v>0</v>
      </c>
      <c r="I104" s="4">
        <f t="shared" si="158"/>
        <v>5743260.3200000003</v>
      </c>
      <c r="J104" s="4">
        <f t="shared" si="158"/>
        <v>0</v>
      </c>
      <c r="K104" s="4">
        <f t="shared" si="158"/>
        <v>0</v>
      </c>
      <c r="L104" s="4">
        <f t="shared" si="158"/>
        <v>0</v>
      </c>
      <c r="M104" s="4">
        <f t="shared" si="158"/>
        <v>767204.45</v>
      </c>
      <c r="N104" s="4">
        <f t="shared" si="158"/>
        <v>0</v>
      </c>
      <c r="O104" s="4">
        <f t="shared" si="158"/>
        <v>0</v>
      </c>
      <c r="P104" s="4">
        <f t="shared" si="158"/>
        <v>0</v>
      </c>
      <c r="Q104" s="4">
        <f t="shared" si="158"/>
        <v>22925168.859999999</v>
      </c>
      <c r="R104" s="4">
        <f t="shared" si="158"/>
        <v>0</v>
      </c>
      <c r="S104" s="4">
        <f t="shared" si="158"/>
        <v>0</v>
      </c>
      <c r="T104" s="4">
        <f t="shared" si="158"/>
        <v>0</v>
      </c>
      <c r="U104" s="4">
        <f t="shared" si="158"/>
        <v>0</v>
      </c>
      <c r="V104" s="4">
        <f t="shared" si="158"/>
        <v>0</v>
      </c>
      <c r="W104" s="4">
        <f t="shared" si="158"/>
        <v>0</v>
      </c>
      <c r="X104" s="4">
        <f t="shared" si="158"/>
        <v>0</v>
      </c>
      <c r="Y104" s="4">
        <f t="shared" si="158"/>
        <v>0</v>
      </c>
      <c r="Z104" s="4">
        <f t="shared" si="158"/>
        <v>0</v>
      </c>
      <c r="AA104" s="4">
        <f t="shared" si="158"/>
        <v>213383.59</v>
      </c>
      <c r="AB104" s="4">
        <f t="shared" si="158"/>
        <v>0</v>
      </c>
      <c r="AC104" s="4">
        <f t="shared" si="158"/>
        <v>0</v>
      </c>
      <c r="AD104" s="4">
        <f t="shared" si="158"/>
        <v>0</v>
      </c>
      <c r="AE104" s="4">
        <f t="shared" si="158"/>
        <v>0</v>
      </c>
      <c r="AF104" s="4">
        <f t="shared" si="158"/>
        <v>0</v>
      </c>
      <c r="AG104" s="4">
        <f t="shared" si="158"/>
        <v>0</v>
      </c>
      <c r="AH104" s="4">
        <f t="shared" si="158"/>
        <v>0</v>
      </c>
      <c r="AI104" s="4">
        <f t="shared" ref="AI104:BN104" si="159">ROUND((AI99+0.2)*AI72*AI101,2)</f>
        <v>0</v>
      </c>
      <c r="AJ104" s="4">
        <f t="shared" si="159"/>
        <v>0</v>
      </c>
      <c r="AK104" s="4">
        <f t="shared" si="159"/>
        <v>0</v>
      </c>
      <c r="AL104" s="4">
        <f t="shared" si="159"/>
        <v>0</v>
      </c>
      <c r="AM104" s="4">
        <f t="shared" si="159"/>
        <v>0</v>
      </c>
      <c r="AN104" s="4">
        <f t="shared" si="159"/>
        <v>0</v>
      </c>
      <c r="AO104" s="4">
        <f t="shared" si="159"/>
        <v>0</v>
      </c>
      <c r="AP104" s="4">
        <f t="shared" si="159"/>
        <v>41481171.960000001</v>
      </c>
      <c r="AQ104" s="4">
        <f t="shared" si="159"/>
        <v>0</v>
      </c>
      <c r="AR104" s="4">
        <f t="shared" si="159"/>
        <v>0</v>
      </c>
      <c r="AS104" s="4">
        <f t="shared" si="159"/>
        <v>2530770.85</v>
      </c>
      <c r="AT104" s="4">
        <f t="shared" si="159"/>
        <v>0</v>
      </c>
      <c r="AU104" s="4">
        <f t="shared" si="159"/>
        <v>0</v>
      </c>
      <c r="AV104" s="4">
        <f t="shared" si="159"/>
        <v>0</v>
      </c>
      <c r="AW104" s="4">
        <f t="shared" si="159"/>
        <v>0</v>
      </c>
      <c r="AX104" s="4">
        <f t="shared" si="159"/>
        <v>0</v>
      </c>
      <c r="AY104" s="4">
        <f t="shared" si="159"/>
        <v>0</v>
      </c>
      <c r="AZ104" s="4">
        <f t="shared" si="159"/>
        <v>631444.25</v>
      </c>
      <c r="BA104" s="4">
        <f t="shared" si="159"/>
        <v>0</v>
      </c>
      <c r="BB104" s="4">
        <f t="shared" si="159"/>
        <v>0</v>
      </c>
      <c r="BC104" s="4">
        <f t="shared" si="159"/>
        <v>0</v>
      </c>
      <c r="BD104" s="4">
        <f t="shared" si="159"/>
        <v>0</v>
      </c>
      <c r="BE104" s="4">
        <f t="shared" si="159"/>
        <v>0</v>
      </c>
      <c r="BF104" s="4">
        <f t="shared" si="159"/>
        <v>0</v>
      </c>
      <c r="BG104" s="4">
        <f t="shared" si="159"/>
        <v>0</v>
      </c>
      <c r="BH104" s="4">
        <f t="shared" si="159"/>
        <v>0</v>
      </c>
      <c r="BI104" s="4">
        <f t="shared" si="159"/>
        <v>0</v>
      </c>
      <c r="BJ104" s="4">
        <f t="shared" si="159"/>
        <v>0</v>
      </c>
      <c r="BK104" s="4">
        <f t="shared" si="159"/>
        <v>0</v>
      </c>
      <c r="BL104" s="4">
        <f t="shared" si="159"/>
        <v>0</v>
      </c>
      <c r="BM104" s="4">
        <f t="shared" si="159"/>
        <v>0</v>
      </c>
      <c r="BN104" s="4">
        <f t="shared" si="159"/>
        <v>0</v>
      </c>
      <c r="BO104" s="4">
        <f t="shared" ref="BO104:CT104" si="160">ROUND((BO99+0.2)*BO72*BO101,2)</f>
        <v>0</v>
      </c>
      <c r="BP104" s="4">
        <f t="shared" si="160"/>
        <v>0</v>
      </c>
      <c r="BQ104" s="4">
        <f t="shared" si="160"/>
        <v>1299632</v>
      </c>
      <c r="BR104" s="4">
        <f t="shared" si="160"/>
        <v>71079.929999999993</v>
      </c>
      <c r="BS104" s="4">
        <f t="shared" si="160"/>
        <v>70981.63</v>
      </c>
      <c r="BT104" s="4">
        <f t="shared" si="160"/>
        <v>0</v>
      </c>
      <c r="BU104" s="4">
        <f t="shared" si="160"/>
        <v>0</v>
      </c>
      <c r="BV104" s="4">
        <f t="shared" si="160"/>
        <v>0</v>
      </c>
      <c r="BW104" s="4">
        <f t="shared" si="160"/>
        <v>0</v>
      </c>
      <c r="BX104" s="4">
        <f t="shared" si="160"/>
        <v>0</v>
      </c>
      <c r="BY104" s="4">
        <f t="shared" si="160"/>
        <v>0</v>
      </c>
      <c r="BZ104" s="4">
        <f t="shared" si="160"/>
        <v>0</v>
      </c>
      <c r="CA104" s="4">
        <f t="shared" si="160"/>
        <v>0</v>
      </c>
      <c r="CB104" s="4">
        <f t="shared" si="160"/>
        <v>0</v>
      </c>
      <c r="CC104" s="4">
        <f t="shared" si="160"/>
        <v>0</v>
      </c>
      <c r="CD104" s="4">
        <f t="shared" si="160"/>
        <v>0</v>
      </c>
      <c r="CE104" s="4">
        <f t="shared" si="160"/>
        <v>0</v>
      </c>
      <c r="CF104" s="4">
        <f t="shared" si="160"/>
        <v>0</v>
      </c>
      <c r="CG104" s="4">
        <f t="shared" si="160"/>
        <v>0</v>
      </c>
      <c r="CH104" s="4">
        <f t="shared" si="160"/>
        <v>38872.99</v>
      </c>
      <c r="CI104" s="4">
        <f t="shared" si="160"/>
        <v>105620</v>
      </c>
      <c r="CJ104" s="4">
        <f t="shared" si="160"/>
        <v>520810.15</v>
      </c>
      <c r="CK104" s="4">
        <f t="shared" si="160"/>
        <v>0</v>
      </c>
      <c r="CL104" s="4">
        <f t="shared" si="160"/>
        <v>0</v>
      </c>
      <c r="CM104" s="4">
        <f t="shared" si="160"/>
        <v>0</v>
      </c>
      <c r="CN104" s="4">
        <f t="shared" si="160"/>
        <v>0</v>
      </c>
      <c r="CO104" s="4">
        <f t="shared" si="160"/>
        <v>0</v>
      </c>
      <c r="CP104" s="4">
        <f t="shared" si="160"/>
        <v>24569.38</v>
      </c>
      <c r="CQ104" s="4">
        <f t="shared" si="160"/>
        <v>0</v>
      </c>
      <c r="CR104" s="4">
        <f t="shared" si="160"/>
        <v>0</v>
      </c>
      <c r="CS104" s="4">
        <f t="shared" si="160"/>
        <v>0</v>
      </c>
      <c r="CT104" s="4">
        <f t="shared" si="160"/>
        <v>0</v>
      </c>
      <c r="CU104" s="4">
        <f t="shared" ref="CU104:DZ104" si="161">ROUND((CU99+0.2)*CU72*CU101,2)</f>
        <v>0</v>
      </c>
      <c r="CV104" s="4">
        <f t="shared" si="161"/>
        <v>0</v>
      </c>
      <c r="CW104" s="4">
        <f t="shared" si="161"/>
        <v>0</v>
      </c>
      <c r="CX104" s="4">
        <f t="shared" si="161"/>
        <v>0</v>
      </c>
      <c r="CY104" s="4">
        <f t="shared" si="161"/>
        <v>0</v>
      </c>
      <c r="CZ104" s="4">
        <f t="shared" si="161"/>
        <v>0</v>
      </c>
      <c r="DA104" s="4">
        <f t="shared" si="161"/>
        <v>0</v>
      </c>
      <c r="DB104" s="4">
        <f t="shared" si="161"/>
        <v>0</v>
      </c>
      <c r="DC104" s="4">
        <f t="shared" si="161"/>
        <v>0</v>
      </c>
      <c r="DD104" s="4">
        <f t="shared" si="161"/>
        <v>0</v>
      </c>
      <c r="DE104" s="4">
        <f t="shared" si="161"/>
        <v>0</v>
      </c>
      <c r="DF104" s="4">
        <f t="shared" si="161"/>
        <v>0</v>
      </c>
      <c r="DG104" s="4">
        <f t="shared" si="161"/>
        <v>0</v>
      </c>
      <c r="DH104" s="4">
        <f t="shared" si="161"/>
        <v>0</v>
      </c>
      <c r="DI104" s="4">
        <f t="shared" si="161"/>
        <v>0</v>
      </c>
      <c r="DJ104" s="4">
        <f t="shared" si="161"/>
        <v>0</v>
      </c>
      <c r="DK104" s="4">
        <f t="shared" si="161"/>
        <v>0</v>
      </c>
      <c r="DL104" s="4">
        <f t="shared" si="161"/>
        <v>169938.49</v>
      </c>
      <c r="DM104" s="4">
        <f t="shared" si="161"/>
        <v>0</v>
      </c>
      <c r="DN104" s="4">
        <f t="shared" si="161"/>
        <v>1313.87</v>
      </c>
      <c r="DO104" s="4">
        <f t="shared" si="161"/>
        <v>754522.07</v>
      </c>
      <c r="DP104" s="4">
        <f t="shared" si="161"/>
        <v>0</v>
      </c>
      <c r="DQ104" s="4">
        <f t="shared" si="161"/>
        <v>8543.2000000000007</v>
      </c>
      <c r="DR104" s="4">
        <f t="shared" si="161"/>
        <v>0</v>
      </c>
      <c r="DS104" s="4">
        <f t="shared" si="161"/>
        <v>0</v>
      </c>
      <c r="DT104" s="4">
        <f t="shared" si="161"/>
        <v>3472.54</v>
      </c>
      <c r="DU104" s="4">
        <f t="shared" si="161"/>
        <v>0</v>
      </c>
      <c r="DV104" s="4">
        <f t="shared" si="161"/>
        <v>0</v>
      </c>
      <c r="DW104" s="4">
        <f t="shared" si="161"/>
        <v>0</v>
      </c>
      <c r="DX104" s="4">
        <f t="shared" si="161"/>
        <v>0</v>
      </c>
      <c r="DY104" s="4">
        <f t="shared" si="161"/>
        <v>0</v>
      </c>
      <c r="DZ104" s="4">
        <f t="shared" si="161"/>
        <v>0</v>
      </c>
      <c r="EA104" s="4">
        <f t="shared" ref="EA104:FF104" si="162">ROUND((EA99+0.2)*EA72*EA101,2)</f>
        <v>0</v>
      </c>
      <c r="EB104" s="4">
        <f t="shared" si="162"/>
        <v>81015.960000000006</v>
      </c>
      <c r="EC104" s="4">
        <f t="shared" si="162"/>
        <v>0</v>
      </c>
      <c r="ED104" s="4">
        <f t="shared" si="162"/>
        <v>0</v>
      </c>
      <c r="EE104" s="4">
        <f t="shared" si="162"/>
        <v>0</v>
      </c>
      <c r="EF104" s="4">
        <f t="shared" si="162"/>
        <v>0</v>
      </c>
      <c r="EG104" s="4">
        <f t="shared" si="162"/>
        <v>34831.760000000002</v>
      </c>
      <c r="EH104" s="4">
        <f t="shared" si="162"/>
        <v>0</v>
      </c>
      <c r="EI104" s="4">
        <f t="shared" si="162"/>
        <v>0</v>
      </c>
      <c r="EJ104" s="4">
        <f t="shared" si="162"/>
        <v>0</v>
      </c>
      <c r="EK104" s="4">
        <f t="shared" si="162"/>
        <v>0</v>
      </c>
      <c r="EL104" s="4">
        <f t="shared" si="162"/>
        <v>0</v>
      </c>
      <c r="EM104" s="4">
        <f t="shared" si="162"/>
        <v>0</v>
      </c>
      <c r="EN104" s="4">
        <f t="shared" si="162"/>
        <v>0</v>
      </c>
      <c r="EO104" s="4">
        <f t="shared" si="162"/>
        <v>0</v>
      </c>
      <c r="EP104" s="4">
        <f t="shared" si="162"/>
        <v>0</v>
      </c>
      <c r="EQ104" s="4">
        <f t="shared" si="162"/>
        <v>0</v>
      </c>
      <c r="ER104" s="4">
        <f t="shared" si="162"/>
        <v>0</v>
      </c>
      <c r="ES104" s="4">
        <f t="shared" si="162"/>
        <v>0</v>
      </c>
      <c r="ET104" s="4">
        <f t="shared" si="162"/>
        <v>0</v>
      </c>
      <c r="EU104" s="4">
        <f t="shared" si="162"/>
        <v>335942.14</v>
      </c>
      <c r="EV104" s="4">
        <f t="shared" si="162"/>
        <v>3739.41</v>
      </c>
      <c r="EW104" s="4">
        <f t="shared" si="162"/>
        <v>0</v>
      </c>
      <c r="EX104" s="4">
        <f t="shared" si="162"/>
        <v>0</v>
      </c>
      <c r="EY104" s="4">
        <f t="shared" si="162"/>
        <v>0</v>
      </c>
      <c r="EZ104" s="4">
        <f t="shared" si="162"/>
        <v>0</v>
      </c>
      <c r="FA104" s="4">
        <f t="shared" si="162"/>
        <v>610057.43000000005</v>
      </c>
      <c r="FB104" s="4">
        <f t="shared" si="162"/>
        <v>0</v>
      </c>
      <c r="FC104" s="4">
        <f t="shared" si="162"/>
        <v>0</v>
      </c>
      <c r="FD104" s="4">
        <f t="shared" si="162"/>
        <v>0</v>
      </c>
      <c r="FE104" s="4">
        <f t="shared" si="162"/>
        <v>5831.86</v>
      </c>
      <c r="FF104" s="4">
        <f t="shared" si="162"/>
        <v>0</v>
      </c>
      <c r="FG104" s="4">
        <f t="shared" ref="FG104:FX104" si="163">ROUND((FG99+0.2)*FG72*FG101,2)</f>
        <v>0</v>
      </c>
      <c r="FH104" s="4">
        <f t="shared" si="163"/>
        <v>0</v>
      </c>
      <c r="FI104" s="4">
        <f t="shared" si="163"/>
        <v>80962.13</v>
      </c>
      <c r="FJ104" s="4">
        <f t="shared" si="163"/>
        <v>0</v>
      </c>
      <c r="FK104" s="4">
        <f t="shared" si="163"/>
        <v>59177.21</v>
      </c>
      <c r="FL104" s="4">
        <f t="shared" si="163"/>
        <v>0</v>
      </c>
      <c r="FM104" s="4">
        <f t="shared" si="163"/>
        <v>0</v>
      </c>
      <c r="FN104" s="4">
        <f t="shared" si="163"/>
        <v>2289582.02</v>
      </c>
      <c r="FO104" s="4">
        <f t="shared" si="163"/>
        <v>0</v>
      </c>
      <c r="FP104" s="4">
        <f t="shared" si="163"/>
        <v>893287.28</v>
      </c>
      <c r="FQ104" s="4">
        <f t="shared" si="163"/>
        <v>0</v>
      </c>
      <c r="FR104" s="4">
        <f t="shared" si="163"/>
        <v>0</v>
      </c>
      <c r="FS104" s="4">
        <f t="shared" si="163"/>
        <v>0</v>
      </c>
      <c r="FT104" s="4">
        <f t="shared" si="163"/>
        <v>0</v>
      </c>
      <c r="FU104" s="4">
        <f t="shared" si="163"/>
        <v>345389.26</v>
      </c>
      <c r="FV104" s="4">
        <f t="shared" si="163"/>
        <v>21206.47</v>
      </c>
      <c r="FW104" s="4">
        <f t="shared" si="163"/>
        <v>13627.26</v>
      </c>
      <c r="FX104" s="4">
        <f t="shared" si="163"/>
        <v>0</v>
      </c>
      <c r="FY104" s="4">
        <f>SUM(C104:FX104)</f>
        <v>89589871.239999995</v>
      </c>
    </row>
    <row r="105" spans="1:181" s="4" customFormat="1" x14ac:dyDescent="0.25">
      <c r="A105" s="49"/>
      <c r="B105" s="91" t="s">
        <v>315</v>
      </c>
      <c r="C105" s="89">
        <f>C103+C104</f>
        <v>3988060.63</v>
      </c>
      <c r="D105" s="89">
        <f t="shared" ref="D105:BO105" si="164">D103+D104</f>
        <v>6610084.4000000004</v>
      </c>
      <c r="E105" s="89">
        <f t="shared" si="164"/>
        <v>5686813.7400000002</v>
      </c>
      <c r="F105" s="89">
        <f t="shared" si="164"/>
        <v>2609412.6</v>
      </c>
      <c r="G105" s="89">
        <f t="shared" si="164"/>
        <v>92529.51</v>
      </c>
      <c r="H105" s="89">
        <f t="shared" si="164"/>
        <v>24650.720000000001</v>
      </c>
      <c r="I105" s="89">
        <f t="shared" si="164"/>
        <v>7212419.3700000001</v>
      </c>
      <c r="J105" s="89">
        <f t="shared" si="164"/>
        <v>316410.44</v>
      </c>
      <c r="K105" s="89">
        <f t="shared" si="164"/>
        <v>13694.84</v>
      </c>
      <c r="L105" s="89">
        <f t="shared" si="164"/>
        <v>386432.77</v>
      </c>
      <c r="M105" s="89">
        <f t="shared" si="164"/>
        <v>987393.72</v>
      </c>
      <c r="N105" s="89">
        <f t="shared" si="164"/>
        <v>5022316.09</v>
      </c>
      <c r="O105" s="89">
        <f t="shared" si="164"/>
        <v>770483.83</v>
      </c>
      <c r="P105" s="89">
        <f t="shared" si="164"/>
        <v>9050.51</v>
      </c>
      <c r="Q105" s="89">
        <f t="shared" si="164"/>
        <v>28861705.109999999</v>
      </c>
      <c r="R105" s="89">
        <f t="shared" si="164"/>
        <v>15838.38</v>
      </c>
      <c r="S105" s="89">
        <f t="shared" si="164"/>
        <v>124325.37</v>
      </c>
      <c r="T105" s="89">
        <f t="shared" si="164"/>
        <v>13813.93</v>
      </c>
      <c r="U105" s="89">
        <f t="shared" si="164"/>
        <v>0</v>
      </c>
      <c r="V105" s="89">
        <f t="shared" si="164"/>
        <v>2500.8000000000002</v>
      </c>
      <c r="W105" s="89">
        <f t="shared" si="164"/>
        <v>0</v>
      </c>
      <c r="X105" s="89">
        <f t="shared" si="164"/>
        <v>0</v>
      </c>
      <c r="Y105" s="89">
        <f t="shared" si="164"/>
        <v>2381.71</v>
      </c>
      <c r="Z105" s="89">
        <f t="shared" si="164"/>
        <v>20959.07</v>
      </c>
      <c r="AA105" s="89">
        <f t="shared" si="164"/>
        <v>4658253.6099999994</v>
      </c>
      <c r="AB105" s="89">
        <f t="shared" si="164"/>
        <v>3038230.91</v>
      </c>
      <c r="AC105" s="89">
        <f t="shared" si="164"/>
        <v>2381.71</v>
      </c>
      <c r="AD105" s="89">
        <f t="shared" si="164"/>
        <v>15004.79</v>
      </c>
      <c r="AE105" s="89">
        <f t="shared" si="164"/>
        <v>0</v>
      </c>
      <c r="AF105" s="89">
        <f t="shared" si="164"/>
        <v>23578.95</v>
      </c>
      <c r="AG105" s="89">
        <f t="shared" si="164"/>
        <v>1309.94</v>
      </c>
      <c r="AH105" s="89">
        <f t="shared" si="164"/>
        <v>0</v>
      </c>
      <c r="AI105" s="89">
        <f t="shared" si="164"/>
        <v>0</v>
      </c>
      <c r="AJ105" s="89">
        <f t="shared" si="164"/>
        <v>30128.66</v>
      </c>
      <c r="AK105" s="89">
        <f t="shared" si="164"/>
        <v>16195.64</v>
      </c>
      <c r="AL105" s="89">
        <f t="shared" si="164"/>
        <v>25365.23</v>
      </c>
      <c r="AM105" s="89">
        <f t="shared" si="164"/>
        <v>2381.71</v>
      </c>
      <c r="AN105" s="89">
        <f t="shared" si="164"/>
        <v>0</v>
      </c>
      <c r="AO105" s="89">
        <f t="shared" si="164"/>
        <v>388099.97</v>
      </c>
      <c r="AP105" s="89">
        <f t="shared" si="164"/>
        <v>53968487.980000004</v>
      </c>
      <c r="AQ105" s="89">
        <f t="shared" si="164"/>
        <v>0</v>
      </c>
      <c r="AR105" s="89">
        <f t="shared" si="164"/>
        <v>2581180.38</v>
      </c>
      <c r="AS105" s="89">
        <f t="shared" si="164"/>
        <v>3498698.6100000003</v>
      </c>
      <c r="AT105" s="89">
        <f t="shared" si="164"/>
        <v>43585.33</v>
      </c>
      <c r="AU105" s="89">
        <f t="shared" si="164"/>
        <v>9645.93</v>
      </c>
      <c r="AV105" s="89">
        <f t="shared" si="164"/>
        <v>0</v>
      </c>
      <c r="AW105" s="89">
        <f t="shared" si="164"/>
        <v>5001.6000000000004</v>
      </c>
      <c r="AX105" s="89">
        <f t="shared" si="164"/>
        <v>0</v>
      </c>
      <c r="AY105" s="89">
        <f t="shared" si="164"/>
        <v>1190.8599999999999</v>
      </c>
      <c r="AZ105" s="89">
        <f t="shared" si="164"/>
        <v>2284947.81</v>
      </c>
      <c r="BA105" s="89">
        <f t="shared" si="164"/>
        <v>170768.75</v>
      </c>
      <c r="BB105" s="89">
        <f t="shared" si="164"/>
        <v>407749.09</v>
      </c>
      <c r="BC105" s="89">
        <f t="shared" si="164"/>
        <v>2980712.57</v>
      </c>
      <c r="BD105" s="89">
        <f t="shared" si="164"/>
        <v>115155.78</v>
      </c>
      <c r="BE105" s="89">
        <f t="shared" si="164"/>
        <v>8574.16</v>
      </c>
      <c r="BF105" s="89">
        <f t="shared" si="164"/>
        <v>437758.67</v>
      </c>
      <c r="BG105" s="89">
        <f t="shared" si="164"/>
        <v>132304.1</v>
      </c>
      <c r="BH105" s="89">
        <f t="shared" si="164"/>
        <v>6906.96</v>
      </c>
      <c r="BI105" s="89">
        <f t="shared" si="164"/>
        <v>11432.22</v>
      </c>
      <c r="BJ105" s="89">
        <f t="shared" si="164"/>
        <v>273063.28000000003</v>
      </c>
      <c r="BK105" s="89">
        <f t="shared" si="164"/>
        <v>516712.42</v>
      </c>
      <c r="BL105" s="89">
        <f t="shared" si="164"/>
        <v>0</v>
      </c>
      <c r="BM105" s="89">
        <f t="shared" si="164"/>
        <v>2500.8000000000002</v>
      </c>
      <c r="BN105" s="89">
        <f t="shared" si="164"/>
        <v>40489.1</v>
      </c>
      <c r="BO105" s="89">
        <f t="shared" si="164"/>
        <v>25007.98</v>
      </c>
      <c r="BP105" s="89">
        <f t="shared" ref="BP105:EA105" si="165">BP103+BP104</f>
        <v>0</v>
      </c>
      <c r="BQ105" s="89">
        <f t="shared" si="165"/>
        <v>2127634.1800000002</v>
      </c>
      <c r="BR105" s="89">
        <f t="shared" si="165"/>
        <v>794167.69</v>
      </c>
      <c r="BS105" s="89">
        <f t="shared" si="165"/>
        <v>229960.91</v>
      </c>
      <c r="BT105" s="89">
        <f t="shared" si="165"/>
        <v>1309.94</v>
      </c>
      <c r="BU105" s="89">
        <f t="shared" si="165"/>
        <v>45728.87</v>
      </c>
      <c r="BV105" s="89">
        <f t="shared" si="165"/>
        <v>118252</v>
      </c>
      <c r="BW105" s="89">
        <f t="shared" si="165"/>
        <v>158860.19</v>
      </c>
      <c r="BX105" s="89">
        <f t="shared" si="165"/>
        <v>0</v>
      </c>
      <c r="BY105" s="89">
        <f t="shared" si="165"/>
        <v>0</v>
      </c>
      <c r="BZ105" s="89">
        <f t="shared" si="165"/>
        <v>3691.65</v>
      </c>
      <c r="CA105" s="89">
        <f t="shared" si="165"/>
        <v>20363.64</v>
      </c>
      <c r="CB105" s="89">
        <f t="shared" si="165"/>
        <v>6344880.7699999996</v>
      </c>
      <c r="CC105" s="89">
        <f t="shared" si="165"/>
        <v>1190.8599999999999</v>
      </c>
      <c r="CD105" s="89">
        <f t="shared" si="165"/>
        <v>0</v>
      </c>
      <c r="CE105" s="89">
        <f t="shared" si="165"/>
        <v>0</v>
      </c>
      <c r="CF105" s="89">
        <f t="shared" si="165"/>
        <v>7264.22</v>
      </c>
      <c r="CG105" s="89">
        <f t="shared" si="165"/>
        <v>12742.16</v>
      </c>
      <c r="CH105" s="89">
        <f t="shared" si="165"/>
        <v>57450.34</v>
      </c>
      <c r="CI105" s="89">
        <f t="shared" si="165"/>
        <v>216250.52000000002</v>
      </c>
      <c r="CJ105" s="89">
        <f t="shared" si="165"/>
        <v>685624.62</v>
      </c>
      <c r="CK105" s="89">
        <f t="shared" si="165"/>
        <v>191013.3</v>
      </c>
      <c r="CL105" s="89">
        <f t="shared" si="165"/>
        <v>20959.07</v>
      </c>
      <c r="CM105" s="89">
        <f t="shared" si="165"/>
        <v>29890.49</v>
      </c>
      <c r="CN105" s="89">
        <f t="shared" si="165"/>
        <v>2078639.15</v>
      </c>
      <c r="CO105" s="89">
        <f t="shared" si="165"/>
        <v>496467.87</v>
      </c>
      <c r="CP105" s="89">
        <f t="shared" si="165"/>
        <v>198910.7</v>
      </c>
      <c r="CQ105" s="89">
        <f t="shared" si="165"/>
        <v>61805.43</v>
      </c>
      <c r="CR105" s="89">
        <f t="shared" si="165"/>
        <v>3691.65</v>
      </c>
      <c r="CS105" s="89">
        <f t="shared" si="165"/>
        <v>5954.28</v>
      </c>
      <c r="CT105" s="89">
        <f t="shared" si="165"/>
        <v>3453.48</v>
      </c>
      <c r="CU105" s="89">
        <f t="shared" si="165"/>
        <v>2381.71</v>
      </c>
      <c r="CV105" s="89">
        <f t="shared" si="165"/>
        <v>0</v>
      </c>
      <c r="CW105" s="89">
        <f t="shared" si="165"/>
        <v>0</v>
      </c>
      <c r="CX105" s="89">
        <f t="shared" si="165"/>
        <v>24888.89</v>
      </c>
      <c r="CY105" s="89">
        <f t="shared" si="165"/>
        <v>0</v>
      </c>
      <c r="CZ105" s="89">
        <f t="shared" si="165"/>
        <v>125754.39</v>
      </c>
      <c r="DA105" s="89">
        <f t="shared" si="165"/>
        <v>0</v>
      </c>
      <c r="DB105" s="89">
        <f t="shared" si="165"/>
        <v>2500.8000000000002</v>
      </c>
      <c r="DC105" s="89">
        <f t="shared" si="165"/>
        <v>1190.8599999999999</v>
      </c>
      <c r="DD105" s="89">
        <f t="shared" si="165"/>
        <v>2381.71</v>
      </c>
      <c r="DE105" s="89">
        <f t="shared" si="165"/>
        <v>18815.52</v>
      </c>
      <c r="DF105" s="89">
        <f t="shared" si="165"/>
        <v>1080582.73</v>
      </c>
      <c r="DG105" s="89">
        <f t="shared" si="165"/>
        <v>0</v>
      </c>
      <c r="DH105" s="89">
        <f t="shared" si="165"/>
        <v>228168.01</v>
      </c>
      <c r="DI105" s="89">
        <f t="shared" si="165"/>
        <v>201016.49</v>
      </c>
      <c r="DJ105" s="89">
        <f t="shared" si="165"/>
        <v>12384.9</v>
      </c>
      <c r="DK105" s="89">
        <f t="shared" si="165"/>
        <v>23817.119999999999</v>
      </c>
      <c r="DL105" s="89">
        <f t="shared" si="165"/>
        <v>1059507.92</v>
      </c>
      <c r="DM105" s="89">
        <f t="shared" si="165"/>
        <v>6906.96</v>
      </c>
      <c r="DN105" s="89">
        <f t="shared" si="165"/>
        <v>233173.53</v>
      </c>
      <c r="DO105" s="89">
        <f t="shared" si="165"/>
        <v>1217765.0499999998</v>
      </c>
      <c r="DP105" s="89">
        <f t="shared" si="165"/>
        <v>1309.94</v>
      </c>
      <c r="DQ105" s="89">
        <f t="shared" si="165"/>
        <v>85234.33</v>
      </c>
      <c r="DR105" s="89">
        <f t="shared" si="165"/>
        <v>24412.55</v>
      </c>
      <c r="DS105" s="89">
        <f t="shared" si="165"/>
        <v>79311.009999999995</v>
      </c>
      <c r="DT105" s="89">
        <f t="shared" si="165"/>
        <v>24431.61</v>
      </c>
      <c r="DU105" s="89">
        <f t="shared" si="165"/>
        <v>2500.8000000000002</v>
      </c>
      <c r="DV105" s="89">
        <f t="shared" si="165"/>
        <v>0</v>
      </c>
      <c r="DW105" s="89">
        <f t="shared" si="165"/>
        <v>2500.8000000000002</v>
      </c>
      <c r="DX105" s="89">
        <f t="shared" si="165"/>
        <v>5120.68</v>
      </c>
      <c r="DY105" s="89">
        <f t="shared" si="165"/>
        <v>8574.16</v>
      </c>
      <c r="DZ105" s="89">
        <f t="shared" si="165"/>
        <v>1190.8599999999999</v>
      </c>
      <c r="EA105" s="89">
        <f t="shared" si="165"/>
        <v>6311.54</v>
      </c>
      <c r="EB105" s="89">
        <f t="shared" ref="EB105:FX105" si="166">EB103+EB104</f>
        <v>172116.44</v>
      </c>
      <c r="EC105" s="89">
        <f t="shared" si="166"/>
        <v>0</v>
      </c>
      <c r="ED105" s="89">
        <f t="shared" si="166"/>
        <v>149571.51</v>
      </c>
      <c r="EE105" s="89">
        <f t="shared" si="166"/>
        <v>24888.89</v>
      </c>
      <c r="EF105" s="89">
        <f t="shared" si="166"/>
        <v>97531.11</v>
      </c>
      <c r="EG105" s="89">
        <f t="shared" si="166"/>
        <v>76988.06</v>
      </c>
      <c r="EH105" s="89">
        <f t="shared" si="166"/>
        <v>7502.39</v>
      </c>
      <c r="EI105" s="89">
        <f t="shared" si="166"/>
        <v>1133575.83</v>
      </c>
      <c r="EJ105" s="89">
        <f t="shared" si="166"/>
        <v>322364.71999999997</v>
      </c>
      <c r="EK105" s="89">
        <f t="shared" si="166"/>
        <v>55374.8</v>
      </c>
      <c r="EL105" s="89">
        <f t="shared" si="166"/>
        <v>8097.82</v>
      </c>
      <c r="EM105" s="89">
        <f t="shared" si="166"/>
        <v>50015.95</v>
      </c>
      <c r="EN105" s="89">
        <f t="shared" si="166"/>
        <v>143259.98000000001</v>
      </c>
      <c r="EO105" s="89">
        <f t="shared" si="166"/>
        <v>30843.17</v>
      </c>
      <c r="EP105" s="89">
        <f t="shared" si="166"/>
        <v>23459.86</v>
      </c>
      <c r="EQ105" s="89">
        <f t="shared" si="166"/>
        <v>152548.65</v>
      </c>
      <c r="ER105" s="89">
        <f t="shared" si="166"/>
        <v>25127.06</v>
      </c>
      <c r="ES105" s="89">
        <f t="shared" si="166"/>
        <v>2619.88</v>
      </c>
      <c r="ET105" s="89">
        <f t="shared" si="166"/>
        <v>2500.8000000000002</v>
      </c>
      <c r="EU105" s="89">
        <f t="shared" si="166"/>
        <v>426685.37</v>
      </c>
      <c r="EV105" s="89">
        <f t="shared" si="166"/>
        <v>13861.69</v>
      </c>
      <c r="EW105" s="89">
        <f t="shared" si="166"/>
        <v>88599.69</v>
      </c>
      <c r="EX105" s="89">
        <f t="shared" si="166"/>
        <v>14885.7</v>
      </c>
      <c r="EY105" s="89">
        <f t="shared" si="166"/>
        <v>6906.96</v>
      </c>
      <c r="EZ105" s="89">
        <f t="shared" si="166"/>
        <v>0</v>
      </c>
      <c r="FA105" s="89">
        <f t="shared" si="166"/>
        <v>1080445.55</v>
      </c>
      <c r="FB105" s="89">
        <f t="shared" si="166"/>
        <v>2500.8000000000002</v>
      </c>
      <c r="FC105" s="89">
        <f t="shared" si="166"/>
        <v>28580.54</v>
      </c>
      <c r="FD105" s="89">
        <f t="shared" si="166"/>
        <v>1190.8599999999999</v>
      </c>
      <c r="FE105" s="89">
        <f t="shared" si="166"/>
        <v>21670.239999999998</v>
      </c>
      <c r="FF105" s="89">
        <f t="shared" si="166"/>
        <v>0</v>
      </c>
      <c r="FG105" s="89">
        <f t="shared" si="166"/>
        <v>8693.25</v>
      </c>
      <c r="FH105" s="89">
        <f t="shared" si="166"/>
        <v>1071.77</v>
      </c>
      <c r="FI105" s="89">
        <f t="shared" si="166"/>
        <v>355335.35</v>
      </c>
      <c r="FJ105" s="89">
        <f t="shared" si="166"/>
        <v>125278.05</v>
      </c>
      <c r="FK105" s="89">
        <f t="shared" si="166"/>
        <v>394760.43</v>
      </c>
      <c r="FL105" s="89">
        <f t="shared" si="166"/>
        <v>70975.02</v>
      </c>
      <c r="FM105" s="89">
        <f t="shared" si="166"/>
        <v>313076.03999999998</v>
      </c>
      <c r="FN105" s="89">
        <f t="shared" si="166"/>
        <v>5377828.8799999999</v>
      </c>
      <c r="FO105" s="89">
        <f t="shared" si="166"/>
        <v>69665.08</v>
      </c>
      <c r="FP105" s="89">
        <f t="shared" si="166"/>
        <v>1233038.5</v>
      </c>
      <c r="FQ105" s="89">
        <f t="shared" si="166"/>
        <v>97412.02</v>
      </c>
      <c r="FR105" s="89">
        <f t="shared" si="166"/>
        <v>0</v>
      </c>
      <c r="FS105" s="89">
        <f t="shared" si="166"/>
        <v>5001.6000000000004</v>
      </c>
      <c r="FT105" s="89">
        <f t="shared" si="166"/>
        <v>0</v>
      </c>
      <c r="FU105" s="89">
        <f t="shared" si="166"/>
        <v>462807.66000000003</v>
      </c>
      <c r="FV105" s="89">
        <f t="shared" si="166"/>
        <v>131003.39</v>
      </c>
      <c r="FW105" s="89">
        <f t="shared" si="166"/>
        <v>35658.1</v>
      </c>
      <c r="FX105" s="89">
        <f t="shared" si="166"/>
        <v>1548.11</v>
      </c>
      <c r="FY105" s="89">
        <f>SUM(C105:FX105)</f>
        <v>169739243.46000016</v>
      </c>
    </row>
    <row r="106" spans="1:181" s="102" customFormat="1" x14ac:dyDescent="0.25">
      <c r="A106" s="49"/>
      <c r="B106" s="91" t="s">
        <v>356</v>
      </c>
      <c r="C106" s="101">
        <f t="shared" ref="C106:AH106" si="167">IF(C105&gt;0,C105/C68,0)</f>
        <v>1673.7569270155707</v>
      </c>
      <c r="D106" s="101">
        <f t="shared" si="167"/>
        <v>1190.856000144126</v>
      </c>
      <c r="E106" s="101">
        <f t="shared" si="167"/>
        <v>1998.8800492091389</v>
      </c>
      <c r="F106" s="101">
        <f t="shared" si="167"/>
        <v>1191.3494041912065</v>
      </c>
      <c r="G106" s="101">
        <f t="shared" si="167"/>
        <v>1190.8559845559844</v>
      </c>
      <c r="H106" s="101">
        <f t="shared" si="167"/>
        <v>1190.856038647343</v>
      </c>
      <c r="I106" s="101">
        <f t="shared" si="167"/>
        <v>1978.6615922745605</v>
      </c>
      <c r="J106" s="101">
        <f t="shared" si="167"/>
        <v>1190.8560030109147</v>
      </c>
      <c r="K106" s="101">
        <f t="shared" si="167"/>
        <v>1190.8556521739131</v>
      </c>
      <c r="L106" s="101">
        <f t="shared" si="167"/>
        <v>1190.8559938366718</v>
      </c>
      <c r="M106" s="101">
        <f t="shared" si="167"/>
        <v>1908.007188405797</v>
      </c>
      <c r="N106" s="101">
        <f t="shared" si="167"/>
        <v>1190.8559989567032</v>
      </c>
      <c r="O106" s="101">
        <f t="shared" si="167"/>
        <v>1190.8559969088099</v>
      </c>
      <c r="P106" s="101">
        <f t="shared" si="167"/>
        <v>1190.8565789473685</v>
      </c>
      <c r="Q106" s="101">
        <f t="shared" si="167"/>
        <v>1975.3949262863948</v>
      </c>
      <c r="R106" s="101">
        <f t="shared" si="167"/>
        <v>1190.8556390977442</v>
      </c>
      <c r="S106" s="101">
        <f t="shared" si="167"/>
        <v>1190.8560344827586</v>
      </c>
      <c r="T106" s="101">
        <f t="shared" si="167"/>
        <v>1190.8560344827588</v>
      </c>
      <c r="U106" s="101">
        <f t="shared" si="167"/>
        <v>0</v>
      </c>
      <c r="V106" s="101">
        <f t="shared" si="167"/>
        <v>1190.8571428571429</v>
      </c>
      <c r="W106" s="101">
        <f t="shared" si="167"/>
        <v>0</v>
      </c>
      <c r="X106" s="101">
        <f t="shared" si="167"/>
        <v>0</v>
      </c>
      <c r="Y106" s="101">
        <f t="shared" si="167"/>
        <v>1190.855</v>
      </c>
      <c r="Z106" s="101">
        <f t="shared" si="167"/>
        <v>1190.8562499999998</v>
      </c>
      <c r="AA106" s="101">
        <f t="shared" si="167"/>
        <v>1192.1619516814249</v>
      </c>
      <c r="AB106" s="101">
        <f t="shared" si="167"/>
        <v>1190.8559989025202</v>
      </c>
      <c r="AC106" s="101">
        <f t="shared" si="167"/>
        <v>1190.855</v>
      </c>
      <c r="AD106" s="101">
        <f t="shared" si="167"/>
        <v>1190.8563492063493</v>
      </c>
      <c r="AE106" s="101">
        <f t="shared" si="167"/>
        <v>0</v>
      </c>
      <c r="AF106" s="101">
        <f t="shared" si="167"/>
        <v>1190.8560606060605</v>
      </c>
      <c r="AG106" s="101">
        <f t="shared" si="167"/>
        <v>1190.8545454545454</v>
      </c>
      <c r="AH106" s="101">
        <f t="shared" si="167"/>
        <v>0</v>
      </c>
      <c r="AI106" s="101">
        <f t="shared" ref="AI106:BN106" si="168">IF(AI105&gt;0,AI105/AI68,0)</f>
        <v>0</v>
      </c>
      <c r="AJ106" s="101">
        <f t="shared" si="168"/>
        <v>1190.8561264822133</v>
      </c>
      <c r="AK106" s="101">
        <f t="shared" si="168"/>
        <v>1190.8558823529411</v>
      </c>
      <c r="AL106" s="101">
        <f t="shared" si="168"/>
        <v>1190.855868544601</v>
      </c>
      <c r="AM106" s="101">
        <f t="shared" si="168"/>
        <v>1190.855</v>
      </c>
      <c r="AN106" s="101">
        <f t="shared" si="168"/>
        <v>0</v>
      </c>
      <c r="AO106" s="101">
        <f t="shared" si="168"/>
        <v>1190.8559987726296</v>
      </c>
      <c r="AP106" s="101">
        <f t="shared" si="168"/>
        <v>1877.040751393821</v>
      </c>
      <c r="AQ106" s="101">
        <f t="shared" si="168"/>
        <v>0</v>
      </c>
      <c r="AR106" s="101">
        <f t="shared" si="168"/>
        <v>1190.856</v>
      </c>
      <c r="AS106" s="101">
        <f t="shared" si="168"/>
        <v>1737.3615105770189</v>
      </c>
      <c r="AT106" s="101">
        <f t="shared" si="168"/>
        <v>1190.8560109289617</v>
      </c>
      <c r="AU106" s="101">
        <f t="shared" si="168"/>
        <v>1190.8555555555556</v>
      </c>
      <c r="AV106" s="101">
        <f t="shared" si="168"/>
        <v>0</v>
      </c>
      <c r="AW106" s="101">
        <f t="shared" si="168"/>
        <v>1190.8571428571429</v>
      </c>
      <c r="AX106" s="101">
        <f t="shared" si="168"/>
        <v>0</v>
      </c>
      <c r="AY106" s="101">
        <f t="shared" si="168"/>
        <v>1190.8599999999999</v>
      </c>
      <c r="AZ106" s="101">
        <f t="shared" si="168"/>
        <v>1240.6731878156052</v>
      </c>
      <c r="BA106" s="101">
        <f t="shared" si="168"/>
        <v>1190.8559972105998</v>
      </c>
      <c r="BB106" s="101">
        <f t="shared" si="168"/>
        <v>1190.8559871495329</v>
      </c>
      <c r="BC106" s="101">
        <f t="shared" si="168"/>
        <v>1190.8560007990411</v>
      </c>
      <c r="BD106" s="101">
        <f t="shared" si="168"/>
        <v>1190.8560496380558</v>
      </c>
      <c r="BE106" s="101">
        <f t="shared" si="168"/>
        <v>1190.8555555555556</v>
      </c>
      <c r="BF106" s="101">
        <f t="shared" si="168"/>
        <v>1190.8560119695319</v>
      </c>
      <c r="BG106" s="101">
        <f t="shared" si="168"/>
        <v>1190.85598559856</v>
      </c>
      <c r="BH106" s="101">
        <f t="shared" si="168"/>
        <v>1190.8551724137931</v>
      </c>
      <c r="BI106" s="101">
        <f t="shared" si="168"/>
        <v>1190.85625</v>
      </c>
      <c r="BJ106" s="101">
        <f t="shared" si="168"/>
        <v>1190.8559965111208</v>
      </c>
      <c r="BK106" s="101">
        <f t="shared" si="168"/>
        <v>1190.8560036874856</v>
      </c>
      <c r="BL106" s="101">
        <f t="shared" si="168"/>
        <v>0</v>
      </c>
      <c r="BM106" s="101">
        <f t="shared" si="168"/>
        <v>1190.8571428571429</v>
      </c>
      <c r="BN106" s="101">
        <f t="shared" si="168"/>
        <v>1190.8558823529411</v>
      </c>
      <c r="BO106" s="101">
        <f t="shared" ref="BO106:CT106" si="169">IF(BO105&gt;0,BO105/BO68,0)</f>
        <v>1190.8561904761905</v>
      </c>
      <c r="BP106" s="101">
        <f t="shared" si="169"/>
        <v>0</v>
      </c>
      <c r="BQ106" s="101">
        <f t="shared" si="169"/>
        <v>1511.9628908470722</v>
      </c>
      <c r="BR106" s="101">
        <f t="shared" si="169"/>
        <v>1195.8555789790694</v>
      </c>
      <c r="BS106" s="101">
        <f t="shared" si="169"/>
        <v>1253.8762813522355</v>
      </c>
      <c r="BT106" s="101">
        <f t="shared" si="169"/>
        <v>1190.8545454545454</v>
      </c>
      <c r="BU106" s="101">
        <f t="shared" si="169"/>
        <v>1190.8559895833334</v>
      </c>
      <c r="BV106" s="101">
        <f t="shared" si="169"/>
        <v>1190.8559919436052</v>
      </c>
      <c r="BW106" s="101">
        <f t="shared" si="169"/>
        <v>1190.8559970014992</v>
      </c>
      <c r="BX106" s="101">
        <f t="shared" si="169"/>
        <v>0</v>
      </c>
      <c r="BY106" s="101">
        <f t="shared" si="169"/>
        <v>0</v>
      </c>
      <c r="BZ106" s="101">
        <f t="shared" si="169"/>
        <v>1190.8548387096773</v>
      </c>
      <c r="CA106" s="101">
        <f t="shared" si="169"/>
        <v>1190.856140350877</v>
      </c>
      <c r="CB106" s="101">
        <f t="shared" si="169"/>
        <v>1190.8560003753753</v>
      </c>
      <c r="CC106" s="101">
        <f t="shared" si="169"/>
        <v>1190.8599999999999</v>
      </c>
      <c r="CD106" s="101">
        <f t="shared" si="169"/>
        <v>0</v>
      </c>
      <c r="CE106" s="101">
        <f t="shared" si="169"/>
        <v>0</v>
      </c>
      <c r="CF106" s="101">
        <f t="shared" si="169"/>
        <v>1190.8557377049181</v>
      </c>
      <c r="CG106" s="101">
        <f t="shared" si="169"/>
        <v>1190.8560747663553</v>
      </c>
      <c r="CH106" s="101">
        <f t="shared" si="169"/>
        <v>1627.4883852691219</v>
      </c>
      <c r="CI106" s="101">
        <f t="shared" si="169"/>
        <v>1369.5409753008234</v>
      </c>
      <c r="CJ106" s="101">
        <f t="shared" si="169"/>
        <v>1846.0544426494346</v>
      </c>
      <c r="CK106" s="101">
        <f t="shared" si="169"/>
        <v>1190.8559850374063</v>
      </c>
      <c r="CL106" s="101">
        <f t="shared" si="169"/>
        <v>1190.8562499999998</v>
      </c>
      <c r="CM106" s="101">
        <f t="shared" si="169"/>
        <v>1190.8561752988048</v>
      </c>
      <c r="CN106" s="101">
        <f t="shared" si="169"/>
        <v>1190.8560011458035</v>
      </c>
      <c r="CO106" s="101">
        <f t="shared" si="169"/>
        <v>1190.8560086351645</v>
      </c>
      <c r="CP106" s="101">
        <f t="shared" si="169"/>
        <v>1200.4266747133374</v>
      </c>
      <c r="CQ106" s="101">
        <f t="shared" si="169"/>
        <v>1190.8560693641618</v>
      </c>
      <c r="CR106" s="101">
        <f t="shared" si="169"/>
        <v>1190.8548387096773</v>
      </c>
      <c r="CS106" s="101">
        <f t="shared" si="169"/>
        <v>1190.856</v>
      </c>
      <c r="CT106" s="101">
        <f t="shared" si="169"/>
        <v>1190.8551724137931</v>
      </c>
      <c r="CU106" s="101">
        <f t="shared" ref="CU106:DZ106" si="170">IF(CU105&gt;0,CU105/CU68,0)</f>
        <v>1190.855</v>
      </c>
      <c r="CV106" s="101">
        <f t="shared" si="170"/>
        <v>0</v>
      </c>
      <c r="CW106" s="101">
        <f t="shared" si="170"/>
        <v>0</v>
      </c>
      <c r="CX106" s="101">
        <f t="shared" si="170"/>
        <v>1190.855980861244</v>
      </c>
      <c r="CY106" s="101">
        <f t="shared" si="170"/>
        <v>0</v>
      </c>
      <c r="CZ106" s="101">
        <f t="shared" si="170"/>
        <v>1190.8559659090909</v>
      </c>
      <c r="DA106" s="101">
        <f t="shared" si="170"/>
        <v>0</v>
      </c>
      <c r="DB106" s="101">
        <f t="shared" si="170"/>
        <v>1190.8571428571429</v>
      </c>
      <c r="DC106" s="101">
        <f t="shared" si="170"/>
        <v>1190.8599999999999</v>
      </c>
      <c r="DD106" s="101">
        <f t="shared" si="170"/>
        <v>1190.855</v>
      </c>
      <c r="DE106" s="101">
        <f t="shared" si="170"/>
        <v>1190.8556962025316</v>
      </c>
      <c r="DF106" s="101">
        <f t="shared" si="170"/>
        <v>1190.8559951509808</v>
      </c>
      <c r="DG106" s="101">
        <f t="shared" si="170"/>
        <v>0</v>
      </c>
      <c r="DH106" s="101">
        <f t="shared" si="170"/>
        <v>1190.8560020876828</v>
      </c>
      <c r="DI106" s="101">
        <f t="shared" si="170"/>
        <v>1190.8559834123221</v>
      </c>
      <c r="DJ106" s="101">
        <f t="shared" si="170"/>
        <v>1190.8557692307691</v>
      </c>
      <c r="DK106" s="101">
        <f t="shared" si="170"/>
        <v>1190.856</v>
      </c>
      <c r="DL106" s="101">
        <f t="shared" si="170"/>
        <v>1207.0037821827295</v>
      </c>
      <c r="DM106" s="101">
        <f t="shared" si="170"/>
        <v>1190.8551724137931</v>
      </c>
      <c r="DN106" s="101">
        <f t="shared" si="170"/>
        <v>1190.8760469867211</v>
      </c>
      <c r="DO106" s="101">
        <f t="shared" si="170"/>
        <v>1525.4478892646873</v>
      </c>
      <c r="DP106" s="101">
        <f t="shared" si="170"/>
        <v>1190.8545454545454</v>
      </c>
      <c r="DQ106" s="101">
        <f t="shared" si="170"/>
        <v>1197.1113764044944</v>
      </c>
      <c r="DR106" s="101">
        <f t="shared" si="170"/>
        <v>1190.8560975609755</v>
      </c>
      <c r="DS106" s="101">
        <f t="shared" si="170"/>
        <v>1190.8560060060061</v>
      </c>
      <c r="DT106" s="101">
        <f t="shared" si="170"/>
        <v>1203.5275862068966</v>
      </c>
      <c r="DU106" s="101">
        <f t="shared" si="170"/>
        <v>1190.8571428571429</v>
      </c>
      <c r="DV106" s="101">
        <f t="shared" si="170"/>
        <v>0</v>
      </c>
      <c r="DW106" s="101">
        <f t="shared" si="170"/>
        <v>1190.8571428571429</v>
      </c>
      <c r="DX106" s="101">
        <f t="shared" si="170"/>
        <v>1190.8558139534885</v>
      </c>
      <c r="DY106" s="101">
        <f t="shared" si="170"/>
        <v>1190.8555555555556</v>
      </c>
      <c r="DZ106" s="101">
        <f t="shared" si="170"/>
        <v>1190.8599999999999</v>
      </c>
      <c r="EA106" s="101">
        <f t="shared" ref="EA106:FF106" si="171">IF(EA105&gt;0,EA105/EA68,0)</f>
        <v>1190.856603773585</v>
      </c>
      <c r="EB106" s="101">
        <f t="shared" si="171"/>
        <v>1354.1812745869395</v>
      </c>
      <c r="EC106" s="101">
        <f t="shared" si="171"/>
        <v>0</v>
      </c>
      <c r="ED106" s="101">
        <f t="shared" si="171"/>
        <v>1190.8559713375798</v>
      </c>
      <c r="EE106" s="101">
        <f t="shared" si="171"/>
        <v>1190.855980861244</v>
      </c>
      <c r="EF106" s="101">
        <f t="shared" si="171"/>
        <v>1190.8560439560438</v>
      </c>
      <c r="EG106" s="101">
        <f t="shared" si="171"/>
        <v>1338.9227826086956</v>
      </c>
      <c r="EH106" s="101">
        <f t="shared" si="171"/>
        <v>1190.8555555555556</v>
      </c>
      <c r="EI106" s="101">
        <f t="shared" si="171"/>
        <v>1190.85600378191</v>
      </c>
      <c r="EJ106" s="101">
        <f t="shared" si="171"/>
        <v>1190.8560029553009</v>
      </c>
      <c r="EK106" s="101">
        <f t="shared" si="171"/>
        <v>1190.8559139784948</v>
      </c>
      <c r="EL106" s="101">
        <f t="shared" si="171"/>
        <v>1190.8558823529411</v>
      </c>
      <c r="EM106" s="101">
        <f t="shared" si="171"/>
        <v>1190.8559523809522</v>
      </c>
      <c r="EN106" s="101">
        <f t="shared" si="171"/>
        <v>1190.8560266001664</v>
      </c>
      <c r="EO106" s="101">
        <f t="shared" si="171"/>
        <v>1190.8559845559846</v>
      </c>
      <c r="EP106" s="101">
        <f t="shared" si="171"/>
        <v>1190.8558375634518</v>
      </c>
      <c r="EQ106" s="101">
        <f t="shared" si="171"/>
        <v>1190.8559718969555</v>
      </c>
      <c r="ER106" s="101">
        <f t="shared" si="171"/>
        <v>1190.8559241706162</v>
      </c>
      <c r="ES106" s="101">
        <f t="shared" si="171"/>
        <v>1190.8545454545454</v>
      </c>
      <c r="ET106" s="101">
        <f t="shared" si="171"/>
        <v>1190.8571428571429</v>
      </c>
      <c r="EU106" s="101">
        <f t="shared" si="171"/>
        <v>1948.3350228310503</v>
      </c>
      <c r="EV106" s="101">
        <f t="shared" si="171"/>
        <v>1237.6508928571429</v>
      </c>
      <c r="EW106" s="101">
        <f t="shared" si="171"/>
        <v>1190.8560483870967</v>
      </c>
      <c r="EX106" s="101">
        <f t="shared" si="171"/>
        <v>1190.856</v>
      </c>
      <c r="EY106" s="101">
        <f t="shared" si="171"/>
        <v>1190.8551724137931</v>
      </c>
      <c r="EZ106" s="101">
        <f t="shared" si="171"/>
        <v>0</v>
      </c>
      <c r="FA106" s="101">
        <f t="shared" si="171"/>
        <v>1449.4842366514624</v>
      </c>
      <c r="FB106" s="101">
        <f t="shared" si="171"/>
        <v>1190.8571428571429</v>
      </c>
      <c r="FC106" s="101">
        <f t="shared" si="171"/>
        <v>1190.8558333333333</v>
      </c>
      <c r="FD106" s="101">
        <f t="shared" si="171"/>
        <v>1190.8599999999999</v>
      </c>
      <c r="FE106" s="101">
        <f t="shared" si="171"/>
        <v>1238.2994285714285</v>
      </c>
      <c r="FF106" s="101">
        <f t="shared" si="171"/>
        <v>0</v>
      </c>
      <c r="FG106" s="101">
        <f t="shared" ref="FG106:FY106" si="172">IF(FG105&gt;0,FG105/FG68,0)</f>
        <v>1190.8561643835617</v>
      </c>
      <c r="FH106" s="101">
        <f t="shared" si="172"/>
        <v>1190.8555555555556</v>
      </c>
      <c r="FI106" s="101">
        <f t="shared" si="172"/>
        <v>1224.028074405787</v>
      </c>
      <c r="FJ106" s="101">
        <f t="shared" si="172"/>
        <v>1190.8559885931559</v>
      </c>
      <c r="FK106" s="101">
        <f t="shared" si="172"/>
        <v>1205.0074175824175</v>
      </c>
      <c r="FL106" s="101">
        <f t="shared" si="172"/>
        <v>1190.8560402684564</v>
      </c>
      <c r="FM106" s="101">
        <f t="shared" si="172"/>
        <v>1190.8559908710536</v>
      </c>
      <c r="FN106" s="101">
        <f t="shared" si="172"/>
        <v>1319.680223798189</v>
      </c>
      <c r="FO106" s="101">
        <f t="shared" si="172"/>
        <v>1190.8560683760684</v>
      </c>
      <c r="FP106" s="101">
        <f t="shared" si="172"/>
        <v>1740.350741002117</v>
      </c>
      <c r="FQ106" s="101">
        <f t="shared" si="172"/>
        <v>1190.8559902200491</v>
      </c>
      <c r="FR106" s="101">
        <f t="shared" si="172"/>
        <v>0</v>
      </c>
      <c r="FS106" s="101">
        <f t="shared" si="172"/>
        <v>1190.8571428571429</v>
      </c>
      <c r="FT106" s="101">
        <f t="shared" si="172"/>
        <v>0</v>
      </c>
      <c r="FU106" s="101">
        <f t="shared" si="172"/>
        <v>1802.9125827814571</v>
      </c>
      <c r="FV106" s="101">
        <f t="shared" si="172"/>
        <v>1207.4045161290323</v>
      </c>
      <c r="FW106" s="101">
        <f t="shared" si="172"/>
        <v>1291.960144927536</v>
      </c>
      <c r="FX106" s="101">
        <f t="shared" si="172"/>
        <v>1190.853846153846</v>
      </c>
      <c r="FY106" s="101">
        <f t="shared" si="172"/>
        <v>1577.4538834775517</v>
      </c>
    </row>
    <row r="107" spans="1:181" s="102" customFormat="1" x14ac:dyDescent="0.25">
      <c r="A107" s="49"/>
      <c r="B107" s="91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3"/>
      <c r="CQ107" s="103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3"/>
      <c r="DC107" s="103"/>
      <c r="DD107" s="103"/>
      <c r="DE107" s="103"/>
      <c r="DF107" s="103"/>
      <c r="DG107" s="103"/>
      <c r="DH107" s="103"/>
      <c r="DI107" s="103"/>
      <c r="DJ107" s="103"/>
      <c r="DK107" s="103"/>
      <c r="DL107" s="103"/>
      <c r="DM107" s="103"/>
      <c r="DN107" s="103"/>
      <c r="DO107" s="103"/>
      <c r="DP107" s="103"/>
      <c r="DQ107" s="103"/>
      <c r="DR107" s="103"/>
      <c r="DS107" s="103"/>
      <c r="DT107" s="103"/>
      <c r="DU107" s="103"/>
      <c r="DV107" s="103"/>
      <c r="DW107" s="103"/>
      <c r="DX107" s="103"/>
      <c r="DY107" s="103"/>
      <c r="DZ107" s="103"/>
      <c r="EA107" s="103"/>
      <c r="EB107" s="103"/>
      <c r="EC107" s="103"/>
      <c r="ED107" s="103"/>
      <c r="EE107" s="103"/>
      <c r="EF107" s="103"/>
      <c r="EG107" s="103"/>
      <c r="EH107" s="103"/>
      <c r="EI107" s="103"/>
      <c r="EJ107" s="103"/>
      <c r="EK107" s="103"/>
      <c r="EL107" s="103"/>
      <c r="EM107" s="103"/>
      <c r="EN107" s="103"/>
      <c r="EO107" s="103"/>
      <c r="EP107" s="103"/>
      <c r="EQ107" s="103"/>
      <c r="ER107" s="103"/>
      <c r="ES107" s="103"/>
      <c r="ET107" s="103"/>
      <c r="EU107" s="103"/>
      <c r="EV107" s="103"/>
      <c r="EW107" s="103"/>
      <c r="EX107" s="103"/>
      <c r="EY107" s="103"/>
      <c r="EZ107" s="103"/>
      <c r="FA107" s="103"/>
      <c r="FB107" s="103"/>
      <c r="FC107" s="103"/>
      <c r="FD107" s="103"/>
      <c r="FE107" s="103"/>
      <c r="FF107" s="103"/>
      <c r="FG107" s="103"/>
      <c r="FH107" s="103"/>
      <c r="FI107" s="103"/>
      <c r="FJ107" s="103"/>
      <c r="FK107" s="103"/>
      <c r="FL107" s="103"/>
      <c r="FM107" s="103"/>
      <c r="FN107" s="103"/>
      <c r="FO107" s="103"/>
      <c r="FP107" s="103"/>
      <c r="FQ107" s="103"/>
      <c r="FR107" s="103"/>
      <c r="FS107" s="103"/>
      <c r="FT107" s="103"/>
      <c r="FU107" s="103"/>
      <c r="FV107" s="103"/>
      <c r="FW107" s="103"/>
      <c r="FX107" s="103"/>
      <c r="FY107" s="103"/>
    </row>
    <row r="108" spans="1:181" x14ac:dyDescent="0.25">
      <c r="C108" s="3"/>
    </row>
    <row r="109" spans="1:181" ht="21" x14ac:dyDescent="0.35">
      <c r="B109" s="37" t="s">
        <v>317</v>
      </c>
    </row>
    <row r="111" spans="1:181" s="4" customFormat="1" x14ac:dyDescent="0.25">
      <c r="A111" s="49"/>
      <c r="B111" s="4" t="s">
        <v>232</v>
      </c>
      <c r="C111" s="4">
        <f t="shared" ref="C111:AH111" si="173">C37*$B$6</f>
        <v>8979054.2400000002</v>
      </c>
      <c r="D111" s="4">
        <f t="shared" si="173"/>
        <v>26282191.919999998</v>
      </c>
      <c r="E111" s="4">
        <f t="shared" si="173"/>
        <v>0</v>
      </c>
      <c r="F111" s="4">
        <f t="shared" si="173"/>
        <v>0</v>
      </c>
      <c r="G111" s="4">
        <f t="shared" si="173"/>
        <v>0</v>
      </c>
      <c r="H111" s="4">
        <f t="shared" si="173"/>
        <v>0</v>
      </c>
      <c r="I111" s="4">
        <f t="shared" si="173"/>
        <v>0</v>
      </c>
      <c r="J111" s="4">
        <f t="shared" si="173"/>
        <v>0</v>
      </c>
      <c r="K111" s="4">
        <f t="shared" si="173"/>
        <v>0</v>
      </c>
      <c r="L111" s="4">
        <f t="shared" si="173"/>
        <v>0</v>
      </c>
      <c r="M111" s="4">
        <f t="shared" si="173"/>
        <v>0</v>
      </c>
      <c r="N111" s="4">
        <f t="shared" si="173"/>
        <v>0</v>
      </c>
      <c r="O111" s="4">
        <f t="shared" si="173"/>
        <v>0</v>
      </c>
      <c r="P111" s="4">
        <f t="shared" si="173"/>
        <v>0</v>
      </c>
      <c r="Q111" s="4">
        <f t="shared" si="173"/>
        <v>0</v>
      </c>
      <c r="R111" s="4">
        <f t="shared" si="173"/>
        <v>470388.12</v>
      </c>
      <c r="S111" s="4">
        <f t="shared" si="173"/>
        <v>17862.84</v>
      </c>
      <c r="T111" s="4">
        <f t="shared" si="173"/>
        <v>0</v>
      </c>
      <c r="U111" s="4">
        <f t="shared" si="173"/>
        <v>0</v>
      </c>
      <c r="V111" s="4">
        <f t="shared" si="173"/>
        <v>0</v>
      </c>
      <c r="W111" s="4">
        <f t="shared" si="173"/>
        <v>928867.67999999993</v>
      </c>
      <c r="X111" s="4">
        <f t="shared" si="173"/>
        <v>0</v>
      </c>
      <c r="Y111" s="4">
        <f t="shared" si="173"/>
        <v>0</v>
      </c>
      <c r="Z111" s="4">
        <f t="shared" si="173"/>
        <v>0</v>
      </c>
      <c r="AA111" s="4">
        <f t="shared" si="173"/>
        <v>0</v>
      </c>
      <c r="AB111" s="4">
        <f t="shared" si="173"/>
        <v>774056.4</v>
      </c>
      <c r="AC111" s="4">
        <f t="shared" si="173"/>
        <v>0</v>
      </c>
      <c r="AD111" s="4">
        <f t="shared" si="173"/>
        <v>0</v>
      </c>
      <c r="AE111" s="4">
        <f t="shared" si="173"/>
        <v>0</v>
      </c>
      <c r="AF111" s="4">
        <f t="shared" si="173"/>
        <v>0</v>
      </c>
      <c r="AG111" s="4">
        <f t="shared" si="173"/>
        <v>0</v>
      </c>
      <c r="AH111" s="4">
        <f t="shared" si="173"/>
        <v>0</v>
      </c>
      <c r="AI111" s="4">
        <f t="shared" ref="AI111:BN111" si="174">AI37*$B$6</f>
        <v>0</v>
      </c>
      <c r="AJ111" s="4">
        <f t="shared" si="174"/>
        <v>0</v>
      </c>
      <c r="AK111" s="4">
        <f t="shared" si="174"/>
        <v>0</v>
      </c>
      <c r="AL111" s="4">
        <f t="shared" si="174"/>
        <v>0</v>
      </c>
      <c r="AM111" s="4">
        <f t="shared" si="174"/>
        <v>0</v>
      </c>
      <c r="AN111" s="4">
        <f t="shared" si="174"/>
        <v>0</v>
      </c>
      <c r="AO111" s="4">
        <f t="shared" si="174"/>
        <v>0</v>
      </c>
      <c r="AP111" s="4">
        <f t="shared" si="174"/>
        <v>637107.96</v>
      </c>
      <c r="AQ111" s="4">
        <f t="shared" si="174"/>
        <v>11908.56</v>
      </c>
      <c r="AR111" s="4">
        <f t="shared" si="174"/>
        <v>18669644.939999998</v>
      </c>
      <c r="AS111" s="4">
        <f t="shared" si="174"/>
        <v>0</v>
      </c>
      <c r="AT111" s="4">
        <f t="shared" si="174"/>
        <v>0</v>
      </c>
      <c r="AU111" s="4">
        <f t="shared" si="174"/>
        <v>0</v>
      </c>
      <c r="AV111" s="4">
        <f t="shared" si="174"/>
        <v>0</v>
      </c>
      <c r="AW111" s="4">
        <f t="shared" si="174"/>
        <v>0</v>
      </c>
      <c r="AX111" s="4">
        <f t="shared" si="174"/>
        <v>0</v>
      </c>
      <c r="AY111" s="4">
        <f t="shared" si="174"/>
        <v>0</v>
      </c>
      <c r="AZ111" s="4">
        <f t="shared" si="174"/>
        <v>0</v>
      </c>
      <c r="BA111" s="4">
        <f t="shared" si="174"/>
        <v>0</v>
      </c>
      <c r="BB111" s="4">
        <f t="shared" si="174"/>
        <v>0</v>
      </c>
      <c r="BC111" s="4">
        <f t="shared" si="174"/>
        <v>1134290.3399999999</v>
      </c>
      <c r="BD111" s="4">
        <f t="shared" si="174"/>
        <v>0</v>
      </c>
      <c r="BE111" s="4">
        <f t="shared" si="174"/>
        <v>0</v>
      </c>
      <c r="BF111" s="4">
        <f t="shared" si="174"/>
        <v>196491.24</v>
      </c>
      <c r="BG111" s="4">
        <f t="shared" si="174"/>
        <v>0</v>
      </c>
      <c r="BH111" s="4">
        <f t="shared" si="174"/>
        <v>0</v>
      </c>
      <c r="BI111" s="4">
        <f t="shared" si="174"/>
        <v>0</v>
      </c>
      <c r="BJ111" s="4">
        <f t="shared" si="174"/>
        <v>0</v>
      </c>
      <c r="BK111" s="4">
        <f t="shared" si="174"/>
        <v>2705029.4040000001</v>
      </c>
      <c r="BL111" s="4">
        <f t="shared" si="174"/>
        <v>29771.399999999998</v>
      </c>
      <c r="BM111" s="4">
        <f t="shared" si="174"/>
        <v>0</v>
      </c>
      <c r="BN111" s="4">
        <f t="shared" si="174"/>
        <v>0</v>
      </c>
      <c r="BO111" s="4">
        <f t="shared" ref="BO111:CT111" si="175">BO37*$B$6</f>
        <v>0</v>
      </c>
      <c r="BP111" s="4">
        <f t="shared" si="175"/>
        <v>0</v>
      </c>
      <c r="BQ111" s="4">
        <f t="shared" si="175"/>
        <v>0</v>
      </c>
      <c r="BR111" s="4">
        <f t="shared" si="175"/>
        <v>0</v>
      </c>
      <c r="BS111" s="4">
        <f t="shared" si="175"/>
        <v>0</v>
      </c>
      <c r="BT111" s="4">
        <f t="shared" si="175"/>
        <v>0</v>
      </c>
      <c r="BU111" s="4">
        <f t="shared" si="175"/>
        <v>0</v>
      </c>
      <c r="BV111" s="4">
        <f t="shared" si="175"/>
        <v>0</v>
      </c>
      <c r="BW111" s="4">
        <f t="shared" si="175"/>
        <v>0</v>
      </c>
      <c r="BX111" s="4">
        <f t="shared" si="175"/>
        <v>0</v>
      </c>
      <c r="BY111" s="4">
        <f t="shared" si="175"/>
        <v>0</v>
      </c>
      <c r="BZ111" s="4">
        <f t="shared" si="175"/>
        <v>0</v>
      </c>
      <c r="CA111" s="4">
        <f t="shared" si="175"/>
        <v>0</v>
      </c>
      <c r="CB111" s="4">
        <f t="shared" si="175"/>
        <v>1301010.18</v>
      </c>
      <c r="CC111" s="4">
        <f t="shared" si="175"/>
        <v>0</v>
      </c>
      <c r="CD111" s="4">
        <f t="shared" si="175"/>
        <v>0</v>
      </c>
      <c r="CE111" s="4">
        <f t="shared" si="175"/>
        <v>0</v>
      </c>
      <c r="CF111" s="4">
        <f t="shared" si="175"/>
        <v>0</v>
      </c>
      <c r="CG111" s="4">
        <f t="shared" si="175"/>
        <v>0</v>
      </c>
      <c r="CH111" s="4">
        <f t="shared" si="175"/>
        <v>0</v>
      </c>
      <c r="CI111" s="4">
        <f t="shared" si="175"/>
        <v>0</v>
      </c>
      <c r="CJ111" s="4">
        <f t="shared" si="175"/>
        <v>0</v>
      </c>
      <c r="CK111" s="4">
        <f t="shared" si="175"/>
        <v>56565.659999999996</v>
      </c>
      <c r="CL111" s="4">
        <f t="shared" si="175"/>
        <v>11908.56</v>
      </c>
      <c r="CM111" s="4">
        <f t="shared" si="175"/>
        <v>0</v>
      </c>
      <c r="CN111" s="4">
        <f t="shared" si="175"/>
        <v>863370.6</v>
      </c>
      <c r="CO111" s="4">
        <f t="shared" si="175"/>
        <v>190536.95999999999</v>
      </c>
      <c r="CP111" s="4">
        <f t="shared" si="175"/>
        <v>0</v>
      </c>
      <c r="CQ111" s="4">
        <f t="shared" si="175"/>
        <v>0</v>
      </c>
      <c r="CR111" s="4">
        <f t="shared" si="175"/>
        <v>0</v>
      </c>
      <c r="CS111" s="4">
        <f t="shared" si="175"/>
        <v>0</v>
      </c>
      <c r="CT111" s="4">
        <f t="shared" si="175"/>
        <v>0</v>
      </c>
      <c r="CU111" s="4">
        <f t="shared" ref="CU111:DZ111" si="176">CU37*$B$6</f>
        <v>2381712</v>
      </c>
      <c r="CV111" s="4">
        <f t="shared" si="176"/>
        <v>0</v>
      </c>
      <c r="CW111" s="4">
        <f t="shared" si="176"/>
        <v>0</v>
      </c>
      <c r="CX111" s="4">
        <f t="shared" si="176"/>
        <v>0</v>
      </c>
      <c r="CY111" s="4">
        <f t="shared" si="176"/>
        <v>535885.19999999995</v>
      </c>
      <c r="CZ111" s="4">
        <f t="shared" si="176"/>
        <v>0</v>
      </c>
      <c r="DA111" s="4">
        <f t="shared" si="176"/>
        <v>0</v>
      </c>
      <c r="DB111" s="4">
        <f t="shared" si="176"/>
        <v>0</v>
      </c>
      <c r="DC111" s="4">
        <f t="shared" si="176"/>
        <v>0</v>
      </c>
      <c r="DD111" s="4">
        <f t="shared" si="176"/>
        <v>0</v>
      </c>
      <c r="DE111" s="4">
        <f t="shared" si="176"/>
        <v>0</v>
      </c>
      <c r="DF111" s="4">
        <f t="shared" si="176"/>
        <v>0</v>
      </c>
      <c r="DG111" s="4">
        <f t="shared" si="176"/>
        <v>0</v>
      </c>
      <c r="DH111" s="4">
        <f t="shared" si="176"/>
        <v>0</v>
      </c>
      <c r="DI111" s="4">
        <f t="shared" si="176"/>
        <v>17862.84</v>
      </c>
      <c r="DJ111" s="4">
        <f t="shared" si="176"/>
        <v>41679.96</v>
      </c>
      <c r="DK111" s="4">
        <f t="shared" si="176"/>
        <v>0</v>
      </c>
      <c r="DL111" s="4">
        <f t="shared" si="176"/>
        <v>0</v>
      </c>
      <c r="DM111" s="4">
        <f t="shared" si="176"/>
        <v>0</v>
      </c>
      <c r="DN111" s="4">
        <f t="shared" si="176"/>
        <v>0</v>
      </c>
      <c r="DO111" s="4">
        <f t="shared" si="176"/>
        <v>0</v>
      </c>
      <c r="DP111" s="4">
        <f t="shared" si="176"/>
        <v>0</v>
      </c>
      <c r="DQ111" s="4">
        <f t="shared" si="176"/>
        <v>0</v>
      </c>
      <c r="DR111" s="4">
        <f t="shared" si="176"/>
        <v>0</v>
      </c>
      <c r="DS111" s="4">
        <f t="shared" si="176"/>
        <v>0</v>
      </c>
      <c r="DT111" s="4">
        <f t="shared" si="176"/>
        <v>0</v>
      </c>
      <c r="DU111" s="4">
        <f t="shared" si="176"/>
        <v>0</v>
      </c>
      <c r="DV111" s="4">
        <f t="shared" si="176"/>
        <v>0</v>
      </c>
      <c r="DW111" s="4">
        <f t="shared" si="176"/>
        <v>0</v>
      </c>
      <c r="DX111" s="4">
        <f t="shared" si="176"/>
        <v>0</v>
      </c>
      <c r="DY111" s="4">
        <f t="shared" si="176"/>
        <v>0</v>
      </c>
      <c r="DZ111" s="4">
        <f t="shared" si="176"/>
        <v>0</v>
      </c>
      <c r="EA111" s="4">
        <f t="shared" ref="EA111:FF111" si="177">EA37*$B$6</f>
        <v>0</v>
      </c>
      <c r="EB111" s="4">
        <f t="shared" si="177"/>
        <v>0</v>
      </c>
      <c r="EC111" s="4">
        <f t="shared" si="177"/>
        <v>0</v>
      </c>
      <c r="ED111" s="4">
        <f t="shared" si="177"/>
        <v>0</v>
      </c>
      <c r="EE111" s="4">
        <f t="shared" si="177"/>
        <v>0</v>
      </c>
      <c r="EF111" s="4">
        <f t="shared" si="177"/>
        <v>0</v>
      </c>
      <c r="EG111" s="4">
        <f t="shared" si="177"/>
        <v>0</v>
      </c>
      <c r="EH111" s="4">
        <f t="shared" si="177"/>
        <v>0</v>
      </c>
      <c r="EI111" s="4">
        <f t="shared" si="177"/>
        <v>0</v>
      </c>
      <c r="EJ111" s="4">
        <f t="shared" si="177"/>
        <v>0</v>
      </c>
      <c r="EK111" s="4">
        <f t="shared" si="177"/>
        <v>0</v>
      </c>
      <c r="EL111" s="4">
        <f t="shared" si="177"/>
        <v>0</v>
      </c>
      <c r="EM111" s="4">
        <f t="shared" si="177"/>
        <v>0</v>
      </c>
      <c r="EN111" s="4">
        <f t="shared" si="177"/>
        <v>467410.98</v>
      </c>
      <c r="EO111" s="4">
        <f t="shared" si="177"/>
        <v>0</v>
      </c>
      <c r="EP111" s="4">
        <f t="shared" si="177"/>
        <v>0</v>
      </c>
      <c r="EQ111" s="4">
        <f t="shared" si="177"/>
        <v>0</v>
      </c>
      <c r="ER111" s="4">
        <f t="shared" si="177"/>
        <v>0</v>
      </c>
      <c r="ES111" s="4">
        <f t="shared" si="177"/>
        <v>0</v>
      </c>
      <c r="ET111" s="4">
        <f t="shared" si="177"/>
        <v>0</v>
      </c>
      <c r="EU111" s="4">
        <f t="shared" si="177"/>
        <v>0</v>
      </c>
      <c r="EV111" s="4">
        <f t="shared" si="177"/>
        <v>0</v>
      </c>
      <c r="EW111" s="4">
        <f t="shared" si="177"/>
        <v>0</v>
      </c>
      <c r="EX111" s="4">
        <f t="shared" si="177"/>
        <v>0</v>
      </c>
      <c r="EY111" s="4">
        <f t="shared" si="177"/>
        <v>4956938.0999999996</v>
      </c>
      <c r="EZ111" s="4">
        <f t="shared" si="177"/>
        <v>0</v>
      </c>
      <c r="FA111" s="4">
        <f t="shared" si="177"/>
        <v>0</v>
      </c>
      <c r="FB111" s="4">
        <f t="shared" si="177"/>
        <v>0</v>
      </c>
      <c r="FC111" s="4">
        <f t="shared" si="177"/>
        <v>0</v>
      </c>
      <c r="FD111" s="4">
        <f t="shared" si="177"/>
        <v>0</v>
      </c>
      <c r="FE111" s="4">
        <f t="shared" si="177"/>
        <v>0</v>
      </c>
      <c r="FF111" s="4">
        <f t="shared" si="177"/>
        <v>0</v>
      </c>
      <c r="FG111" s="4">
        <f t="shared" ref="FG111:FX111" si="178">FG37*$B$6</f>
        <v>0</v>
      </c>
      <c r="FH111" s="4">
        <f t="shared" si="178"/>
        <v>0</v>
      </c>
      <c r="FI111" s="4">
        <f t="shared" si="178"/>
        <v>0</v>
      </c>
      <c r="FJ111" s="4">
        <f t="shared" si="178"/>
        <v>0</v>
      </c>
      <c r="FK111" s="4">
        <f t="shared" si="178"/>
        <v>0</v>
      </c>
      <c r="FL111" s="4">
        <f t="shared" si="178"/>
        <v>0</v>
      </c>
      <c r="FM111" s="4">
        <f t="shared" si="178"/>
        <v>0</v>
      </c>
      <c r="FN111" s="4">
        <f t="shared" si="178"/>
        <v>0</v>
      </c>
      <c r="FO111" s="4">
        <f t="shared" si="178"/>
        <v>0</v>
      </c>
      <c r="FP111" s="4">
        <f t="shared" si="178"/>
        <v>0</v>
      </c>
      <c r="FQ111" s="4">
        <f t="shared" si="178"/>
        <v>0</v>
      </c>
      <c r="FR111" s="4">
        <f t="shared" si="178"/>
        <v>0</v>
      </c>
      <c r="FS111" s="4">
        <f t="shared" si="178"/>
        <v>0</v>
      </c>
      <c r="FT111" s="4">
        <f t="shared" si="178"/>
        <v>0</v>
      </c>
      <c r="FU111" s="4">
        <f t="shared" si="178"/>
        <v>0</v>
      </c>
      <c r="FV111" s="4">
        <f t="shared" si="178"/>
        <v>0</v>
      </c>
      <c r="FW111" s="4">
        <f t="shared" si="178"/>
        <v>0</v>
      </c>
      <c r="FX111" s="4">
        <f t="shared" si="178"/>
        <v>0</v>
      </c>
      <c r="FY111" s="4">
        <f>SUM(C111:FX111)</f>
        <v>71661546.084000006</v>
      </c>
    </row>
    <row r="112" spans="1:181" s="4" customFormat="1" x14ac:dyDescent="0.25">
      <c r="A112" s="49"/>
      <c r="B112" s="4" t="s">
        <v>353</v>
      </c>
      <c r="C112" s="4">
        <f t="shared" ref="C112:AH112" si="179">C38*$B$6</f>
        <v>29771.399999999998</v>
      </c>
      <c r="D112" s="4">
        <f t="shared" si="179"/>
        <v>0</v>
      </c>
      <c r="E112" s="4">
        <f t="shared" si="179"/>
        <v>11908.56</v>
      </c>
      <c r="F112" s="4">
        <f t="shared" si="179"/>
        <v>0</v>
      </c>
      <c r="G112" s="4">
        <f t="shared" si="179"/>
        <v>0</v>
      </c>
      <c r="H112" s="4">
        <f t="shared" si="179"/>
        <v>17862.84</v>
      </c>
      <c r="I112" s="4">
        <f t="shared" si="179"/>
        <v>35725.68</v>
      </c>
      <c r="J112" s="4">
        <f t="shared" si="179"/>
        <v>0</v>
      </c>
      <c r="K112" s="4">
        <f t="shared" si="179"/>
        <v>0</v>
      </c>
      <c r="L112" s="4">
        <f t="shared" si="179"/>
        <v>0</v>
      </c>
      <c r="M112" s="4">
        <f t="shared" si="179"/>
        <v>5954.28</v>
      </c>
      <c r="N112" s="4">
        <f t="shared" si="179"/>
        <v>35725.68</v>
      </c>
      <c r="O112" s="4">
        <f t="shared" si="179"/>
        <v>0</v>
      </c>
      <c r="P112" s="4">
        <f t="shared" si="179"/>
        <v>0</v>
      </c>
      <c r="Q112" s="4">
        <f t="shared" si="179"/>
        <v>768102.12</v>
      </c>
      <c r="R112" s="4">
        <f t="shared" si="179"/>
        <v>0</v>
      </c>
      <c r="S112" s="4">
        <f t="shared" si="179"/>
        <v>0</v>
      </c>
      <c r="T112" s="4">
        <f t="shared" si="179"/>
        <v>0</v>
      </c>
      <c r="U112" s="4">
        <f t="shared" si="179"/>
        <v>0</v>
      </c>
      <c r="V112" s="4">
        <f t="shared" si="179"/>
        <v>0</v>
      </c>
      <c r="W112" s="4">
        <f t="shared" si="179"/>
        <v>0</v>
      </c>
      <c r="X112" s="4">
        <f t="shared" si="179"/>
        <v>0</v>
      </c>
      <c r="Y112" s="4">
        <f t="shared" si="179"/>
        <v>0</v>
      </c>
      <c r="Z112" s="4">
        <f t="shared" si="179"/>
        <v>0</v>
      </c>
      <c r="AA112" s="4">
        <f t="shared" si="179"/>
        <v>0</v>
      </c>
      <c r="AB112" s="4">
        <f t="shared" si="179"/>
        <v>17862.84</v>
      </c>
      <c r="AC112" s="4">
        <f t="shared" si="179"/>
        <v>0</v>
      </c>
      <c r="AD112" s="4">
        <f t="shared" si="179"/>
        <v>0</v>
      </c>
      <c r="AE112" s="4">
        <f t="shared" si="179"/>
        <v>0</v>
      </c>
      <c r="AF112" s="4">
        <f t="shared" si="179"/>
        <v>0</v>
      </c>
      <c r="AG112" s="4">
        <f t="shared" si="179"/>
        <v>0</v>
      </c>
      <c r="AH112" s="4">
        <f t="shared" si="179"/>
        <v>0</v>
      </c>
      <c r="AI112" s="4">
        <f t="shared" ref="AI112:BN112" si="180">AI38*$B$6</f>
        <v>0</v>
      </c>
      <c r="AJ112" s="4">
        <f t="shared" si="180"/>
        <v>0</v>
      </c>
      <c r="AK112" s="4">
        <f t="shared" si="180"/>
        <v>0</v>
      </c>
      <c r="AL112" s="4">
        <f t="shared" si="180"/>
        <v>0</v>
      </c>
      <c r="AM112" s="4">
        <f t="shared" si="180"/>
        <v>0</v>
      </c>
      <c r="AN112" s="4">
        <f t="shared" si="180"/>
        <v>0</v>
      </c>
      <c r="AO112" s="4">
        <f t="shared" si="180"/>
        <v>77405.64</v>
      </c>
      <c r="AP112" s="4">
        <f t="shared" si="180"/>
        <v>732376.44</v>
      </c>
      <c r="AQ112" s="4">
        <f t="shared" si="180"/>
        <v>0</v>
      </c>
      <c r="AR112" s="4">
        <f t="shared" si="180"/>
        <v>0</v>
      </c>
      <c r="AS112" s="4">
        <f t="shared" si="180"/>
        <v>23817.119999999999</v>
      </c>
      <c r="AT112" s="4">
        <f t="shared" si="180"/>
        <v>17862.84</v>
      </c>
      <c r="AU112" s="4">
        <f t="shared" si="180"/>
        <v>0</v>
      </c>
      <c r="AV112" s="4">
        <f t="shared" si="180"/>
        <v>0</v>
      </c>
      <c r="AW112" s="4">
        <f t="shared" si="180"/>
        <v>0</v>
      </c>
      <c r="AX112" s="4">
        <f t="shared" si="180"/>
        <v>0</v>
      </c>
      <c r="AY112" s="4">
        <f t="shared" si="180"/>
        <v>0</v>
      </c>
      <c r="AZ112" s="4">
        <f t="shared" si="180"/>
        <v>65497.079999999994</v>
      </c>
      <c r="BA112" s="4">
        <f t="shared" si="180"/>
        <v>35725.68</v>
      </c>
      <c r="BB112" s="4">
        <f t="shared" si="180"/>
        <v>0</v>
      </c>
      <c r="BC112" s="4">
        <f t="shared" si="180"/>
        <v>41679.96</v>
      </c>
      <c r="BD112" s="4">
        <f t="shared" si="180"/>
        <v>0</v>
      </c>
      <c r="BE112" s="4">
        <f t="shared" si="180"/>
        <v>0</v>
      </c>
      <c r="BF112" s="4">
        <f t="shared" si="180"/>
        <v>0</v>
      </c>
      <c r="BG112" s="4">
        <f t="shared" si="180"/>
        <v>0</v>
      </c>
      <c r="BH112" s="4">
        <f t="shared" si="180"/>
        <v>0</v>
      </c>
      <c r="BI112" s="4">
        <f t="shared" si="180"/>
        <v>0</v>
      </c>
      <c r="BJ112" s="4">
        <f t="shared" si="180"/>
        <v>0</v>
      </c>
      <c r="BK112" s="4">
        <f t="shared" si="180"/>
        <v>0</v>
      </c>
      <c r="BL112" s="4">
        <f t="shared" si="180"/>
        <v>17862.84</v>
      </c>
      <c r="BM112" s="4">
        <f t="shared" si="180"/>
        <v>0</v>
      </c>
      <c r="BN112" s="4">
        <f t="shared" si="180"/>
        <v>0</v>
      </c>
      <c r="BO112" s="4">
        <f t="shared" ref="BO112:CT112" si="181">BO38*$B$6</f>
        <v>0</v>
      </c>
      <c r="BP112" s="4">
        <f t="shared" si="181"/>
        <v>0</v>
      </c>
      <c r="BQ112" s="4">
        <f t="shared" si="181"/>
        <v>0</v>
      </c>
      <c r="BR112" s="4">
        <f t="shared" si="181"/>
        <v>0</v>
      </c>
      <c r="BS112" s="4">
        <f t="shared" si="181"/>
        <v>0</v>
      </c>
      <c r="BT112" s="4">
        <f t="shared" si="181"/>
        <v>0</v>
      </c>
      <c r="BU112" s="4">
        <f t="shared" si="181"/>
        <v>0</v>
      </c>
      <c r="BV112" s="4">
        <f t="shared" si="181"/>
        <v>0</v>
      </c>
      <c r="BW112" s="4">
        <f t="shared" si="181"/>
        <v>0</v>
      </c>
      <c r="BX112" s="4">
        <f t="shared" si="181"/>
        <v>0</v>
      </c>
      <c r="BY112" s="4">
        <f t="shared" si="181"/>
        <v>0</v>
      </c>
      <c r="BZ112" s="4">
        <f t="shared" si="181"/>
        <v>0</v>
      </c>
      <c r="CA112" s="4">
        <f t="shared" si="181"/>
        <v>0</v>
      </c>
      <c r="CB112" s="4">
        <f t="shared" si="181"/>
        <v>113131.31999999999</v>
      </c>
      <c r="CC112" s="4">
        <f t="shared" si="181"/>
        <v>0</v>
      </c>
      <c r="CD112" s="4">
        <f t="shared" si="181"/>
        <v>0</v>
      </c>
      <c r="CE112" s="4">
        <f t="shared" si="181"/>
        <v>0</v>
      </c>
      <c r="CF112" s="4">
        <f t="shared" si="181"/>
        <v>0</v>
      </c>
      <c r="CG112" s="4">
        <f t="shared" si="181"/>
        <v>0</v>
      </c>
      <c r="CH112" s="4">
        <f t="shared" si="181"/>
        <v>0</v>
      </c>
      <c r="CI112" s="4">
        <f t="shared" si="181"/>
        <v>0</v>
      </c>
      <c r="CJ112" s="4">
        <f t="shared" si="181"/>
        <v>5954.28</v>
      </c>
      <c r="CK112" s="4">
        <f t="shared" si="181"/>
        <v>0</v>
      </c>
      <c r="CL112" s="4">
        <f t="shared" si="181"/>
        <v>0</v>
      </c>
      <c r="CM112" s="4">
        <f t="shared" si="181"/>
        <v>0</v>
      </c>
      <c r="CN112" s="4">
        <f t="shared" si="181"/>
        <v>196491.24</v>
      </c>
      <c r="CO112" s="4">
        <f t="shared" si="181"/>
        <v>142902.72</v>
      </c>
      <c r="CP112" s="4">
        <f t="shared" si="181"/>
        <v>0</v>
      </c>
      <c r="CQ112" s="4">
        <f t="shared" si="181"/>
        <v>0</v>
      </c>
      <c r="CR112" s="4">
        <f t="shared" si="181"/>
        <v>0</v>
      </c>
      <c r="CS112" s="4">
        <f t="shared" si="181"/>
        <v>0</v>
      </c>
      <c r="CT112" s="4">
        <f t="shared" si="181"/>
        <v>0</v>
      </c>
      <c r="CU112" s="4">
        <f t="shared" ref="CU112:DZ112" si="182">CU38*$B$6</f>
        <v>11908.56</v>
      </c>
      <c r="CV112" s="4">
        <f t="shared" si="182"/>
        <v>0</v>
      </c>
      <c r="CW112" s="4">
        <f t="shared" si="182"/>
        <v>0</v>
      </c>
      <c r="CX112" s="4">
        <f t="shared" si="182"/>
        <v>0</v>
      </c>
      <c r="CY112" s="4">
        <f t="shared" si="182"/>
        <v>0</v>
      </c>
      <c r="CZ112" s="4">
        <f t="shared" si="182"/>
        <v>0</v>
      </c>
      <c r="DA112" s="4">
        <f t="shared" si="182"/>
        <v>0</v>
      </c>
      <c r="DB112" s="4">
        <f t="shared" si="182"/>
        <v>0</v>
      </c>
      <c r="DC112" s="4">
        <f t="shared" si="182"/>
        <v>0</v>
      </c>
      <c r="DD112" s="4">
        <f t="shared" si="182"/>
        <v>0</v>
      </c>
      <c r="DE112" s="4">
        <f t="shared" si="182"/>
        <v>0</v>
      </c>
      <c r="DF112" s="4">
        <f t="shared" si="182"/>
        <v>35725.68</v>
      </c>
      <c r="DG112" s="4">
        <f t="shared" si="182"/>
        <v>0</v>
      </c>
      <c r="DH112" s="4">
        <f t="shared" si="182"/>
        <v>0</v>
      </c>
      <c r="DI112" s="4">
        <f t="shared" si="182"/>
        <v>23817.119999999999</v>
      </c>
      <c r="DJ112" s="4">
        <f t="shared" si="182"/>
        <v>0</v>
      </c>
      <c r="DK112" s="4">
        <f t="shared" si="182"/>
        <v>0</v>
      </c>
      <c r="DL112" s="4">
        <f t="shared" si="182"/>
        <v>65497.079999999994</v>
      </c>
      <c r="DM112" s="4">
        <f t="shared" si="182"/>
        <v>0</v>
      </c>
      <c r="DN112" s="4">
        <f t="shared" si="182"/>
        <v>0</v>
      </c>
      <c r="DO112" s="4">
        <f t="shared" si="182"/>
        <v>0</v>
      </c>
      <c r="DP112" s="4">
        <f t="shared" si="182"/>
        <v>0</v>
      </c>
      <c r="DQ112" s="4">
        <f t="shared" si="182"/>
        <v>0</v>
      </c>
      <c r="DR112" s="4">
        <f t="shared" si="182"/>
        <v>0</v>
      </c>
      <c r="DS112" s="4">
        <f t="shared" si="182"/>
        <v>0</v>
      </c>
      <c r="DT112" s="4">
        <f t="shared" si="182"/>
        <v>0</v>
      </c>
      <c r="DU112" s="4">
        <f t="shared" si="182"/>
        <v>0</v>
      </c>
      <c r="DV112" s="4">
        <f t="shared" si="182"/>
        <v>0</v>
      </c>
      <c r="DW112" s="4">
        <f t="shared" si="182"/>
        <v>0</v>
      </c>
      <c r="DX112" s="4">
        <f t="shared" si="182"/>
        <v>0</v>
      </c>
      <c r="DY112" s="4">
        <f t="shared" si="182"/>
        <v>0</v>
      </c>
      <c r="DZ112" s="4">
        <f t="shared" si="182"/>
        <v>23817.119999999999</v>
      </c>
      <c r="EA112" s="4">
        <f t="shared" ref="EA112:FF112" si="183">EA38*$B$6</f>
        <v>11908.56</v>
      </c>
      <c r="EB112" s="4">
        <f t="shared" si="183"/>
        <v>0</v>
      </c>
      <c r="EC112" s="4">
        <f t="shared" si="183"/>
        <v>0</v>
      </c>
      <c r="ED112" s="4">
        <f t="shared" si="183"/>
        <v>0</v>
      </c>
      <c r="EE112" s="4">
        <f t="shared" si="183"/>
        <v>17862.84</v>
      </c>
      <c r="EF112" s="4">
        <f t="shared" si="183"/>
        <v>23817.119999999999</v>
      </c>
      <c r="EG112" s="4">
        <f t="shared" si="183"/>
        <v>0</v>
      </c>
      <c r="EH112" s="4">
        <f t="shared" si="183"/>
        <v>23817.119999999999</v>
      </c>
      <c r="EI112" s="4">
        <f t="shared" si="183"/>
        <v>29771.399999999998</v>
      </c>
      <c r="EJ112" s="4">
        <f t="shared" si="183"/>
        <v>0</v>
      </c>
      <c r="EK112" s="4">
        <f t="shared" si="183"/>
        <v>0</v>
      </c>
      <c r="EL112" s="4">
        <f t="shared" si="183"/>
        <v>0</v>
      </c>
      <c r="EM112" s="4">
        <f t="shared" si="183"/>
        <v>0</v>
      </c>
      <c r="EN112" s="4">
        <f t="shared" si="183"/>
        <v>0</v>
      </c>
      <c r="EO112" s="4">
        <f t="shared" si="183"/>
        <v>0</v>
      </c>
      <c r="EP112" s="4">
        <f t="shared" si="183"/>
        <v>0</v>
      </c>
      <c r="EQ112" s="4">
        <f t="shared" si="183"/>
        <v>0</v>
      </c>
      <c r="ER112" s="4">
        <f t="shared" si="183"/>
        <v>0</v>
      </c>
      <c r="ES112" s="4">
        <f t="shared" si="183"/>
        <v>0</v>
      </c>
      <c r="ET112" s="4">
        <f t="shared" si="183"/>
        <v>0</v>
      </c>
      <c r="EU112" s="4">
        <f t="shared" si="183"/>
        <v>0</v>
      </c>
      <c r="EV112" s="4">
        <f t="shared" si="183"/>
        <v>0</v>
      </c>
      <c r="EW112" s="4">
        <f t="shared" si="183"/>
        <v>0</v>
      </c>
      <c r="EX112" s="4">
        <f t="shared" si="183"/>
        <v>0</v>
      </c>
      <c r="EY112" s="4">
        <f t="shared" si="183"/>
        <v>0</v>
      </c>
      <c r="EZ112" s="4">
        <f t="shared" si="183"/>
        <v>0</v>
      </c>
      <c r="FA112" s="4">
        <f t="shared" si="183"/>
        <v>0</v>
      </c>
      <c r="FB112" s="4">
        <f t="shared" si="183"/>
        <v>0</v>
      </c>
      <c r="FC112" s="4">
        <f t="shared" si="183"/>
        <v>0</v>
      </c>
      <c r="FD112" s="4">
        <f t="shared" si="183"/>
        <v>0</v>
      </c>
      <c r="FE112" s="4">
        <f t="shared" si="183"/>
        <v>0</v>
      </c>
      <c r="FF112" s="4">
        <f t="shared" si="183"/>
        <v>0</v>
      </c>
      <c r="FG112" s="4">
        <f t="shared" ref="FG112:FX112" si="184">FG38*$B$6</f>
        <v>0</v>
      </c>
      <c r="FH112" s="4">
        <f t="shared" si="184"/>
        <v>0</v>
      </c>
      <c r="FI112" s="4">
        <f t="shared" si="184"/>
        <v>0</v>
      </c>
      <c r="FJ112" s="4">
        <f t="shared" si="184"/>
        <v>0</v>
      </c>
      <c r="FK112" s="4">
        <f t="shared" si="184"/>
        <v>0</v>
      </c>
      <c r="FL112" s="4">
        <f t="shared" si="184"/>
        <v>0</v>
      </c>
      <c r="FM112" s="4">
        <f t="shared" si="184"/>
        <v>0</v>
      </c>
      <c r="FN112" s="4">
        <f t="shared" si="184"/>
        <v>17862.84</v>
      </c>
      <c r="FO112" s="4">
        <f t="shared" si="184"/>
        <v>0</v>
      </c>
      <c r="FP112" s="4">
        <f t="shared" si="184"/>
        <v>0</v>
      </c>
      <c r="FQ112" s="4">
        <f t="shared" si="184"/>
        <v>0</v>
      </c>
      <c r="FR112" s="4">
        <f t="shared" si="184"/>
        <v>0</v>
      </c>
      <c r="FS112" s="4">
        <f t="shared" si="184"/>
        <v>0</v>
      </c>
      <c r="FT112" s="4">
        <f t="shared" si="184"/>
        <v>0</v>
      </c>
      <c r="FU112" s="4">
        <f t="shared" si="184"/>
        <v>0</v>
      </c>
      <c r="FV112" s="4">
        <f t="shared" si="184"/>
        <v>0</v>
      </c>
      <c r="FW112" s="4">
        <f t="shared" si="184"/>
        <v>0</v>
      </c>
      <c r="FX112" s="4">
        <f t="shared" si="184"/>
        <v>0</v>
      </c>
      <c r="FY112" s="4">
        <f>SUM(C112:FX112)</f>
        <v>2679426.0000000009</v>
      </c>
    </row>
    <row r="113" spans="1:181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</row>
    <row r="114" spans="1:181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</row>
    <row r="115" spans="1:181" ht="21" x14ac:dyDescent="0.35">
      <c r="B115" s="37" t="s">
        <v>318</v>
      </c>
    </row>
    <row r="116" spans="1:181" ht="14.25" customHeight="1" x14ac:dyDescent="0.25"/>
    <row r="117" spans="1:181" s="4" customFormat="1" x14ac:dyDescent="0.25">
      <c r="A117" s="151"/>
      <c r="B117" s="49" t="s">
        <v>279</v>
      </c>
      <c r="C117" s="4">
        <f t="shared" ref="C117:AH117" si="185">C51*$B$9</f>
        <v>2938383</v>
      </c>
      <c r="D117" s="4">
        <f t="shared" si="185"/>
        <v>17340649.199999999</v>
      </c>
      <c r="E117" s="4">
        <f t="shared" si="185"/>
        <v>3397067.1</v>
      </c>
      <c r="F117" s="4">
        <f t="shared" si="185"/>
        <v>7467541.2000000002</v>
      </c>
      <c r="G117" s="4">
        <f t="shared" si="185"/>
        <v>441176.4</v>
      </c>
      <c r="H117" s="4">
        <f t="shared" si="185"/>
        <v>425212.19999999995</v>
      </c>
      <c r="I117" s="4">
        <f t="shared" si="185"/>
        <v>4501419.3000000007</v>
      </c>
      <c r="J117" s="4">
        <f t="shared" si="185"/>
        <v>982856.7</v>
      </c>
      <c r="K117" s="4">
        <f t="shared" si="185"/>
        <v>140193.90000000002</v>
      </c>
      <c r="L117" s="4">
        <f t="shared" si="185"/>
        <v>1316208.5999999999</v>
      </c>
      <c r="M117" s="4">
        <f t="shared" si="185"/>
        <v>676758.6</v>
      </c>
      <c r="N117" s="4">
        <f t="shared" si="185"/>
        <v>23335956</v>
      </c>
      <c r="O117" s="4">
        <f t="shared" si="185"/>
        <v>6748270.2000000002</v>
      </c>
      <c r="P117" s="4">
        <f t="shared" si="185"/>
        <v>78762.600000000006</v>
      </c>
      <c r="Q117" s="4">
        <f t="shared" si="185"/>
        <v>17641587.600000001</v>
      </c>
      <c r="R117" s="4">
        <f t="shared" si="185"/>
        <v>199640.69999999998</v>
      </c>
      <c r="S117" s="4">
        <f t="shared" si="185"/>
        <v>620928</v>
      </c>
      <c r="T117" s="4">
        <f t="shared" si="185"/>
        <v>61651.799999999996</v>
      </c>
      <c r="U117" s="4">
        <f t="shared" si="185"/>
        <v>20462.399999999998</v>
      </c>
      <c r="V117" s="4">
        <f t="shared" si="185"/>
        <v>127625.4</v>
      </c>
      <c r="W117" s="4">
        <f t="shared" si="185"/>
        <v>22667.399999999998</v>
      </c>
      <c r="X117" s="4">
        <f t="shared" si="185"/>
        <v>20947.5</v>
      </c>
      <c r="Y117" s="4">
        <f t="shared" si="185"/>
        <v>227247.3</v>
      </c>
      <c r="Z117" s="4">
        <f t="shared" si="185"/>
        <v>118188</v>
      </c>
      <c r="AA117" s="4">
        <f t="shared" si="185"/>
        <v>12849461.1</v>
      </c>
      <c r="AB117" s="4">
        <f t="shared" si="185"/>
        <v>13136243.399999999</v>
      </c>
      <c r="AC117" s="4">
        <f t="shared" si="185"/>
        <v>415377.9</v>
      </c>
      <c r="AD117" s="4">
        <f t="shared" si="185"/>
        <v>512353.8</v>
      </c>
      <c r="AE117" s="4">
        <f t="shared" si="185"/>
        <v>49039.200000000004</v>
      </c>
      <c r="AF117" s="4">
        <f t="shared" si="185"/>
        <v>79953.299999999988</v>
      </c>
      <c r="AG117" s="4">
        <f t="shared" si="185"/>
        <v>417803.39999999997</v>
      </c>
      <c r="AH117" s="4">
        <f t="shared" si="185"/>
        <v>481572</v>
      </c>
      <c r="AI117" s="4">
        <f t="shared" ref="AI117:BN117" si="186">AI51*$B$9</f>
        <v>162817.19999999998</v>
      </c>
      <c r="AJ117" s="4">
        <f t="shared" si="186"/>
        <v>97284.599999999991</v>
      </c>
      <c r="AK117" s="4">
        <f t="shared" si="186"/>
        <v>86744.7</v>
      </c>
      <c r="AL117" s="4">
        <f t="shared" si="186"/>
        <v>124362</v>
      </c>
      <c r="AM117" s="4">
        <f t="shared" si="186"/>
        <v>205902.9</v>
      </c>
      <c r="AN117" s="4">
        <f t="shared" si="186"/>
        <v>173004.30000000002</v>
      </c>
      <c r="AO117" s="4">
        <f t="shared" si="186"/>
        <v>2347972.2000000002</v>
      </c>
      <c r="AP117" s="4">
        <f t="shared" si="186"/>
        <v>37485132.299999997</v>
      </c>
      <c r="AQ117" s="4">
        <f t="shared" si="186"/>
        <v>122642.1</v>
      </c>
      <c r="AR117" s="4">
        <f t="shared" si="186"/>
        <v>27053850.599999998</v>
      </c>
      <c r="AS117" s="4">
        <f t="shared" si="186"/>
        <v>2829941.1</v>
      </c>
      <c r="AT117" s="4">
        <f t="shared" si="186"/>
        <v>1154008.8</v>
      </c>
      <c r="AU117" s="4">
        <f t="shared" si="186"/>
        <v>162376.19999999998</v>
      </c>
      <c r="AV117" s="4">
        <f t="shared" si="186"/>
        <v>135695.69999999998</v>
      </c>
      <c r="AW117" s="4">
        <f t="shared" si="186"/>
        <v>91110.599999999991</v>
      </c>
      <c r="AX117" s="4">
        <f t="shared" si="186"/>
        <v>16317</v>
      </c>
      <c r="AY117" s="4">
        <f t="shared" si="186"/>
        <v>223498.8</v>
      </c>
      <c r="AZ117" s="4">
        <f t="shared" si="186"/>
        <v>4914900.8999999994</v>
      </c>
      <c r="BA117" s="4">
        <f t="shared" si="186"/>
        <v>4026594.6</v>
      </c>
      <c r="BB117" s="4">
        <f t="shared" si="186"/>
        <v>3481739.1</v>
      </c>
      <c r="BC117" s="4">
        <f t="shared" si="186"/>
        <v>12660713.1</v>
      </c>
      <c r="BD117" s="4">
        <f t="shared" si="186"/>
        <v>1996627.5</v>
      </c>
      <c r="BE117" s="4">
        <f t="shared" si="186"/>
        <v>646814.70000000007</v>
      </c>
      <c r="BF117" s="4">
        <f t="shared" si="186"/>
        <v>10510573.5</v>
      </c>
      <c r="BG117" s="4">
        <f t="shared" si="186"/>
        <v>450569.7</v>
      </c>
      <c r="BH117" s="4">
        <f t="shared" si="186"/>
        <v>275139.89999999997</v>
      </c>
      <c r="BI117" s="4">
        <f t="shared" si="186"/>
        <v>103194</v>
      </c>
      <c r="BJ117" s="4">
        <f t="shared" si="186"/>
        <v>2663595.9</v>
      </c>
      <c r="BK117" s="4">
        <f t="shared" si="186"/>
        <v>6604504.2000000002</v>
      </c>
      <c r="BL117" s="4">
        <f t="shared" si="186"/>
        <v>74617.2</v>
      </c>
      <c r="BM117" s="4">
        <f t="shared" si="186"/>
        <v>112851.90000000001</v>
      </c>
      <c r="BN117" s="4">
        <f t="shared" si="186"/>
        <v>1748388.6</v>
      </c>
      <c r="BO117" s="4">
        <f t="shared" ref="BO117:CT117" si="187">BO51*$B$9</f>
        <v>723107.70000000007</v>
      </c>
      <c r="BP117" s="4">
        <f t="shared" si="187"/>
        <v>99004.5</v>
      </c>
      <c r="BQ117" s="4">
        <f t="shared" si="187"/>
        <v>2435598.9</v>
      </c>
      <c r="BR117" s="4">
        <f t="shared" si="187"/>
        <v>2119622.4</v>
      </c>
      <c r="BS117" s="4">
        <f t="shared" si="187"/>
        <v>490788.9</v>
      </c>
      <c r="BT117" s="4">
        <f t="shared" si="187"/>
        <v>155893.5</v>
      </c>
      <c r="BU117" s="4">
        <f t="shared" si="187"/>
        <v>203874.3</v>
      </c>
      <c r="BV117" s="4">
        <f t="shared" si="187"/>
        <v>526113</v>
      </c>
      <c r="BW117" s="4">
        <f t="shared" si="187"/>
        <v>810205.20000000007</v>
      </c>
      <c r="BX117" s="4">
        <f t="shared" si="187"/>
        <v>34971.299999999996</v>
      </c>
      <c r="BY117" s="4">
        <f t="shared" si="187"/>
        <v>219177</v>
      </c>
      <c r="BZ117" s="4">
        <f t="shared" si="187"/>
        <v>96667.199999999997</v>
      </c>
      <c r="CA117" s="4">
        <f t="shared" si="187"/>
        <v>89434.8</v>
      </c>
      <c r="CB117" s="4">
        <f t="shared" si="187"/>
        <v>36759599.100000001</v>
      </c>
      <c r="CC117" s="4">
        <f t="shared" si="187"/>
        <v>73294.2</v>
      </c>
      <c r="CD117" s="4">
        <f t="shared" si="187"/>
        <v>34662.6</v>
      </c>
      <c r="CE117" s="4">
        <f t="shared" si="187"/>
        <v>71883</v>
      </c>
      <c r="CF117" s="4">
        <f t="shared" si="187"/>
        <v>57021.3</v>
      </c>
      <c r="CG117" s="4">
        <f t="shared" si="187"/>
        <v>71618.400000000009</v>
      </c>
      <c r="CH117" s="4">
        <f t="shared" si="187"/>
        <v>54772.200000000004</v>
      </c>
      <c r="CI117" s="4">
        <f t="shared" si="187"/>
        <v>335027.7</v>
      </c>
      <c r="CJ117" s="4">
        <f t="shared" si="187"/>
        <v>507326.39999999997</v>
      </c>
      <c r="CK117" s="4">
        <f t="shared" si="187"/>
        <v>2035391.4</v>
      </c>
      <c r="CL117" s="4">
        <f t="shared" si="187"/>
        <v>608183.10000000009</v>
      </c>
      <c r="CM117" s="4">
        <f t="shared" si="187"/>
        <v>333351.89999999997</v>
      </c>
      <c r="CN117" s="4">
        <f t="shared" si="187"/>
        <v>12266856.000000002</v>
      </c>
      <c r="CO117" s="4">
        <f t="shared" si="187"/>
        <v>6928506.9000000004</v>
      </c>
      <c r="CP117" s="4">
        <f t="shared" si="187"/>
        <v>509310.9</v>
      </c>
      <c r="CQ117" s="4">
        <f t="shared" si="187"/>
        <v>582164.1</v>
      </c>
      <c r="CR117" s="4">
        <f t="shared" si="187"/>
        <v>84451.5</v>
      </c>
      <c r="CS117" s="4">
        <f t="shared" si="187"/>
        <v>163478.69999999998</v>
      </c>
      <c r="CT117" s="4">
        <f t="shared" si="187"/>
        <v>39160.799999999996</v>
      </c>
      <c r="CU117" s="4">
        <f t="shared" ref="CU117:DZ117" si="188">CU51*$B$9</f>
        <v>14288.4</v>
      </c>
      <c r="CV117" s="4">
        <f t="shared" si="188"/>
        <v>23284.799999999999</v>
      </c>
      <c r="CW117" s="4">
        <f t="shared" si="188"/>
        <v>72676.799999999988</v>
      </c>
      <c r="CX117" s="4">
        <f t="shared" si="188"/>
        <v>209783.69999999998</v>
      </c>
      <c r="CY117" s="4">
        <f t="shared" si="188"/>
        <v>10054.800000000001</v>
      </c>
      <c r="CZ117" s="4">
        <f t="shared" si="188"/>
        <v>1008875.7</v>
      </c>
      <c r="DA117" s="4">
        <f t="shared" si="188"/>
        <v>81408.599999999991</v>
      </c>
      <c r="DB117" s="4">
        <f t="shared" si="188"/>
        <v>145838.70000000001</v>
      </c>
      <c r="DC117" s="4">
        <f t="shared" si="188"/>
        <v>82202.400000000009</v>
      </c>
      <c r="DD117" s="4">
        <f t="shared" si="188"/>
        <v>53008.2</v>
      </c>
      <c r="DE117" s="4">
        <f t="shared" si="188"/>
        <v>226982.7</v>
      </c>
      <c r="DF117" s="4">
        <f t="shared" si="188"/>
        <v>9562996.7999999989</v>
      </c>
      <c r="DG117" s="4">
        <f t="shared" si="188"/>
        <v>38278.799999999996</v>
      </c>
      <c r="DH117" s="4">
        <f t="shared" si="188"/>
        <v>999438.3</v>
      </c>
      <c r="DI117" s="4">
        <f t="shared" si="188"/>
        <v>1213367.4000000001</v>
      </c>
      <c r="DJ117" s="4">
        <f t="shared" si="188"/>
        <v>322767.90000000002</v>
      </c>
      <c r="DK117" s="4">
        <f t="shared" si="188"/>
        <v>179178.30000000002</v>
      </c>
      <c r="DL117" s="4">
        <f t="shared" si="188"/>
        <v>2611602</v>
      </c>
      <c r="DM117" s="4">
        <f t="shared" si="188"/>
        <v>143369.1</v>
      </c>
      <c r="DN117" s="4">
        <f t="shared" si="188"/>
        <v>689944.5</v>
      </c>
      <c r="DO117" s="4">
        <f t="shared" si="188"/>
        <v>1372127.4000000001</v>
      </c>
      <c r="DP117" s="4">
        <f t="shared" si="188"/>
        <v>96226.200000000012</v>
      </c>
      <c r="DQ117" s="4">
        <f t="shared" si="188"/>
        <v>231966</v>
      </c>
      <c r="DR117" s="4">
        <f t="shared" si="188"/>
        <v>617929.20000000007</v>
      </c>
      <c r="DS117" s="4">
        <f t="shared" si="188"/>
        <v>381420.89999999997</v>
      </c>
      <c r="DT117" s="4">
        <f t="shared" si="188"/>
        <v>59755.5</v>
      </c>
      <c r="DU117" s="4">
        <f t="shared" si="188"/>
        <v>187777.80000000002</v>
      </c>
      <c r="DV117" s="4">
        <f t="shared" si="188"/>
        <v>96579</v>
      </c>
      <c r="DW117" s="4">
        <f t="shared" si="188"/>
        <v>154350</v>
      </c>
      <c r="DX117" s="4">
        <f t="shared" si="188"/>
        <v>81144</v>
      </c>
      <c r="DY117" s="4">
        <f t="shared" si="188"/>
        <v>146941.19999999998</v>
      </c>
      <c r="DZ117" s="4">
        <f t="shared" si="188"/>
        <v>455156.1</v>
      </c>
      <c r="EA117" s="4">
        <f t="shared" ref="EA117:FF117" si="189">EA51*$B$9</f>
        <v>247665.6</v>
      </c>
      <c r="EB117" s="4">
        <f t="shared" si="189"/>
        <v>274698.89999999997</v>
      </c>
      <c r="EC117" s="4">
        <f t="shared" si="189"/>
        <v>136136.69999999998</v>
      </c>
      <c r="ED117" s="4">
        <f t="shared" si="189"/>
        <v>775145.70000000007</v>
      </c>
      <c r="EE117" s="4">
        <f t="shared" si="189"/>
        <v>91728</v>
      </c>
      <c r="EF117" s="4">
        <f t="shared" si="189"/>
        <v>731266.20000000007</v>
      </c>
      <c r="EG117" s="4">
        <f t="shared" si="189"/>
        <v>130844.7</v>
      </c>
      <c r="EH117" s="4">
        <f t="shared" si="189"/>
        <v>105531.3</v>
      </c>
      <c r="EI117" s="4">
        <f t="shared" si="189"/>
        <v>7894958.3999999994</v>
      </c>
      <c r="EJ117" s="4">
        <f t="shared" si="189"/>
        <v>4014202.5</v>
      </c>
      <c r="EK117" s="4">
        <f t="shared" si="189"/>
        <v>306009.89999999997</v>
      </c>
      <c r="EL117" s="4">
        <f t="shared" si="189"/>
        <v>215472.6</v>
      </c>
      <c r="EM117" s="4">
        <f t="shared" si="189"/>
        <v>232186.5</v>
      </c>
      <c r="EN117" s="4">
        <f t="shared" si="189"/>
        <v>467592.3</v>
      </c>
      <c r="EO117" s="4">
        <f t="shared" si="189"/>
        <v>209960.09999999998</v>
      </c>
      <c r="EP117" s="4">
        <f t="shared" si="189"/>
        <v>171240.30000000002</v>
      </c>
      <c r="EQ117" s="4">
        <f t="shared" si="189"/>
        <v>1055445.3</v>
      </c>
      <c r="ER117" s="4">
        <f t="shared" si="189"/>
        <v>182353.5</v>
      </c>
      <c r="ES117" s="4">
        <f t="shared" si="189"/>
        <v>53405.1</v>
      </c>
      <c r="ET117" s="4">
        <f t="shared" si="189"/>
        <v>91419.3</v>
      </c>
      <c r="EU117" s="4">
        <f t="shared" si="189"/>
        <v>272802.60000000003</v>
      </c>
      <c r="EV117" s="4">
        <f t="shared" si="189"/>
        <v>32457.599999999999</v>
      </c>
      <c r="EW117" s="4">
        <f t="shared" si="189"/>
        <v>389182.5</v>
      </c>
      <c r="EX117" s="4">
        <f t="shared" si="189"/>
        <v>122642.1</v>
      </c>
      <c r="EY117" s="4">
        <f t="shared" si="189"/>
        <v>115894.8</v>
      </c>
      <c r="EZ117" s="4">
        <f t="shared" si="189"/>
        <v>60108.3</v>
      </c>
      <c r="FA117" s="4">
        <f t="shared" si="189"/>
        <v>1393163.0999999999</v>
      </c>
      <c r="FB117" s="4">
        <f t="shared" si="189"/>
        <v>158407.19999999998</v>
      </c>
      <c r="FC117" s="4">
        <f t="shared" si="189"/>
        <v>1104749.0999999999</v>
      </c>
      <c r="FD117" s="4">
        <f t="shared" si="189"/>
        <v>152145</v>
      </c>
      <c r="FE117" s="4">
        <f t="shared" si="189"/>
        <v>46481.4</v>
      </c>
      <c r="FF117" s="4">
        <f t="shared" si="189"/>
        <v>83393.099999999991</v>
      </c>
      <c r="FG117" s="4">
        <f t="shared" ref="FG117:FX117" si="190">FG51*$B$9</f>
        <v>51949.799999999996</v>
      </c>
      <c r="FH117" s="4">
        <f t="shared" si="190"/>
        <v>35368.200000000004</v>
      </c>
      <c r="FI117" s="4">
        <f t="shared" si="190"/>
        <v>823655.70000000007</v>
      </c>
      <c r="FJ117" s="4">
        <f t="shared" si="190"/>
        <v>843500.70000000007</v>
      </c>
      <c r="FK117" s="4">
        <f t="shared" si="190"/>
        <v>998953.2</v>
      </c>
      <c r="FL117" s="4">
        <f t="shared" si="190"/>
        <v>2137218.3000000003</v>
      </c>
      <c r="FM117" s="4">
        <f t="shared" si="190"/>
        <v>1521626.4000000001</v>
      </c>
      <c r="FN117" s="4">
        <f t="shared" si="190"/>
        <v>9064887.2999999989</v>
      </c>
      <c r="FO117" s="4">
        <f t="shared" si="190"/>
        <v>536652.9</v>
      </c>
      <c r="FP117" s="4">
        <f t="shared" si="190"/>
        <v>1041597.9</v>
      </c>
      <c r="FQ117" s="4">
        <f t="shared" si="190"/>
        <v>350418.60000000003</v>
      </c>
      <c r="FR117" s="4">
        <f t="shared" si="190"/>
        <v>68134.5</v>
      </c>
      <c r="FS117" s="4">
        <f t="shared" si="190"/>
        <v>80658.899999999994</v>
      </c>
      <c r="FT117" s="4">
        <f t="shared" si="190"/>
        <v>38190.6</v>
      </c>
      <c r="FU117" s="4">
        <f t="shared" si="190"/>
        <v>351521.10000000003</v>
      </c>
      <c r="FV117" s="4">
        <f t="shared" si="190"/>
        <v>327001.5</v>
      </c>
      <c r="FW117" s="4">
        <f t="shared" si="190"/>
        <v>68355</v>
      </c>
      <c r="FX117" s="4">
        <f t="shared" si="190"/>
        <v>39249</v>
      </c>
      <c r="FY117" s="4">
        <f>SUM(C117:FX117)</f>
        <v>370325560.49999994</v>
      </c>
    </row>
    <row r="119" spans="1:181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7"/>
    </row>
    <row r="120" spans="1:181" ht="21" x14ac:dyDescent="0.35">
      <c r="B120" s="37" t="s">
        <v>479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</row>
    <row r="121" spans="1:181" ht="12" customHeight="1" x14ac:dyDescent="0.35">
      <c r="B121" s="3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</row>
    <row r="122" spans="1:181" s="4" customFormat="1" x14ac:dyDescent="0.25">
      <c r="A122" s="49"/>
      <c r="B122" s="4" t="s">
        <v>277</v>
      </c>
      <c r="C122" s="4">
        <f t="shared" ref="C122:AH122" si="191">C83+C95+C105+C111+C112</f>
        <v>61476865.620000005</v>
      </c>
      <c r="D122" s="4">
        <f t="shared" si="191"/>
        <v>286867326.296</v>
      </c>
      <c r="E122" s="4">
        <f t="shared" si="191"/>
        <v>62053949.978000008</v>
      </c>
      <c r="F122" s="4">
        <f t="shared" si="191"/>
        <v>110297210.736</v>
      </c>
      <c r="G122" s="4">
        <f t="shared" si="191"/>
        <v>7341601.1630000006</v>
      </c>
      <c r="H122" s="4">
        <f t="shared" si="191"/>
        <v>6845811.5419999985</v>
      </c>
      <c r="I122" s="4">
        <f t="shared" si="191"/>
        <v>81741833.30400002</v>
      </c>
      <c r="J122" s="4">
        <f t="shared" si="191"/>
        <v>17018016.066</v>
      </c>
      <c r="K122" s="4">
        <f t="shared" si="191"/>
        <v>3056532.8860000004</v>
      </c>
      <c r="L122" s="4">
        <f t="shared" si="191"/>
        <v>21359855.631999999</v>
      </c>
      <c r="M122" s="4">
        <f t="shared" si="191"/>
        <v>13367983.687999999</v>
      </c>
      <c r="N122" s="4">
        <f t="shared" si="191"/>
        <v>337261732.32999992</v>
      </c>
      <c r="O122" s="4">
        <f t="shared" si="191"/>
        <v>96254627.855999991</v>
      </c>
      <c r="P122" s="4">
        <f t="shared" si="191"/>
        <v>2205116.068</v>
      </c>
      <c r="Q122" s="4">
        <f t="shared" si="191"/>
        <v>307573325.28800005</v>
      </c>
      <c r="R122" s="4">
        <f t="shared" si="191"/>
        <v>4069109.3619999997</v>
      </c>
      <c r="S122" s="4">
        <f t="shared" si="191"/>
        <v>10610882.024</v>
      </c>
      <c r="T122" s="4">
        <f t="shared" si="191"/>
        <v>1862531.5219999999</v>
      </c>
      <c r="U122" s="4">
        <f t="shared" si="191"/>
        <v>847293.50000000012</v>
      </c>
      <c r="V122" s="4">
        <f t="shared" si="191"/>
        <v>2870082.9339999999</v>
      </c>
      <c r="W122" s="4">
        <f t="shared" si="191"/>
        <v>1712852.8530000001</v>
      </c>
      <c r="X122" s="4">
        <f t="shared" si="191"/>
        <v>725922.23899999994</v>
      </c>
      <c r="Y122" s="4">
        <f t="shared" si="191"/>
        <v>4542849.4399999995</v>
      </c>
      <c r="Z122" s="4">
        <f t="shared" si="191"/>
        <v>2726703.5189999999</v>
      </c>
      <c r="AA122" s="4">
        <f t="shared" si="191"/>
        <v>190168967.68799996</v>
      </c>
      <c r="AB122" s="4">
        <f t="shared" si="191"/>
        <v>188117021.52199998</v>
      </c>
      <c r="AC122" s="4">
        <f t="shared" si="191"/>
        <v>6852443.3680000007</v>
      </c>
      <c r="AD122" s="4">
        <f t="shared" si="191"/>
        <v>8287987.398</v>
      </c>
      <c r="AE122" s="4">
        <f t="shared" si="191"/>
        <v>1478059.1680000001</v>
      </c>
      <c r="AF122" s="4">
        <f t="shared" si="191"/>
        <v>2167710.5649999999</v>
      </c>
      <c r="AG122" s="4">
        <f t="shared" si="191"/>
        <v>6698369.8320000004</v>
      </c>
      <c r="AH122" s="4">
        <f t="shared" si="191"/>
        <v>8320571.9800000004</v>
      </c>
      <c r="AI122" s="4">
        <f t="shared" ref="AI122:BN122" si="192">AI83+AI95+AI105+AI111+AI112</f>
        <v>3339053.6780000003</v>
      </c>
      <c r="AJ122" s="4">
        <f t="shared" si="192"/>
        <v>2677122.9400000004</v>
      </c>
      <c r="AK122" s="4">
        <f t="shared" si="192"/>
        <v>2576567.9219999998</v>
      </c>
      <c r="AL122" s="4">
        <f t="shared" si="192"/>
        <v>3056269.8</v>
      </c>
      <c r="AM122" s="4">
        <f t="shared" si="192"/>
        <v>4028393.1179999998</v>
      </c>
      <c r="AN122" s="4">
        <f t="shared" si="192"/>
        <v>3465533.2800000003</v>
      </c>
      <c r="AO122" s="4">
        <f t="shared" si="192"/>
        <v>35158609.855999999</v>
      </c>
      <c r="AP122" s="4">
        <f t="shared" si="192"/>
        <v>655537693.19400001</v>
      </c>
      <c r="AQ122" s="4">
        <f t="shared" si="192"/>
        <v>2709341.2050000001</v>
      </c>
      <c r="AR122" s="4">
        <f t="shared" si="192"/>
        <v>395860421.69799995</v>
      </c>
      <c r="AS122" s="4">
        <f t="shared" si="192"/>
        <v>45082683.107999995</v>
      </c>
      <c r="AT122" s="4">
        <f t="shared" si="192"/>
        <v>17025074.82</v>
      </c>
      <c r="AU122" s="4">
        <f t="shared" si="192"/>
        <v>3231206.1519999998</v>
      </c>
      <c r="AV122" s="4">
        <f t="shared" si="192"/>
        <v>2900325.96</v>
      </c>
      <c r="AW122" s="4">
        <f t="shared" si="192"/>
        <v>2308984.4640000002</v>
      </c>
      <c r="AX122" s="4">
        <f t="shared" si="192"/>
        <v>607334.60000000009</v>
      </c>
      <c r="AY122" s="4">
        <f t="shared" si="192"/>
        <v>4026539.95</v>
      </c>
      <c r="AZ122" s="4">
        <f t="shared" si="192"/>
        <v>80538820.431999996</v>
      </c>
      <c r="BA122" s="4">
        <f t="shared" si="192"/>
        <v>59659507.858000003</v>
      </c>
      <c r="BB122" s="4">
        <f t="shared" si="192"/>
        <v>52335718.517999999</v>
      </c>
      <c r="BC122" s="4">
        <f t="shared" si="192"/>
        <v>195147154.29799998</v>
      </c>
      <c r="BD122" s="4">
        <f t="shared" si="192"/>
        <v>28045373.32</v>
      </c>
      <c r="BE122" s="4">
        <f t="shared" si="192"/>
        <v>10101457.507000001</v>
      </c>
      <c r="BF122" s="4">
        <f t="shared" si="192"/>
        <v>146552812.72999999</v>
      </c>
      <c r="BG122" s="4">
        <f t="shared" si="192"/>
        <v>7929598.5090000005</v>
      </c>
      <c r="BH122" s="4">
        <f t="shared" si="192"/>
        <v>4850065.6049999995</v>
      </c>
      <c r="BI122" s="4">
        <f t="shared" si="192"/>
        <v>2631304.9400000004</v>
      </c>
      <c r="BJ122" s="4">
        <f t="shared" si="192"/>
        <v>36936066.042000003</v>
      </c>
      <c r="BK122" s="4">
        <f t="shared" si="192"/>
        <v>96549602.890000015</v>
      </c>
      <c r="BL122" s="4">
        <f t="shared" si="192"/>
        <v>2102059.1579999998</v>
      </c>
      <c r="BM122" s="4">
        <f t="shared" si="192"/>
        <v>2862388.8099999996</v>
      </c>
      <c r="BN122" s="4">
        <f t="shared" si="192"/>
        <v>27107279.504000004</v>
      </c>
      <c r="BO122" s="4">
        <f t="shared" ref="BO122:CT122" si="193">BO83+BO95+BO105+BO111+BO112</f>
        <v>11771765.461000001</v>
      </c>
      <c r="BP122" s="4">
        <f t="shared" si="193"/>
        <v>2494469.9650000003</v>
      </c>
      <c r="BQ122" s="4">
        <f t="shared" si="193"/>
        <v>38118153.211999997</v>
      </c>
      <c r="BR122" s="4">
        <f t="shared" si="193"/>
        <v>32354027.411999997</v>
      </c>
      <c r="BS122" s="4">
        <f t="shared" si="193"/>
        <v>8436842.3660000004</v>
      </c>
      <c r="BT122" s="4">
        <f t="shared" si="193"/>
        <v>3110484.1499999994</v>
      </c>
      <c r="BU122" s="4">
        <f t="shared" si="193"/>
        <v>3680332.5029999996</v>
      </c>
      <c r="BV122" s="4">
        <f t="shared" si="193"/>
        <v>8752349.1649999991</v>
      </c>
      <c r="BW122" s="4">
        <f t="shared" si="193"/>
        <v>12510766.173999999</v>
      </c>
      <c r="BX122" s="4">
        <f t="shared" si="193"/>
        <v>1121871.1460000002</v>
      </c>
      <c r="BY122" s="4">
        <f t="shared" si="193"/>
        <v>4522693.4740000004</v>
      </c>
      <c r="BZ122" s="4">
        <f t="shared" si="193"/>
        <v>2453008.5579999997</v>
      </c>
      <c r="CA122" s="4">
        <f t="shared" si="193"/>
        <v>2375960.6420000005</v>
      </c>
      <c r="CB122" s="4">
        <f t="shared" si="193"/>
        <v>539545653.17799997</v>
      </c>
      <c r="CC122" s="4">
        <f t="shared" si="193"/>
        <v>2072749.2359999998</v>
      </c>
      <c r="CD122" s="4">
        <f t="shared" si="193"/>
        <v>1166979.9839999999</v>
      </c>
      <c r="CE122" s="4">
        <f t="shared" si="193"/>
        <v>2006824.06</v>
      </c>
      <c r="CF122" s="4">
        <f t="shared" si="193"/>
        <v>1727934.6700000002</v>
      </c>
      <c r="CG122" s="4">
        <f t="shared" si="193"/>
        <v>2116539.1800000002</v>
      </c>
      <c r="CH122" s="4">
        <f t="shared" si="193"/>
        <v>1757565.2139999999</v>
      </c>
      <c r="CI122" s="4">
        <f t="shared" si="193"/>
        <v>6144685.7670000009</v>
      </c>
      <c r="CJ122" s="4">
        <f t="shared" si="193"/>
        <v>9576708.2819999978</v>
      </c>
      <c r="CK122" s="4">
        <f t="shared" si="193"/>
        <v>29481902.901999999</v>
      </c>
      <c r="CL122" s="4">
        <f t="shared" si="193"/>
        <v>9720839.8800000008</v>
      </c>
      <c r="CM122" s="4">
        <f t="shared" si="193"/>
        <v>6004767.6270000003</v>
      </c>
      <c r="CN122" s="4">
        <f t="shared" si="193"/>
        <v>178822628.62000003</v>
      </c>
      <c r="CO122" s="4">
        <f t="shared" si="193"/>
        <v>101968235.862</v>
      </c>
      <c r="CP122" s="4">
        <f t="shared" si="193"/>
        <v>8352055.3660000013</v>
      </c>
      <c r="CQ122" s="4">
        <f t="shared" si="193"/>
        <v>10318581.385999998</v>
      </c>
      <c r="CR122" s="4">
        <f t="shared" si="193"/>
        <v>2229329.5219999999</v>
      </c>
      <c r="CS122" s="4">
        <f t="shared" si="193"/>
        <v>3266766.1999999997</v>
      </c>
      <c r="CT122" s="4">
        <f t="shared" si="193"/>
        <v>1366819.5090000001</v>
      </c>
      <c r="CU122" s="4">
        <f t="shared" ref="CU122:DZ122" si="194">CU83+CU95+CU105+CU111+CU112</f>
        <v>2748766.7660000003</v>
      </c>
      <c r="CV122" s="4">
        <f t="shared" si="194"/>
        <v>808182.65</v>
      </c>
      <c r="CW122" s="4">
        <f t="shared" si="194"/>
        <v>2029159.9179999998</v>
      </c>
      <c r="CX122" s="4">
        <f t="shared" si="194"/>
        <v>3786254.2110000001</v>
      </c>
      <c r="CY122" s="4">
        <f t="shared" si="194"/>
        <v>1043771.3160000001</v>
      </c>
      <c r="CZ122" s="4">
        <f t="shared" si="194"/>
        <v>16068834.445</v>
      </c>
      <c r="DA122" s="4">
        <f t="shared" si="194"/>
        <v>2207928.11</v>
      </c>
      <c r="DB122" s="4">
        <f t="shared" si="194"/>
        <v>3004558.6210000003</v>
      </c>
      <c r="DC122" s="4">
        <f t="shared" si="194"/>
        <v>2172330.8680000002</v>
      </c>
      <c r="DD122" s="4">
        <f t="shared" si="194"/>
        <v>1614443.1780000001</v>
      </c>
      <c r="DE122" s="4">
        <f t="shared" si="194"/>
        <v>3968032.0100000002</v>
      </c>
      <c r="DF122" s="4">
        <f t="shared" si="194"/>
        <v>142227606.40399998</v>
      </c>
      <c r="DG122" s="4">
        <f t="shared" si="194"/>
        <v>1254518.7290000001</v>
      </c>
      <c r="DH122" s="4">
        <f t="shared" si="194"/>
        <v>15665245.664000001</v>
      </c>
      <c r="DI122" s="4">
        <f t="shared" si="194"/>
        <v>19754531.030000001</v>
      </c>
      <c r="DJ122" s="4">
        <f t="shared" si="194"/>
        <v>5581934.7690000013</v>
      </c>
      <c r="DK122" s="4">
        <f t="shared" si="194"/>
        <v>3586602.2190000005</v>
      </c>
      <c r="DL122" s="4">
        <f t="shared" si="194"/>
        <v>41174159.960000001</v>
      </c>
      <c r="DM122" s="4">
        <f t="shared" si="194"/>
        <v>3138819.0890000006</v>
      </c>
      <c r="DN122" s="4">
        <f t="shared" si="194"/>
        <v>11655632.864999998</v>
      </c>
      <c r="DO122" s="4">
        <f t="shared" si="194"/>
        <v>23681138.894000001</v>
      </c>
      <c r="DP122" s="4">
        <f t="shared" si="194"/>
        <v>2389502.4679999999</v>
      </c>
      <c r="DQ122" s="4">
        <f t="shared" si="194"/>
        <v>4322987.1100000003</v>
      </c>
      <c r="DR122" s="4">
        <f t="shared" si="194"/>
        <v>10764430.960000001</v>
      </c>
      <c r="DS122" s="4">
        <f t="shared" si="194"/>
        <v>7119875.8099999996</v>
      </c>
      <c r="DT122" s="4">
        <f t="shared" si="194"/>
        <v>2004541.2350000001</v>
      </c>
      <c r="DU122" s="4">
        <f t="shared" si="194"/>
        <v>3560460.844</v>
      </c>
      <c r="DV122" s="4">
        <f t="shared" si="194"/>
        <v>2485975.59</v>
      </c>
      <c r="DW122" s="4">
        <f t="shared" si="194"/>
        <v>3170270.7770000002</v>
      </c>
      <c r="DX122" s="4">
        <f t="shared" si="194"/>
        <v>2227088.2850000001</v>
      </c>
      <c r="DY122" s="4">
        <f t="shared" si="194"/>
        <v>3036206.784</v>
      </c>
      <c r="DZ122" s="4">
        <f t="shared" si="194"/>
        <v>7515181.2070000004</v>
      </c>
      <c r="EA122" s="4">
        <f t="shared" ref="EA122:FF122" si="195">EA83+EA95+EA105+EA111+EA112</f>
        <v>4387065.9059999995</v>
      </c>
      <c r="EB122" s="4">
        <f t="shared" si="195"/>
        <v>5027464.4380000001</v>
      </c>
      <c r="EC122" s="4">
        <f t="shared" si="195"/>
        <v>2876095.4379999996</v>
      </c>
      <c r="ED122" s="4">
        <f t="shared" si="195"/>
        <v>11623041.771</v>
      </c>
      <c r="EE122" s="4">
        <f t="shared" si="195"/>
        <v>2461352.2740000002</v>
      </c>
      <c r="EF122" s="4">
        <f t="shared" si="195"/>
        <v>12426088.957999999</v>
      </c>
      <c r="EG122" s="4">
        <f t="shared" si="195"/>
        <v>3065443.8539999998</v>
      </c>
      <c r="EH122" s="4">
        <f t="shared" si="195"/>
        <v>2575764.5730000003</v>
      </c>
      <c r="EI122" s="4">
        <f t="shared" si="195"/>
        <v>126319392.97199999</v>
      </c>
      <c r="EJ122" s="4">
        <f t="shared" si="195"/>
        <v>59267614.909999996</v>
      </c>
      <c r="EK122" s="4">
        <f t="shared" si="195"/>
        <v>5223752.6609999994</v>
      </c>
      <c r="EL122" s="4">
        <f t="shared" si="195"/>
        <v>3755068.2100000004</v>
      </c>
      <c r="EM122" s="4">
        <f t="shared" si="195"/>
        <v>4550008.1459999997</v>
      </c>
      <c r="EN122" s="4">
        <f t="shared" si="195"/>
        <v>8965626.6400000006</v>
      </c>
      <c r="EO122" s="4">
        <f t="shared" si="195"/>
        <v>3757899.84</v>
      </c>
      <c r="EP122" s="4">
        <f t="shared" si="195"/>
        <v>3356460.605</v>
      </c>
      <c r="EQ122" s="4">
        <f t="shared" si="195"/>
        <v>15653524.783000004</v>
      </c>
      <c r="ER122" s="4">
        <f t="shared" si="195"/>
        <v>3460811.86</v>
      </c>
      <c r="ES122" s="4">
        <f t="shared" si="195"/>
        <v>1648443.5889999999</v>
      </c>
      <c r="ET122" s="4">
        <f t="shared" si="195"/>
        <v>2643733.378</v>
      </c>
      <c r="EU122" s="4">
        <f t="shared" si="195"/>
        <v>5874120.4080000008</v>
      </c>
      <c r="EV122" s="4">
        <f t="shared" si="195"/>
        <v>1095985.0319999999</v>
      </c>
      <c r="EW122" s="4">
        <f t="shared" si="195"/>
        <v>6420154.0100000007</v>
      </c>
      <c r="EX122" s="4">
        <f t="shared" si="195"/>
        <v>2758313.7190000005</v>
      </c>
      <c r="EY122" s="4">
        <f t="shared" si="195"/>
        <v>7471200.4519999996</v>
      </c>
      <c r="EZ122" s="4">
        <f t="shared" si="195"/>
        <v>1826938.5200000003</v>
      </c>
      <c r="FA122" s="4">
        <f t="shared" si="195"/>
        <v>21942225.717999998</v>
      </c>
      <c r="FB122" s="4">
        <f t="shared" si="195"/>
        <v>3361045.9749999996</v>
      </c>
      <c r="FC122" s="4">
        <f t="shared" si="195"/>
        <v>17188967.076000001</v>
      </c>
      <c r="FD122" s="4">
        <f t="shared" si="195"/>
        <v>3201169.6759999995</v>
      </c>
      <c r="FE122" s="4">
        <f t="shared" si="195"/>
        <v>1446005.0060000001</v>
      </c>
      <c r="FF122" s="4">
        <f t="shared" si="195"/>
        <v>2242531.34</v>
      </c>
      <c r="FG122" s="4">
        <f t="shared" ref="FG122:FX122" si="196">FG83+FG95+FG105+FG111+FG112</f>
        <v>1579165.5559999999</v>
      </c>
      <c r="FH122" s="4">
        <f t="shared" si="196"/>
        <v>1273755.74</v>
      </c>
      <c r="FI122" s="4">
        <f t="shared" si="196"/>
        <v>13870819.219999999</v>
      </c>
      <c r="FJ122" s="4">
        <f t="shared" si="196"/>
        <v>13201821.207000002</v>
      </c>
      <c r="FK122" s="4">
        <f t="shared" si="196"/>
        <v>16142301.343999999</v>
      </c>
      <c r="FL122" s="4">
        <f t="shared" si="196"/>
        <v>30124250.634</v>
      </c>
      <c r="FM122" s="4">
        <f t="shared" si="196"/>
        <v>23113160.998</v>
      </c>
      <c r="FN122" s="4">
        <f t="shared" si="196"/>
        <v>145630096.92399999</v>
      </c>
      <c r="FO122" s="4">
        <f t="shared" si="196"/>
        <v>8656693.6410000008</v>
      </c>
      <c r="FP122" s="4">
        <f t="shared" si="196"/>
        <v>18603420.232000001</v>
      </c>
      <c r="FQ122" s="4">
        <f t="shared" si="196"/>
        <v>6270441.29</v>
      </c>
      <c r="FR122" s="4">
        <f t="shared" si="196"/>
        <v>1930075.828</v>
      </c>
      <c r="FS122" s="4">
        <f t="shared" si="196"/>
        <v>2114722.8479999998</v>
      </c>
      <c r="FT122" s="4">
        <f t="shared" si="196"/>
        <v>1193425.0659999999</v>
      </c>
      <c r="FU122" s="4">
        <f t="shared" si="196"/>
        <v>6777869.8460000008</v>
      </c>
      <c r="FV122" s="4">
        <f t="shared" si="196"/>
        <v>5891123.8200000003</v>
      </c>
      <c r="FW122" s="4">
        <f t="shared" si="196"/>
        <v>2026585.61</v>
      </c>
      <c r="FX122" s="4">
        <f t="shared" si="196"/>
        <v>1215922.82</v>
      </c>
      <c r="FY122" s="4">
        <f>SUM(C122:FX122)</f>
        <v>5856329741.0539989</v>
      </c>
    </row>
    <row r="123" spans="1:181" s="4" customFormat="1" x14ac:dyDescent="0.25">
      <c r="A123" s="49"/>
      <c r="B123" s="4" t="s">
        <v>278</v>
      </c>
      <c r="C123" s="4">
        <f t="shared" ref="C123:AH123" si="197">C122+C117</f>
        <v>64415248.620000005</v>
      </c>
      <c r="D123" s="4">
        <f t="shared" si="197"/>
        <v>304207975.49599999</v>
      </c>
      <c r="E123" s="4">
        <f t="shared" si="197"/>
        <v>65451017.078000009</v>
      </c>
      <c r="F123" s="4">
        <f t="shared" si="197"/>
        <v>117764751.936</v>
      </c>
      <c r="G123" s="4">
        <f t="shared" si="197"/>
        <v>7782777.563000001</v>
      </c>
      <c r="H123" s="4">
        <f t="shared" si="197"/>
        <v>7271023.7419999987</v>
      </c>
      <c r="I123" s="4">
        <f t="shared" si="197"/>
        <v>86243252.604000017</v>
      </c>
      <c r="J123" s="4">
        <f t="shared" si="197"/>
        <v>18000872.765999999</v>
      </c>
      <c r="K123" s="4">
        <f t="shared" si="197"/>
        <v>3196726.7860000003</v>
      </c>
      <c r="L123" s="4">
        <f t="shared" si="197"/>
        <v>22676064.232000001</v>
      </c>
      <c r="M123" s="4">
        <f t="shared" si="197"/>
        <v>14044742.287999999</v>
      </c>
      <c r="N123" s="4">
        <f t="shared" si="197"/>
        <v>360597688.32999992</v>
      </c>
      <c r="O123" s="4">
        <f t="shared" si="197"/>
        <v>103002898.05599999</v>
      </c>
      <c r="P123" s="4">
        <f t="shared" si="197"/>
        <v>2283878.6680000001</v>
      </c>
      <c r="Q123" s="4">
        <f t="shared" si="197"/>
        <v>325214912.88800007</v>
      </c>
      <c r="R123" s="4">
        <f t="shared" si="197"/>
        <v>4268750.0619999999</v>
      </c>
      <c r="S123" s="4">
        <f t="shared" si="197"/>
        <v>11231810.024</v>
      </c>
      <c r="T123" s="4">
        <f t="shared" si="197"/>
        <v>1924183.3219999999</v>
      </c>
      <c r="U123" s="4">
        <f t="shared" si="197"/>
        <v>867755.90000000014</v>
      </c>
      <c r="V123" s="4">
        <f t="shared" si="197"/>
        <v>2997708.3339999998</v>
      </c>
      <c r="W123" s="4">
        <f t="shared" si="197"/>
        <v>1735520.253</v>
      </c>
      <c r="X123" s="4">
        <f t="shared" si="197"/>
        <v>746869.73899999994</v>
      </c>
      <c r="Y123" s="4">
        <f t="shared" si="197"/>
        <v>4770096.7399999993</v>
      </c>
      <c r="Z123" s="4">
        <f t="shared" si="197"/>
        <v>2844891.5189999999</v>
      </c>
      <c r="AA123" s="4">
        <f t="shared" si="197"/>
        <v>203018428.78799996</v>
      </c>
      <c r="AB123" s="4">
        <f t="shared" si="197"/>
        <v>201253264.92199999</v>
      </c>
      <c r="AC123" s="4">
        <f t="shared" si="197"/>
        <v>7267821.2680000011</v>
      </c>
      <c r="AD123" s="4">
        <f t="shared" si="197"/>
        <v>8800341.1980000008</v>
      </c>
      <c r="AE123" s="4">
        <f t="shared" si="197"/>
        <v>1527098.368</v>
      </c>
      <c r="AF123" s="4">
        <f t="shared" si="197"/>
        <v>2247663.8649999998</v>
      </c>
      <c r="AG123" s="4">
        <f t="shared" si="197"/>
        <v>7116173.2320000008</v>
      </c>
      <c r="AH123" s="4">
        <f t="shared" si="197"/>
        <v>8802143.9800000004</v>
      </c>
      <c r="AI123" s="4">
        <f t="shared" ref="AI123:BN123" si="198">AI122+AI117</f>
        <v>3501870.8780000005</v>
      </c>
      <c r="AJ123" s="4">
        <f t="shared" si="198"/>
        <v>2774407.5400000005</v>
      </c>
      <c r="AK123" s="4">
        <f t="shared" si="198"/>
        <v>2663312.622</v>
      </c>
      <c r="AL123" s="4">
        <f t="shared" si="198"/>
        <v>3180631.8</v>
      </c>
      <c r="AM123" s="4">
        <f t="shared" si="198"/>
        <v>4234296.0180000002</v>
      </c>
      <c r="AN123" s="4">
        <f t="shared" si="198"/>
        <v>3638537.58</v>
      </c>
      <c r="AO123" s="4">
        <f t="shared" si="198"/>
        <v>37506582.056000002</v>
      </c>
      <c r="AP123" s="4">
        <f t="shared" si="198"/>
        <v>693022825.49399996</v>
      </c>
      <c r="AQ123" s="4">
        <f t="shared" si="198"/>
        <v>2831983.3050000002</v>
      </c>
      <c r="AR123" s="4">
        <f t="shared" si="198"/>
        <v>422914272.29799998</v>
      </c>
      <c r="AS123" s="4">
        <f t="shared" si="198"/>
        <v>47912624.207999997</v>
      </c>
      <c r="AT123" s="4">
        <f t="shared" si="198"/>
        <v>18179083.620000001</v>
      </c>
      <c r="AU123" s="4">
        <f t="shared" si="198"/>
        <v>3393582.352</v>
      </c>
      <c r="AV123" s="4">
        <f t="shared" si="198"/>
        <v>3036021.66</v>
      </c>
      <c r="AW123" s="4">
        <f t="shared" si="198"/>
        <v>2400095.0640000002</v>
      </c>
      <c r="AX123" s="4">
        <f t="shared" si="198"/>
        <v>623651.60000000009</v>
      </c>
      <c r="AY123" s="4">
        <f t="shared" si="198"/>
        <v>4250038.75</v>
      </c>
      <c r="AZ123" s="4">
        <f t="shared" si="198"/>
        <v>85453721.332000002</v>
      </c>
      <c r="BA123" s="4">
        <f t="shared" si="198"/>
        <v>63686102.458000004</v>
      </c>
      <c r="BB123" s="4">
        <f t="shared" si="198"/>
        <v>55817457.618000001</v>
      </c>
      <c r="BC123" s="4">
        <f t="shared" si="198"/>
        <v>207807867.39799997</v>
      </c>
      <c r="BD123" s="4">
        <f t="shared" si="198"/>
        <v>30042000.82</v>
      </c>
      <c r="BE123" s="4">
        <f t="shared" si="198"/>
        <v>10748272.207</v>
      </c>
      <c r="BF123" s="4">
        <f t="shared" si="198"/>
        <v>157063386.22999999</v>
      </c>
      <c r="BG123" s="4">
        <f t="shared" si="198"/>
        <v>8380168.2090000007</v>
      </c>
      <c r="BH123" s="4">
        <f t="shared" si="198"/>
        <v>5125205.5049999999</v>
      </c>
      <c r="BI123" s="4">
        <f t="shared" si="198"/>
        <v>2734498.9400000004</v>
      </c>
      <c r="BJ123" s="4">
        <f t="shared" si="198"/>
        <v>39599661.942000002</v>
      </c>
      <c r="BK123" s="4">
        <f t="shared" si="198"/>
        <v>103154107.09000002</v>
      </c>
      <c r="BL123" s="4">
        <f t="shared" si="198"/>
        <v>2176676.358</v>
      </c>
      <c r="BM123" s="4">
        <f t="shared" si="198"/>
        <v>2975240.7099999995</v>
      </c>
      <c r="BN123" s="4">
        <f t="shared" si="198"/>
        <v>28855668.104000006</v>
      </c>
      <c r="BO123" s="4">
        <f t="shared" ref="BO123:CT123" si="199">BO122+BO117</f>
        <v>12494873.161</v>
      </c>
      <c r="BP123" s="4">
        <f t="shared" si="199"/>
        <v>2593474.4650000003</v>
      </c>
      <c r="BQ123" s="4">
        <f t="shared" si="199"/>
        <v>40553752.111999996</v>
      </c>
      <c r="BR123" s="4">
        <f t="shared" si="199"/>
        <v>34473649.811999999</v>
      </c>
      <c r="BS123" s="4">
        <f t="shared" si="199"/>
        <v>8927631.2660000008</v>
      </c>
      <c r="BT123" s="4">
        <f t="shared" si="199"/>
        <v>3266377.6499999994</v>
      </c>
      <c r="BU123" s="4">
        <f t="shared" si="199"/>
        <v>3884206.8029999994</v>
      </c>
      <c r="BV123" s="4">
        <f t="shared" si="199"/>
        <v>9278462.1649999991</v>
      </c>
      <c r="BW123" s="4">
        <f t="shared" si="199"/>
        <v>13320971.373999998</v>
      </c>
      <c r="BX123" s="4">
        <f t="shared" si="199"/>
        <v>1156842.4460000002</v>
      </c>
      <c r="BY123" s="4">
        <f t="shared" si="199"/>
        <v>4741870.4740000004</v>
      </c>
      <c r="BZ123" s="4">
        <f t="shared" si="199"/>
        <v>2549675.7579999999</v>
      </c>
      <c r="CA123" s="4">
        <f t="shared" si="199"/>
        <v>2465395.4420000003</v>
      </c>
      <c r="CB123" s="4">
        <f t="shared" si="199"/>
        <v>576305252.278</v>
      </c>
      <c r="CC123" s="4">
        <f t="shared" si="199"/>
        <v>2146043.4359999998</v>
      </c>
      <c r="CD123" s="4">
        <f t="shared" si="199"/>
        <v>1201642.584</v>
      </c>
      <c r="CE123" s="4">
        <f t="shared" si="199"/>
        <v>2078707.06</v>
      </c>
      <c r="CF123" s="4">
        <f t="shared" si="199"/>
        <v>1784955.9700000002</v>
      </c>
      <c r="CG123" s="4">
        <f t="shared" si="199"/>
        <v>2188157.58</v>
      </c>
      <c r="CH123" s="4">
        <f t="shared" si="199"/>
        <v>1812337.4139999999</v>
      </c>
      <c r="CI123" s="4">
        <f t="shared" si="199"/>
        <v>6479713.4670000011</v>
      </c>
      <c r="CJ123" s="4">
        <f t="shared" si="199"/>
        <v>10084034.681999998</v>
      </c>
      <c r="CK123" s="4">
        <f t="shared" si="199"/>
        <v>31517294.301999997</v>
      </c>
      <c r="CL123" s="4">
        <f t="shared" si="199"/>
        <v>10329022.98</v>
      </c>
      <c r="CM123" s="4">
        <f t="shared" si="199"/>
        <v>6338119.5270000007</v>
      </c>
      <c r="CN123" s="4">
        <f t="shared" si="199"/>
        <v>191089484.62000003</v>
      </c>
      <c r="CO123" s="4">
        <f t="shared" si="199"/>
        <v>108896742.76200001</v>
      </c>
      <c r="CP123" s="4">
        <f t="shared" si="199"/>
        <v>8861366.2660000008</v>
      </c>
      <c r="CQ123" s="4">
        <f t="shared" si="199"/>
        <v>10900745.485999998</v>
      </c>
      <c r="CR123" s="4">
        <f t="shared" si="199"/>
        <v>2313781.0219999999</v>
      </c>
      <c r="CS123" s="4">
        <f t="shared" si="199"/>
        <v>3430244.9</v>
      </c>
      <c r="CT123" s="4">
        <f t="shared" si="199"/>
        <v>1405980.3090000001</v>
      </c>
      <c r="CU123" s="4">
        <f t="shared" ref="CU123:DZ123" si="200">CU122+CU117</f>
        <v>2763055.1660000002</v>
      </c>
      <c r="CV123" s="4">
        <f t="shared" si="200"/>
        <v>831467.45000000007</v>
      </c>
      <c r="CW123" s="4">
        <f t="shared" si="200"/>
        <v>2101836.7179999999</v>
      </c>
      <c r="CX123" s="4">
        <f t="shared" si="200"/>
        <v>3996037.9110000003</v>
      </c>
      <c r="CY123" s="4">
        <f t="shared" si="200"/>
        <v>1053826.1160000002</v>
      </c>
      <c r="CZ123" s="4">
        <f t="shared" si="200"/>
        <v>17077710.145</v>
      </c>
      <c r="DA123" s="4">
        <f t="shared" si="200"/>
        <v>2289336.71</v>
      </c>
      <c r="DB123" s="4">
        <f t="shared" si="200"/>
        <v>3150397.3210000005</v>
      </c>
      <c r="DC123" s="4">
        <f t="shared" si="200"/>
        <v>2254533.2680000002</v>
      </c>
      <c r="DD123" s="4">
        <f t="shared" si="200"/>
        <v>1667451.378</v>
      </c>
      <c r="DE123" s="4">
        <f t="shared" si="200"/>
        <v>4195014.71</v>
      </c>
      <c r="DF123" s="4">
        <f t="shared" si="200"/>
        <v>151790603.204</v>
      </c>
      <c r="DG123" s="4">
        <f t="shared" si="200"/>
        <v>1292797.5290000001</v>
      </c>
      <c r="DH123" s="4">
        <f t="shared" si="200"/>
        <v>16664683.964000002</v>
      </c>
      <c r="DI123" s="4">
        <f t="shared" si="200"/>
        <v>20967898.43</v>
      </c>
      <c r="DJ123" s="4">
        <f t="shared" si="200"/>
        <v>5904702.6690000016</v>
      </c>
      <c r="DK123" s="4">
        <f t="shared" si="200"/>
        <v>3765780.5190000003</v>
      </c>
      <c r="DL123" s="4">
        <f t="shared" si="200"/>
        <v>43785761.960000001</v>
      </c>
      <c r="DM123" s="4">
        <f t="shared" si="200"/>
        <v>3282188.1890000007</v>
      </c>
      <c r="DN123" s="4">
        <f t="shared" si="200"/>
        <v>12345577.364999998</v>
      </c>
      <c r="DO123" s="4">
        <f t="shared" si="200"/>
        <v>25053266.294</v>
      </c>
      <c r="DP123" s="4">
        <f t="shared" si="200"/>
        <v>2485728.6680000001</v>
      </c>
      <c r="DQ123" s="4">
        <f t="shared" si="200"/>
        <v>4554953.1100000003</v>
      </c>
      <c r="DR123" s="4">
        <f t="shared" si="200"/>
        <v>11382360.16</v>
      </c>
      <c r="DS123" s="4">
        <f t="shared" si="200"/>
        <v>7501296.71</v>
      </c>
      <c r="DT123" s="4">
        <f t="shared" si="200"/>
        <v>2064296.7350000001</v>
      </c>
      <c r="DU123" s="4">
        <f t="shared" si="200"/>
        <v>3748238.6439999999</v>
      </c>
      <c r="DV123" s="4">
        <f t="shared" si="200"/>
        <v>2582554.59</v>
      </c>
      <c r="DW123" s="4">
        <f t="shared" si="200"/>
        <v>3324620.7770000002</v>
      </c>
      <c r="DX123" s="4">
        <f t="shared" si="200"/>
        <v>2308232.2850000001</v>
      </c>
      <c r="DY123" s="4">
        <f t="shared" si="200"/>
        <v>3183147.9840000002</v>
      </c>
      <c r="DZ123" s="4">
        <f t="shared" si="200"/>
        <v>7970337.307</v>
      </c>
      <c r="EA123" s="4">
        <f t="shared" ref="EA123:FF123" si="201">EA122+EA117</f>
        <v>4634731.5059999991</v>
      </c>
      <c r="EB123" s="4">
        <f t="shared" si="201"/>
        <v>5302163.3380000005</v>
      </c>
      <c r="EC123" s="4">
        <f t="shared" si="201"/>
        <v>3012232.1379999998</v>
      </c>
      <c r="ED123" s="4">
        <f t="shared" si="201"/>
        <v>12398187.470999999</v>
      </c>
      <c r="EE123" s="4">
        <f t="shared" si="201"/>
        <v>2553080.2740000002</v>
      </c>
      <c r="EF123" s="4">
        <f t="shared" si="201"/>
        <v>13157355.157999998</v>
      </c>
      <c r="EG123" s="4">
        <f t="shared" si="201"/>
        <v>3196288.554</v>
      </c>
      <c r="EH123" s="4">
        <f t="shared" si="201"/>
        <v>2681295.8730000001</v>
      </c>
      <c r="EI123" s="4">
        <f t="shared" si="201"/>
        <v>134214351.37199999</v>
      </c>
      <c r="EJ123" s="4">
        <f t="shared" si="201"/>
        <v>63281817.409999996</v>
      </c>
      <c r="EK123" s="4">
        <f t="shared" si="201"/>
        <v>5529762.5609999998</v>
      </c>
      <c r="EL123" s="4">
        <f t="shared" si="201"/>
        <v>3970540.8100000005</v>
      </c>
      <c r="EM123" s="4">
        <f t="shared" si="201"/>
        <v>4782194.6459999997</v>
      </c>
      <c r="EN123" s="4">
        <f t="shared" si="201"/>
        <v>9433218.9400000013</v>
      </c>
      <c r="EO123" s="4">
        <f t="shared" si="201"/>
        <v>3967859.94</v>
      </c>
      <c r="EP123" s="4">
        <f t="shared" si="201"/>
        <v>3527700.9049999998</v>
      </c>
      <c r="EQ123" s="4">
        <f t="shared" si="201"/>
        <v>16708970.083000004</v>
      </c>
      <c r="ER123" s="4">
        <f t="shared" si="201"/>
        <v>3643165.36</v>
      </c>
      <c r="ES123" s="4">
        <f t="shared" si="201"/>
        <v>1701848.689</v>
      </c>
      <c r="ET123" s="4">
        <f t="shared" si="201"/>
        <v>2735152.6779999998</v>
      </c>
      <c r="EU123" s="4">
        <f t="shared" si="201"/>
        <v>6146923.0080000004</v>
      </c>
      <c r="EV123" s="4">
        <f t="shared" si="201"/>
        <v>1128442.632</v>
      </c>
      <c r="EW123" s="4">
        <f t="shared" si="201"/>
        <v>6809336.5100000007</v>
      </c>
      <c r="EX123" s="4">
        <f t="shared" si="201"/>
        <v>2880955.8190000006</v>
      </c>
      <c r="EY123" s="4">
        <f t="shared" si="201"/>
        <v>7587095.2519999994</v>
      </c>
      <c r="EZ123" s="4">
        <f t="shared" si="201"/>
        <v>1887046.8200000003</v>
      </c>
      <c r="FA123" s="4">
        <f t="shared" si="201"/>
        <v>23335388.818</v>
      </c>
      <c r="FB123" s="4">
        <f t="shared" si="201"/>
        <v>3519453.1749999998</v>
      </c>
      <c r="FC123" s="4">
        <f t="shared" si="201"/>
        <v>18293716.176000003</v>
      </c>
      <c r="FD123" s="4">
        <f t="shared" si="201"/>
        <v>3353314.6759999995</v>
      </c>
      <c r="FE123" s="4">
        <f t="shared" si="201"/>
        <v>1492486.406</v>
      </c>
      <c r="FF123" s="4">
        <f t="shared" si="201"/>
        <v>2325924.44</v>
      </c>
      <c r="FG123" s="4">
        <f t="shared" ref="FG123:FX123" si="202">FG122+FG117</f>
        <v>1631115.3559999999</v>
      </c>
      <c r="FH123" s="4">
        <f t="shared" si="202"/>
        <v>1309123.94</v>
      </c>
      <c r="FI123" s="4">
        <f t="shared" si="202"/>
        <v>14694474.919999998</v>
      </c>
      <c r="FJ123" s="4">
        <f t="shared" si="202"/>
        <v>14045321.907000002</v>
      </c>
      <c r="FK123" s="4">
        <f t="shared" si="202"/>
        <v>17141254.544</v>
      </c>
      <c r="FL123" s="4">
        <f t="shared" si="202"/>
        <v>32261468.934</v>
      </c>
      <c r="FM123" s="4">
        <f t="shared" si="202"/>
        <v>24634787.397999998</v>
      </c>
      <c r="FN123" s="4">
        <f t="shared" si="202"/>
        <v>154694984.22400001</v>
      </c>
      <c r="FO123" s="4">
        <f t="shared" si="202"/>
        <v>9193346.5410000011</v>
      </c>
      <c r="FP123" s="4">
        <f t="shared" si="202"/>
        <v>19645018.131999999</v>
      </c>
      <c r="FQ123" s="4">
        <f t="shared" si="202"/>
        <v>6620859.8899999997</v>
      </c>
      <c r="FR123" s="4">
        <f t="shared" si="202"/>
        <v>1998210.328</v>
      </c>
      <c r="FS123" s="4">
        <f t="shared" si="202"/>
        <v>2195381.7479999997</v>
      </c>
      <c r="FT123" s="4">
        <f t="shared" si="202"/>
        <v>1231615.666</v>
      </c>
      <c r="FU123" s="4">
        <f t="shared" si="202"/>
        <v>7129390.9460000005</v>
      </c>
      <c r="FV123" s="4">
        <f t="shared" si="202"/>
        <v>6218125.3200000003</v>
      </c>
      <c r="FW123" s="4">
        <f t="shared" si="202"/>
        <v>2094940.61</v>
      </c>
      <c r="FX123" s="4">
        <f t="shared" si="202"/>
        <v>1255171.82</v>
      </c>
      <c r="FY123" s="4">
        <f>SUM(C123:FX123)</f>
        <v>6226655301.553997</v>
      </c>
    </row>
    <row r="124" spans="1:181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</row>
    <row r="125" spans="1:181" s="102" customFormat="1" x14ac:dyDescent="0.25">
      <c r="A125" s="49"/>
      <c r="B125" s="4" t="s">
        <v>357</v>
      </c>
      <c r="C125" s="104">
        <f t="shared" ref="C125:AH125" si="203">C122/C50</f>
        <v>7519.186108121331</v>
      </c>
      <c r="D125" s="104">
        <f t="shared" si="203"/>
        <v>6559.1863372295093</v>
      </c>
      <c r="E125" s="104">
        <f t="shared" si="203"/>
        <v>8053.6203265369695</v>
      </c>
      <c r="F125" s="104">
        <f t="shared" si="203"/>
        <v>6513.6660959535111</v>
      </c>
      <c r="G125" s="104">
        <f t="shared" si="203"/>
        <v>7171.6334502295595</v>
      </c>
      <c r="H125" s="104">
        <f t="shared" si="203"/>
        <v>7077.9689226633573</v>
      </c>
      <c r="I125" s="104">
        <f t="shared" si="203"/>
        <v>8003.4693295996412</v>
      </c>
      <c r="J125" s="104">
        <f t="shared" si="203"/>
        <v>7635.8487306501556</v>
      </c>
      <c r="K125" s="104">
        <f t="shared" si="203"/>
        <v>9614.7621453287193</v>
      </c>
      <c r="L125" s="104">
        <f t="shared" si="203"/>
        <v>7156.6895503585074</v>
      </c>
      <c r="M125" s="104">
        <f t="shared" si="203"/>
        <v>8705.3814066163068</v>
      </c>
      <c r="N125" s="104">
        <f t="shared" si="203"/>
        <v>6372.8077610445544</v>
      </c>
      <c r="O125" s="104">
        <f t="shared" si="203"/>
        <v>6290.2476673942301</v>
      </c>
      <c r="P125" s="104">
        <f t="shared" si="203"/>
        <v>12346.674512877938</v>
      </c>
      <c r="Q125" s="104">
        <f t="shared" si="203"/>
        <v>7663.9272134872899</v>
      </c>
      <c r="R125" s="104">
        <f t="shared" si="203"/>
        <v>7653.0174195975178</v>
      </c>
      <c r="S125" s="104">
        <f t="shared" si="203"/>
        <v>7325.9334603700636</v>
      </c>
      <c r="T125" s="104">
        <f t="shared" si="203"/>
        <v>12774.56462277092</v>
      </c>
      <c r="U125" s="104">
        <f t="shared" si="203"/>
        <v>14608.508620689658</v>
      </c>
      <c r="V125" s="104">
        <f t="shared" si="203"/>
        <v>9917.3563718037331</v>
      </c>
      <c r="W125" s="104">
        <f t="shared" si="203"/>
        <v>7977.889394503959</v>
      </c>
      <c r="X125" s="104">
        <f t="shared" si="203"/>
        <v>15218.495576519916</v>
      </c>
      <c r="Y125" s="104">
        <f t="shared" si="203"/>
        <v>8472.3040656471476</v>
      </c>
      <c r="Z125" s="104">
        <f t="shared" si="203"/>
        <v>10140.213904797323</v>
      </c>
      <c r="AA125" s="104">
        <f t="shared" si="203"/>
        <v>6526.695096217536</v>
      </c>
      <c r="AB125" s="104">
        <f t="shared" si="203"/>
        <v>6287.2495528803092</v>
      </c>
      <c r="AC125" s="104">
        <f t="shared" si="203"/>
        <v>7275.1283236012314</v>
      </c>
      <c r="AD125" s="104">
        <f t="shared" si="203"/>
        <v>7133.7471148218283</v>
      </c>
      <c r="AE125" s="104">
        <f t="shared" si="203"/>
        <v>13291.898992805756</v>
      </c>
      <c r="AF125" s="104">
        <f t="shared" si="203"/>
        <v>11956.484087148374</v>
      </c>
      <c r="AG125" s="104">
        <f t="shared" si="203"/>
        <v>7070.265813806207</v>
      </c>
      <c r="AH125" s="104">
        <f t="shared" si="203"/>
        <v>7619.5714102564107</v>
      </c>
      <c r="AI125" s="104">
        <f t="shared" ref="AI125:BN125" si="204">AI122/AI50</f>
        <v>9044.0240465872175</v>
      </c>
      <c r="AJ125" s="104">
        <f t="shared" si="204"/>
        <v>11372.654800339849</v>
      </c>
      <c r="AK125" s="104">
        <f t="shared" si="204"/>
        <v>12102.244819163925</v>
      </c>
      <c r="AL125" s="104">
        <f t="shared" si="204"/>
        <v>10837.836170212766</v>
      </c>
      <c r="AM125" s="104">
        <f t="shared" si="204"/>
        <v>8295.7024670510709</v>
      </c>
      <c r="AN125" s="104">
        <f t="shared" si="204"/>
        <v>8290.7494736842109</v>
      </c>
      <c r="AO125" s="104">
        <f t="shared" si="204"/>
        <v>6587.4634370081676</v>
      </c>
      <c r="AP125" s="104">
        <f t="shared" si="204"/>
        <v>7691.3690693802564</v>
      </c>
      <c r="AQ125" s="104">
        <f t="shared" si="204"/>
        <v>9672.7640307033198</v>
      </c>
      <c r="AR125" s="104">
        <f t="shared" si="204"/>
        <v>6139.0745912121347</v>
      </c>
      <c r="AS125" s="104">
        <f t="shared" si="204"/>
        <v>7021.0218043637369</v>
      </c>
      <c r="AT125" s="104">
        <f t="shared" si="204"/>
        <v>6498.6162378807539</v>
      </c>
      <c r="AU125" s="104">
        <f t="shared" si="204"/>
        <v>8775.6821075502448</v>
      </c>
      <c r="AV125" s="104">
        <f t="shared" si="204"/>
        <v>9371.0047172859449</v>
      </c>
      <c r="AW125" s="104">
        <f t="shared" si="204"/>
        <v>11090.223170028819</v>
      </c>
      <c r="AX125" s="104">
        <f t="shared" si="204"/>
        <v>16414.448648648649</v>
      </c>
      <c r="AY125" s="104">
        <f t="shared" si="204"/>
        <v>7824.6015351729502</v>
      </c>
      <c r="AZ125" s="104">
        <f t="shared" si="204"/>
        <v>7219.3924678421281</v>
      </c>
      <c r="BA125" s="104">
        <f t="shared" si="204"/>
        <v>6529.7274541952147</v>
      </c>
      <c r="BB125" s="104">
        <f t="shared" si="204"/>
        <v>6628.8860835201576</v>
      </c>
      <c r="BC125" s="104">
        <f t="shared" si="204"/>
        <v>6750.9549479357647</v>
      </c>
      <c r="BD125" s="104">
        <f t="shared" si="204"/>
        <v>6194.4502087244618</v>
      </c>
      <c r="BE125" s="104">
        <f t="shared" si="204"/>
        <v>6887.2008638440038</v>
      </c>
      <c r="BF125" s="104">
        <f t="shared" si="204"/>
        <v>6140.523861060482</v>
      </c>
      <c r="BG125" s="104">
        <f t="shared" si="204"/>
        <v>7761.1808838210827</v>
      </c>
      <c r="BH125" s="104">
        <f t="shared" si="204"/>
        <v>7497.3962049775846</v>
      </c>
      <c r="BI125" s="104">
        <f t="shared" si="204"/>
        <v>11244.892905982908</v>
      </c>
      <c r="BJ125" s="104">
        <f t="shared" si="204"/>
        <v>6115.3439696021469</v>
      </c>
      <c r="BK125" s="104">
        <f t="shared" si="204"/>
        <v>6257.0624989468915</v>
      </c>
      <c r="BL125" s="104">
        <f t="shared" si="204"/>
        <v>11862.636331828442</v>
      </c>
      <c r="BM125" s="104">
        <f t="shared" si="204"/>
        <v>9990.8858987783588</v>
      </c>
      <c r="BN125" s="104">
        <f t="shared" si="204"/>
        <v>6837.3302487010042</v>
      </c>
      <c r="BO125" s="104">
        <f t="shared" ref="BO125:CT125" si="205">BO122/BO50</f>
        <v>7179.2190406781729</v>
      </c>
      <c r="BP125" s="104">
        <f t="shared" si="205"/>
        <v>11111.224788418709</v>
      </c>
      <c r="BQ125" s="104">
        <f t="shared" si="205"/>
        <v>6901.8365735392636</v>
      </c>
      <c r="BR125" s="104">
        <f t="shared" si="205"/>
        <v>6731.4471146804262</v>
      </c>
      <c r="BS125" s="104">
        <f t="shared" si="205"/>
        <v>7580.9527953994066</v>
      </c>
      <c r="BT125" s="104">
        <f t="shared" si="205"/>
        <v>8799.1065063649203</v>
      </c>
      <c r="BU125" s="104">
        <f t="shared" si="205"/>
        <v>7960.9182414016868</v>
      </c>
      <c r="BV125" s="104">
        <f t="shared" si="205"/>
        <v>7063.4728149463317</v>
      </c>
      <c r="BW125" s="104">
        <f t="shared" si="205"/>
        <v>6809.6920172000864</v>
      </c>
      <c r="BX125" s="104">
        <f t="shared" si="205"/>
        <v>13816.147118226603</v>
      </c>
      <c r="BY125" s="104">
        <f t="shared" si="205"/>
        <v>8403.369516908213</v>
      </c>
      <c r="BZ125" s="104">
        <f t="shared" si="205"/>
        <v>11129.802894736842</v>
      </c>
      <c r="CA125" s="104">
        <f t="shared" si="205"/>
        <v>11715.782258382644</v>
      </c>
      <c r="CB125" s="104">
        <f t="shared" si="205"/>
        <v>6454.4667013348062</v>
      </c>
      <c r="CC125" s="104">
        <f t="shared" si="205"/>
        <v>12043.86540383498</v>
      </c>
      <c r="CD125" s="104">
        <f t="shared" si="205"/>
        <v>14532.75198007472</v>
      </c>
      <c r="CE125" s="104">
        <f t="shared" si="205"/>
        <v>12311.804049079756</v>
      </c>
      <c r="CF125" s="104">
        <f t="shared" si="205"/>
        <v>13363.763882443929</v>
      </c>
      <c r="CG125" s="104">
        <f t="shared" si="205"/>
        <v>12234.330520231215</v>
      </c>
      <c r="CH125" s="104">
        <f t="shared" si="205"/>
        <v>14151.088679549113</v>
      </c>
      <c r="CI125" s="104">
        <f t="shared" si="205"/>
        <v>8088.3056035277086</v>
      </c>
      <c r="CJ125" s="104">
        <f t="shared" si="205"/>
        <v>8317.4468316831681</v>
      </c>
      <c r="CK125" s="104">
        <f t="shared" si="205"/>
        <v>6374.6033215853322</v>
      </c>
      <c r="CL125" s="104">
        <f t="shared" si="205"/>
        <v>7038.4764897545438</v>
      </c>
      <c r="CM125" s="104">
        <f t="shared" si="205"/>
        <v>7838.0989779402171</v>
      </c>
      <c r="CN125" s="104">
        <f t="shared" si="205"/>
        <v>6387.8912845609775</v>
      </c>
      <c r="CO125" s="104">
        <f t="shared" si="205"/>
        <v>6467.234260507772</v>
      </c>
      <c r="CP125" s="104">
        <f t="shared" si="205"/>
        <v>7231.8429006840424</v>
      </c>
      <c r="CQ125" s="104">
        <f t="shared" si="205"/>
        <v>7500.6043367013153</v>
      </c>
      <c r="CR125" s="104">
        <f t="shared" si="205"/>
        <v>11527.039927611168</v>
      </c>
      <c r="CS125" s="104">
        <f t="shared" si="205"/>
        <v>8812.4256811437808</v>
      </c>
      <c r="CT125" s="104">
        <f t="shared" si="205"/>
        <v>14222.887710718001</v>
      </c>
      <c r="CU125" s="104">
        <f t="shared" ref="CU125:DZ125" si="206">CU122/CU50</f>
        <v>6327.7319659300183</v>
      </c>
      <c r="CV125" s="104">
        <f t="shared" si="206"/>
        <v>14829.039449541286</v>
      </c>
      <c r="CW125" s="104">
        <f t="shared" si="206"/>
        <v>12312.863580097088</v>
      </c>
      <c r="CX125" s="104">
        <f t="shared" si="206"/>
        <v>7959.3319550136648</v>
      </c>
      <c r="CY125" s="104">
        <f t="shared" si="206"/>
        <v>8078.7253560371519</v>
      </c>
      <c r="CZ125" s="104">
        <f t="shared" si="206"/>
        <v>6969.7828865755801</v>
      </c>
      <c r="DA125" s="104">
        <f t="shared" si="206"/>
        <v>11706.935896076351</v>
      </c>
      <c r="DB125" s="104">
        <f t="shared" si="206"/>
        <v>9085.4509253099477</v>
      </c>
      <c r="DC125" s="104">
        <f t="shared" si="206"/>
        <v>11654.135557939915</v>
      </c>
      <c r="DD125" s="104">
        <f t="shared" si="206"/>
        <v>13276.670871710527</v>
      </c>
      <c r="DE125" s="104">
        <f t="shared" si="206"/>
        <v>7709.4074412278997</v>
      </c>
      <c r="DF125" s="104">
        <f t="shared" si="206"/>
        <v>6557.0475226363242</v>
      </c>
      <c r="DG125" s="104">
        <f t="shared" si="206"/>
        <v>14079.895948372616</v>
      </c>
      <c r="DH125" s="104">
        <f t="shared" si="206"/>
        <v>6912.2559519922343</v>
      </c>
      <c r="DI125" s="104">
        <f t="shared" si="206"/>
        <v>7093.6983014938232</v>
      </c>
      <c r="DJ125" s="104">
        <f t="shared" si="206"/>
        <v>7554.3845838408452</v>
      </c>
      <c r="DK125" s="104">
        <f t="shared" si="206"/>
        <v>8827.4728501107566</v>
      </c>
      <c r="DL125" s="104">
        <f t="shared" si="206"/>
        <v>6864.6482094031344</v>
      </c>
      <c r="DM125" s="104">
        <f t="shared" si="206"/>
        <v>9654.934140264535</v>
      </c>
      <c r="DN125" s="104">
        <f t="shared" si="206"/>
        <v>7450.0689453499508</v>
      </c>
      <c r="DO125" s="104">
        <f t="shared" si="206"/>
        <v>7611.0879006235136</v>
      </c>
      <c r="DP125" s="104">
        <f t="shared" si="206"/>
        <v>10950.973730522455</v>
      </c>
      <c r="DQ125" s="104">
        <f t="shared" si="206"/>
        <v>8218.6066730038037</v>
      </c>
      <c r="DR125" s="104">
        <f t="shared" si="206"/>
        <v>7682.2944333428495</v>
      </c>
      <c r="DS125" s="104">
        <f t="shared" si="206"/>
        <v>8232.0219794195855</v>
      </c>
      <c r="DT125" s="104">
        <f t="shared" si="206"/>
        <v>13266.321872931834</v>
      </c>
      <c r="DU125" s="104">
        <f t="shared" si="206"/>
        <v>8361.815039924848</v>
      </c>
      <c r="DV125" s="104">
        <f t="shared" si="206"/>
        <v>11351.486712328766</v>
      </c>
      <c r="DW125" s="104">
        <f t="shared" si="206"/>
        <v>8998.7816548396258</v>
      </c>
      <c r="DX125" s="104">
        <f t="shared" si="206"/>
        <v>11569.289792207794</v>
      </c>
      <c r="DY125" s="104">
        <f t="shared" si="206"/>
        <v>9112.2652581032416</v>
      </c>
      <c r="DZ125" s="104">
        <f t="shared" si="206"/>
        <v>7091.8007049164871</v>
      </c>
      <c r="EA125" s="104">
        <f t="shared" ref="EA125:FF125" si="207">EA122/EA50</f>
        <v>7784.0062207239162</v>
      </c>
      <c r="EB125" s="104">
        <f t="shared" si="207"/>
        <v>8071.0618686787611</v>
      </c>
      <c r="EC125" s="104">
        <f t="shared" si="207"/>
        <v>9316.7976611597005</v>
      </c>
      <c r="ED125" s="104">
        <f t="shared" si="207"/>
        <v>6612.6425277351082</v>
      </c>
      <c r="EE125" s="104">
        <f t="shared" si="207"/>
        <v>11416.29069573284</v>
      </c>
      <c r="EF125" s="104">
        <f t="shared" si="207"/>
        <v>7475.6882192275289</v>
      </c>
      <c r="EG125" s="104">
        <f t="shared" si="207"/>
        <v>10331.79593528817</v>
      </c>
      <c r="EH125" s="104">
        <f t="shared" si="207"/>
        <v>10586.784106041925</v>
      </c>
      <c r="EI125" s="104">
        <f t="shared" si="207"/>
        <v>7054.0331355752369</v>
      </c>
      <c r="EJ125" s="104">
        <f t="shared" si="207"/>
        <v>6511.1359417742378</v>
      </c>
      <c r="EK125" s="104">
        <f t="shared" si="207"/>
        <v>7528.1058668396017</v>
      </c>
      <c r="EL125" s="104">
        <f t="shared" si="207"/>
        <v>7685.3626893164146</v>
      </c>
      <c r="EM125" s="104">
        <f t="shared" si="207"/>
        <v>8142.4626807444529</v>
      </c>
      <c r="EN125" s="104">
        <f t="shared" si="207"/>
        <v>7872.8720056199518</v>
      </c>
      <c r="EO125" s="104">
        <f t="shared" si="207"/>
        <v>7871.5958106409716</v>
      </c>
      <c r="EP125" s="104">
        <f t="shared" si="207"/>
        <v>8643.9881663662109</v>
      </c>
      <c r="EQ125" s="104">
        <f t="shared" si="207"/>
        <v>6540.5610592069534</v>
      </c>
      <c r="ER125" s="104">
        <f t="shared" si="207"/>
        <v>8369.5570979443764</v>
      </c>
      <c r="ES125" s="104">
        <f t="shared" si="207"/>
        <v>13612.250941370768</v>
      </c>
      <c r="ET125" s="104">
        <f t="shared" si="207"/>
        <v>12753.175967197298</v>
      </c>
      <c r="EU125" s="104">
        <f t="shared" si="207"/>
        <v>9495.8299515033959</v>
      </c>
      <c r="EV125" s="104">
        <f t="shared" si="207"/>
        <v>14891.100978260869</v>
      </c>
      <c r="EW125" s="104">
        <f t="shared" si="207"/>
        <v>7274.9620509915021</v>
      </c>
      <c r="EX125" s="104">
        <f t="shared" si="207"/>
        <v>9918.4240165408137</v>
      </c>
      <c r="EY125" s="104">
        <f t="shared" si="207"/>
        <v>6821.1453044827904</v>
      </c>
      <c r="EZ125" s="104">
        <f t="shared" si="207"/>
        <v>13403.80425531915</v>
      </c>
      <c r="FA125" s="104">
        <f t="shared" si="207"/>
        <v>6945.720527365389</v>
      </c>
      <c r="FB125" s="104">
        <f t="shared" si="207"/>
        <v>8833.2351511169509</v>
      </c>
      <c r="FC125" s="104">
        <f t="shared" si="207"/>
        <v>6683.6328936931332</v>
      </c>
      <c r="FD125" s="104">
        <f t="shared" si="207"/>
        <v>9037.7461208356854</v>
      </c>
      <c r="FE125" s="104">
        <f t="shared" si="207"/>
        <v>13719.21258064516</v>
      </c>
      <c r="FF125" s="104">
        <f t="shared" si="207"/>
        <v>11673.770640291514</v>
      </c>
      <c r="FG125" s="104">
        <f t="shared" ref="FG125:FY125" si="208">FG122/FG50</f>
        <v>13405.480101867572</v>
      </c>
      <c r="FH125" s="104">
        <f t="shared" si="208"/>
        <v>14059.11412803532</v>
      </c>
      <c r="FI125" s="104">
        <f t="shared" si="208"/>
        <v>7426.684810194356</v>
      </c>
      <c r="FJ125" s="104">
        <f t="shared" si="208"/>
        <v>6902.191251633817</v>
      </c>
      <c r="FK125" s="104">
        <f t="shared" si="208"/>
        <v>7126.2146141621051</v>
      </c>
      <c r="FL125" s="104">
        <f t="shared" si="208"/>
        <v>6215.9277457029075</v>
      </c>
      <c r="FM125" s="104">
        <f t="shared" si="208"/>
        <v>6698.690296197542</v>
      </c>
      <c r="FN125" s="104">
        <f t="shared" si="208"/>
        <v>7083.7616400188735</v>
      </c>
      <c r="FO125" s="104">
        <f t="shared" si="208"/>
        <v>7113.7263875421149</v>
      </c>
      <c r="FP125" s="104">
        <f t="shared" si="208"/>
        <v>7876.4639620644393</v>
      </c>
      <c r="FQ125" s="104">
        <f t="shared" si="208"/>
        <v>7676.8380142017631</v>
      </c>
      <c r="FR125" s="104">
        <f t="shared" si="208"/>
        <v>12388.163209242617</v>
      </c>
      <c r="FS125" s="104">
        <f t="shared" si="208"/>
        <v>11562.180688901039</v>
      </c>
      <c r="FT125" s="104">
        <f t="shared" si="208"/>
        <v>13780.889907621247</v>
      </c>
      <c r="FU125" s="104">
        <f t="shared" si="208"/>
        <v>8503.1612670932136</v>
      </c>
      <c r="FV125" s="104">
        <f t="shared" si="208"/>
        <v>7944.8736614969657</v>
      </c>
      <c r="FW125" s="104">
        <f t="shared" si="208"/>
        <v>12786.029085173503</v>
      </c>
      <c r="FX125" s="104">
        <f t="shared" si="208"/>
        <v>13662.054157303372</v>
      </c>
      <c r="FY125" s="104">
        <f t="shared" si="208"/>
        <v>6865.4234037898368</v>
      </c>
    </row>
    <row r="126" spans="1:181" x14ac:dyDescent="0.25">
      <c r="B126" s="4" t="s">
        <v>358</v>
      </c>
      <c r="C126" s="24">
        <f t="shared" ref="C126:AH126" si="209">C123/C50</f>
        <v>7878.5773752446194</v>
      </c>
      <c r="D126" s="24">
        <f t="shared" si="209"/>
        <v>6955.6781607492367</v>
      </c>
      <c r="E126" s="24">
        <f t="shared" si="209"/>
        <v>8494.5058568999757</v>
      </c>
      <c r="F126" s="24">
        <f t="shared" si="209"/>
        <v>6954.6660959535111</v>
      </c>
      <c r="G126" s="24">
        <f t="shared" si="209"/>
        <v>7602.5960369248805</v>
      </c>
      <c r="H126" s="24">
        <f t="shared" si="209"/>
        <v>7517.6010566583946</v>
      </c>
      <c r="I126" s="24">
        <f t="shared" si="209"/>
        <v>8444.2102556470491</v>
      </c>
      <c r="J126" s="24">
        <f t="shared" si="209"/>
        <v>8076.8487306501547</v>
      </c>
      <c r="K126" s="24">
        <f t="shared" si="209"/>
        <v>10055.762145328719</v>
      </c>
      <c r="L126" s="24">
        <f t="shared" si="209"/>
        <v>7597.6895503585074</v>
      </c>
      <c r="M126" s="24">
        <f t="shared" si="209"/>
        <v>9146.094222453763</v>
      </c>
      <c r="N126" s="24">
        <f t="shared" si="209"/>
        <v>6813.7577629341276</v>
      </c>
      <c r="O126" s="24">
        <f t="shared" si="209"/>
        <v>6731.2476673942301</v>
      </c>
      <c r="P126" s="24">
        <f t="shared" si="209"/>
        <v>12787.674512877938</v>
      </c>
      <c r="Q126" s="24">
        <f t="shared" si="209"/>
        <v>8103.5096875856543</v>
      </c>
      <c r="R126" s="24">
        <f t="shared" si="209"/>
        <v>8028.4936279857075</v>
      </c>
      <c r="S126" s="24">
        <f t="shared" si="209"/>
        <v>7754.6327147196907</v>
      </c>
      <c r="T126" s="24">
        <f t="shared" si="209"/>
        <v>13197.416474622773</v>
      </c>
      <c r="U126" s="24">
        <f t="shared" si="209"/>
        <v>14961.308620689657</v>
      </c>
      <c r="V126" s="24">
        <f t="shared" si="209"/>
        <v>10358.356371803731</v>
      </c>
      <c r="W126" s="24">
        <f t="shared" si="209"/>
        <v>8083.4664788076379</v>
      </c>
      <c r="X126" s="24">
        <f t="shared" si="209"/>
        <v>15657.646519916143</v>
      </c>
      <c r="Y126" s="24">
        <f t="shared" si="209"/>
        <v>8896.1147706079828</v>
      </c>
      <c r="Z126" s="24">
        <f t="shared" si="209"/>
        <v>10579.737891409446</v>
      </c>
      <c r="AA126" s="24">
        <f t="shared" si="209"/>
        <v>6967.695096217536</v>
      </c>
      <c r="AB126" s="24">
        <f t="shared" si="209"/>
        <v>6726.2892515474396</v>
      </c>
      <c r="AC126" s="24">
        <f t="shared" si="209"/>
        <v>7716.1283236012323</v>
      </c>
      <c r="AD126" s="24">
        <f t="shared" si="209"/>
        <v>7574.7471148218292</v>
      </c>
      <c r="AE126" s="24">
        <f t="shared" si="209"/>
        <v>13732.898992805754</v>
      </c>
      <c r="AF126" s="24">
        <f t="shared" si="209"/>
        <v>12397.484087148372</v>
      </c>
      <c r="AG126" s="24">
        <f t="shared" si="209"/>
        <v>7511.265813806207</v>
      </c>
      <c r="AH126" s="24">
        <f t="shared" si="209"/>
        <v>8060.5714102564107</v>
      </c>
      <c r="AI126" s="24">
        <f t="shared" ref="AI126:BN126" si="210">AI123/AI50</f>
        <v>9485.0240465872175</v>
      </c>
      <c r="AJ126" s="24">
        <f t="shared" si="210"/>
        <v>11785.928377230248</v>
      </c>
      <c r="AK126" s="24">
        <f t="shared" si="210"/>
        <v>12509.688219821512</v>
      </c>
      <c r="AL126" s="24">
        <f t="shared" si="210"/>
        <v>11278.836170212766</v>
      </c>
      <c r="AM126" s="24">
        <f t="shared" si="210"/>
        <v>8719.7199711696885</v>
      </c>
      <c r="AN126" s="24">
        <f t="shared" si="210"/>
        <v>8704.635358851674</v>
      </c>
      <c r="AO126" s="24">
        <f t="shared" si="210"/>
        <v>7027.389278273251</v>
      </c>
      <c r="AP126" s="24">
        <f t="shared" si="210"/>
        <v>8131.1789996515326</v>
      </c>
      <c r="AQ126" s="24">
        <f t="shared" si="210"/>
        <v>10110.615155301677</v>
      </c>
      <c r="AR126" s="24">
        <f t="shared" si="210"/>
        <v>6558.6305703133112</v>
      </c>
      <c r="AS126" s="24">
        <f t="shared" si="210"/>
        <v>7461.7470850788795</v>
      </c>
      <c r="AT126" s="24">
        <f t="shared" si="210"/>
        <v>6939.1112374990453</v>
      </c>
      <c r="AU126" s="24">
        <f t="shared" si="210"/>
        <v>9216.6821075502448</v>
      </c>
      <c r="AV126" s="24">
        <f t="shared" si="210"/>
        <v>9809.4399353796452</v>
      </c>
      <c r="AW126" s="24">
        <f t="shared" si="210"/>
        <v>11527.834121037466</v>
      </c>
      <c r="AX126" s="24">
        <f t="shared" si="210"/>
        <v>16855.448648648649</v>
      </c>
      <c r="AY126" s="24">
        <f t="shared" si="210"/>
        <v>8258.917120093276</v>
      </c>
      <c r="AZ126" s="24">
        <f t="shared" si="210"/>
        <v>7659.9576306707668</v>
      </c>
      <c r="BA126" s="24">
        <f t="shared" si="210"/>
        <v>6970.4378497471707</v>
      </c>
      <c r="BB126" s="24">
        <f t="shared" si="210"/>
        <v>7069.8860835201576</v>
      </c>
      <c r="BC126" s="24">
        <f t="shared" si="210"/>
        <v>7188.9418817155938</v>
      </c>
      <c r="BD126" s="24">
        <f t="shared" si="210"/>
        <v>6635.4502087244618</v>
      </c>
      <c r="BE126" s="24">
        <f t="shared" si="210"/>
        <v>7328.2008638440038</v>
      </c>
      <c r="BF126" s="24">
        <f t="shared" si="210"/>
        <v>6580.9140942325012</v>
      </c>
      <c r="BG126" s="24">
        <f t="shared" si="210"/>
        <v>8202.1808838210836</v>
      </c>
      <c r="BH126" s="24">
        <f t="shared" si="210"/>
        <v>7922.7168109445047</v>
      </c>
      <c r="BI126" s="24">
        <f t="shared" si="210"/>
        <v>11685.892905982908</v>
      </c>
      <c r="BJ126" s="24">
        <f t="shared" si="210"/>
        <v>6556.343969602146</v>
      </c>
      <c r="BK126" s="24">
        <f t="shared" si="210"/>
        <v>6685.0787135867286</v>
      </c>
      <c r="BL126" s="24">
        <f t="shared" si="210"/>
        <v>12283.726625282168</v>
      </c>
      <c r="BM126" s="24">
        <f t="shared" si="210"/>
        <v>10384.784328097729</v>
      </c>
      <c r="BN126" s="24">
        <f t="shared" si="210"/>
        <v>7278.3302487010051</v>
      </c>
      <c r="BO126" s="24">
        <f t="shared" ref="BO126:CT126" si="211">BO123/BO50</f>
        <v>7620.2190406781729</v>
      </c>
      <c r="BP126" s="24">
        <f t="shared" si="211"/>
        <v>11552.224788418709</v>
      </c>
      <c r="BQ126" s="24">
        <f t="shared" si="211"/>
        <v>7342.8365735392636</v>
      </c>
      <c r="BR126" s="24">
        <f t="shared" si="211"/>
        <v>7172.4471146804262</v>
      </c>
      <c r="BS126" s="24">
        <f t="shared" si="211"/>
        <v>8021.9527953994066</v>
      </c>
      <c r="BT126" s="24">
        <f t="shared" si="211"/>
        <v>9240.1065063649203</v>
      </c>
      <c r="BU126" s="24">
        <f t="shared" si="211"/>
        <v>8401.9182414016868</v>
      </c>
      <c r="BV126" s="24">
        <f t="shared" si="211"/>
        <v>7488.0656645952704</v>
      </c>
      <c r="BW126" s="24">
        <f t="shared" si="211"/>
        <v>7250.6920172000855</v>
      </c>
      <c r="BX126" s="24">
        <f t="shared" si="211"/>
        <v>14246.828152709362</v>
      </c>
      <c r="BY126" s="24">
        <f t="shared" si="211"/>
        <v>8810.6103195837986</v>
      </c>
      <c r="BZ126" s="24">
        <f t="shared" si="211"/>
        <v>11568.401805807624</v>
      </c>
      <c r="CA126" s="24">
        <f t="shared" si="211"/>
        <v>12156.782258382644</v>
      </c>
      <c r="CB126" s="24">
        <f t="shared" si="211"/>
        <v>6894.2137495184979</v>
      </c>
      <c r="CC126" s="24">
        <f t="shared" si="211"/>
        <v>12469.746868099941</v>
      </c>
      <c r="CD126" s="24">
        <f t="shared" si="211"/>
        <v>14964.415740971359</v>
      </c>
      <c r="CE126" s="24">
        <f t="shared" si="211"/>
        <v>12752.804049079756</v>
      </c>
      <c r="CF126" s="24">
        <f t="shared" si="211"/>
        <v>13804.763882443929</v>
      </c>
      <c r="CG126" s="24">
        <f t="shared" si="211"/>
        <v>12648.309710982659</v>
      </c>
      <c r="CH126" s="24">
        <f t="shared" si="211"/>
        <v>14592.088679549113</v>
      </c>
      <c r="CI126" s="24">
        <f t="shared" si="211"/>
        <v>8529.3056035277095</v>
      </c>
      <c r="CJ126" s="24">
        <f t="shared" si="211"/>
        <v>8758.0638196977579</v>
      </c>
      <c r="CK126" s="24">
        <f t="shared" si="211"/>
        <v>6814.697464161387</v>
      </c>
      <c r="CL126" s="24">
        <f t="shared" si="211"/>
        <v>7478.8378683657947</v>
      </c>
      <c r="CM126" s="24">
        <f t="shared" si="211"/>
        <v>8273.2274207022583</v>
      </c>
      <c r="CN126" s="24">
        <f t="shared" si="211"/>
        <v>6826.087183682218</v>
      </c>
      <c r="CO126" s="24">
        <f t="shared" si="211"/>
        <v>6906.6679411932591</v>
      </c>
      <c r="CP126" s="24">
        <f t="shared" si="211"/>
        <v>7672.8429006840415</v>
      </c>
      <c r="CQ126" s="24">
        <f t="shared" si="211"/>
        <v>7923.7809740495741</v>
      </c>
      <c r="CR126" s="24">
        <f t="shared" si="211"/>
        <v>11963.707456049637</v>
      </c>
      <c r="CS126" s="24">
        <f t="shared" si="211"/>
        <v>9253.4256811437826</v>
      </c>
      <c r="CT126" s="24">
        <f t="shared" si="211"/>
        <v>14630.388231009365</v>
      </c>
      <c r="CU126" s="24">
        <f t="shared" ref="CU126:DZ126" si="212">CU123/CU50</f>
        <v>6360.6242311233882</v>
      </c>
      <c r="CV126" s="24">
        <f t="shared" si="212"/>
        <v>15256.283486238533</v>
      </c>
      <c r="CW126" s="24">
        <f t="shared" si="212"/>
        <v>12753.863580097088</v>
      </c>
      <c r="CX126" s="24">
        <f t="shared" si="212"/>
        <v>8400.3319550136657</v>
      </c>
      <c r="CY126" s="24">
        <f t="shared" si="212"/>
        <v>8156.5488854489167</v>
      </c>
      <c r="CZ126" s="24">
        <f t="shared" si="212"/>
        <v>7407.3780720017348</v>
      </c>
      <c r="DA126" s="24">
        <f t="shared" si="212"/>
        <v>12138.58276776246</v>
      </c>
      <c r="DB126" s="24">
        <f t="shared" si="212"/>
        <v>9526.4509253099495</v>
      </c>
      <c r="DC126" s="24">
        <f t="shared" si="212"/>
        <v>12095.135557939915</v>
      </c>
      <c r="DD126" s="24">
        <f t="shared" si="212"/>
        <v>13712.593569078948</v>
      </c>
      <c r="DE126" s="24">
        <f t="shared" si="212"/>
        <v>8150.4074412278987</v>
      </c>
      <c r="DF126" s="24">
        <f t="shared" si="212"/>
        <v>6997.9255354343777</v>
      </c>
      <c r="DG126" s="24">
        <f t="shared" si="212"/>
        <v>14509.512109988778</v>
      </c>
      <c r="DH126" s="24">
        <f t="shared" si="212"/>
        <v>7353.2559519922343</v>
      </c>
      <c r="DI126" s="24">
        <f t="shared" si="212"/>
        <v>7529.4090886239583</v>
      </c>
      <c r="DJ126" s="24">
        <f t="shared" si="212"/>
        <v>7991.2067519285438</v>
      </c>
      <c r="DK126" s="24">
        <f t="shared" si="212"/>
        <v>9268.4728501107566</v>
      </c>
      <c r="DL126" s="24">
        <f t="shared" si="212"/>
        <v>7300.0603467822611</v>
      </c>
      <c r="DM126" s="24">
        <f t="shared" si="212"/>
        <v>10095.934140264535</v>
      </c>
      <c r="DN126" s="24">
        <f t="shared" si="212"/>
        <v>7891.0689453499508</v>
      </c>
      <c r="DO126" s="24">
        <f t="shared" si="212"/>
        <v>8052.0879006235136</v>
      </c>
      <c r="DP126" s="24">
        <f t="shared" si="212"/>
        <v>11391.973730522455</v>
      </c>
      <c r="DQ126" s="24">
        <f t="shared" si="212"/>
        <v>8659.6066730038037</v>
      </c>
      <c r="DR126" s="24">
        <f t="shared" si="212"/>
        <v>8123.2944333428486</v>
      </c>
      <c r="DS126" s="24">
        <f t="shared" si="212"/>
        <v>8673.0219794195855</v>
      </c>
      <c r="DT126" s="24">
        <f t="shared" si="212"/>
        <v>13661.791760423561</v>
      </c>
      <c r="DU126" s="24">
        <f t="shared" si="212"/>
        <v>8802.8150399248461</v>
      </c>
      <c r="DV126" s="24">
        <f t="shared" si="212"/>
        <v>11792.486712328766</v>
      </c>
      <c r="DW126" s="24">
        <f t="shared" si="212"/>
        <v>9436.9025745103609</v>
      </c>
      <c r="DX126" s="24">
        <f t="shared" si="212"/>
        <v>11990.817064935065</v>
      </c>
      <c r="DY126" s="24">
        <f t="shared" si="212"/>
        <v>9553.2652581032416</v>
      </c>
      <c r="DZ126" s="24">
        <f t="shared" si="212"/>
        <v>7521.3148126828364</v>
      </c>
      <c r="EA126" s="24">
        <f t="shared" ref="EA126:FF126" si="213">EA123/EA50</f>
        <v>8223.4412810503891</v>
      </c>
      <c r="EB126" s="24">
        <f t="shared" si="213"/>
        <v>8512.061868678762</v>
      </c>
      <c r="EC126" s="24">
        <f t="shared" si="213"/>
        <v>9757.7976611597023</v>
      </c>
      <c r="ED126" s="24">
        <f t="shared" si="213"/>
        <v>7053.6425277351073</v>
      </c>
      <c r="EE126" s="24">
        <f t="shared" si="213"/>
        <v>11841.745241187386</v>
      </c>
      <c r="EF126" s="24">
        <f t="shared" si="213"/>
        <v>7915.6269750932488</v>
      </c>
      <c r="EG126" s="24">
        <f t="shared" si="213"/>
        <v>10772.79593528817</v>
      </c>
      <c r="EH126" s="24">
        <f t="shared" si="213"/>
        <v>11020.533797780517</v>
      </c>
      <c r="EI126" s="24">
        <f t="shared" si="213"/>
        <v>7494.9100021220283</v>
      </c>
      <c r="EJ126" s="24">
        <f t="shared" si="213"/>
        <v>6952.1359417742378</v>
      </c>
      <c r="EK126" s="24">
        <f t="shared" si="213"/>
        <v>7969.1058668396017</v>
      </c>
      <c r="EL126" s="24">
        <f t="shared" si="213"/>
        <v>8126.3626893164146</v>
      </c>
      <c r="EM126" s="24">
        <f t="shared" si="213"/>
        <v>8557.9718074445245</v>
      </c>
      <c r="EN126" s="24">
        <f t="shared" si="213"/>
        <v>8283.4729012996158</v>
      </c>
      <c r="EO126" s="24">
        <f t="shared" si="213"/>
        <v>8311.3949308755764</v>
      </c>
      <c r="EP126" s="24">
        <f t="shared" si="213"/>
        <v>9084.9881663662109</v>
      </c>
      <c r="EQ126" s="24">
        <f t="shared" si="213"/>
        <v>6981.5610592069543</v>
      </c>
      <c r="ER126" s="24">
        <f t="shared" si="213"/>
        <v>8810.5570979443764</v>
      </c>
      <c r="ES126" s="24">
        <f t="shared" si="213"/>
        <v>14053.250941370768</v>
      </c>
      <c r="ET126" s="24">
        <f t="shared" si="213"/>
        <v>13194.175967197298</v>
      </c>
      <c r="EU126" s="24">
        <f t="shared" si="213"/>
        <v>9936.8299515033941</v>
      </c>
      <c r="EV126" s="24">
        <f t="shared" si="213"/>
        <v>15332.100978260871</v>
      </c>
      <c r="EW126" s="24">
        <f t="shared" si="213"/>
        <v>7715.9620509915021</v>
      </c>
      <c r="EX126" s="24">
        <f t="shared" si="213"/>
        <v>10359.424016540814</v>
      </c>
      <c r="EY126" s="24">
        <f t="shared" si="213"/>
        <v>6926.9563151647944</v>
      </c>
      <c r="EZ126" s="24">
        <f t="shared" si="213"/>
        <v>13844.80425531915</v>
      </c>
      <c r="FA126" s="24">
        <f t="shared" si="213"/>
        <v>7386.720527365389</v>
      </c>
      <c r="FB126" s="24">
        <f t="shared" si="213"/>
        <v>9249.548423127464</v>
      </c>
      <c r="FC126" s="24">
        <f t="shared" si="213"/>
        <v>7113.1954957617236</v>
      </c>
      <c r="FD126" s="24">
        <f t="shared" si="213"/>
        <v>9467.2915753811394</v>
      </c>
      <c r="FE126" s="24">
        <f t="shared" si="213"/>
        <v>14160.21258064516</v>
      </c>
      <c r="FF126" s="24">
        <f t="shared" si="213"/>
        <v>12107.883602290474</v>
      </c>
      <c r="FG126" s="24">
        <f t="shared" ref="FG126:FY126" si="214">FG123/FG50</f>
        <v>13846.480101867572</v>
      </c>
      <c r="FH126" s="24">
        <f t="shared" si="214"/>
        <v>14449.491611479029</v>
      </c>
      <c r="FI126" s="24">
        <f t="shared" si="214"/>
        <v>7867.6848101943551</v>
      </c>
      <c r="FJ126" s="24">
        <f t="shared" si="214"/>
        <v>7343.191251633817</v>
      </c>
      <c r="FK126" s="24">
        <f t="shared" si="214"/>
        <v>7567.2146141621051</v>
      </c>
      <c r="FL126" s="24">
        <f t="shared" si="214"/>
        <v>6656.9277457029075</v>
      </c>
      <c r="FM126" s="24">
        <f t="shared" si="214"/>
        <v>7139.690296197542</v>
      </c>
      <c r="FN126" s="24">
        <f t="shared" si="214"/>
        <v>7524.6972864487825</v>
      </c>
      <c r="FO126" s="24">
        <f t="shared" si="214"/>
        <v>7554.7263875421158</v>
      </c>
      <c r="FP126" s="24">
        <f t="shared" si="214"/>
        <v>8317.4639620644393</v>
      </c>
      <c r="FQ126" s="24">
        <f t="shared" si="214"/>
        <v>8105.8519711067584</v>
      </c>
      <c r="FR126" s="24">
        <f t="shared" si="214"/>
        <v>12825.483491655968</v>
      </c>
      <c r="FS126" s="24">
        <f t="shared" si="214"/>
        <v>12003.180688901039</v>
      </c>
      <c r="FT126" s="24">
        <f t="shared" si="214"/>
        <v>14221.889907621247</v>
      </c>
      <c r="FU126" s="24">
        <f t="shared" si="214"/>
        <v>8944.1612670932136</v>
      </c>
      <c r="FV126" s="24">
        <f t="shared" si="214"/>
        <v>8385.8736614969657</v>
      </c>
      <c r="FW126" s="24">
        <f t="shared" si="214"/>
        <v>13217.290914826499</v>
      </c>
      <c r="FX126" s="24">
        <f t="shared" si="214"/>
        <v>14103.054157303372</v>
      </c>
      <c r="FY126" s="24">
        <f t="shared" si="214"/>
        <v>7299.5590967060452</v>
      </c>
    </row>
    <row r="127" spans="1:181" x14ac:dyDescent="0.25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</row>
    <row r="128" spans="1:181" x14ac:dyDescent="0.25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</row>
    <row r="129" spans="1:181" ht="21" x14ac:dyDescent="0.35">
      <c r="B129" s="37" t="s">
        <v>326</v>
      </c>
      <c r="FY129" s="21"/>
    </row>
    <row r="130" spans="1:181" x14ac:dyDescent="0.25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</row>
    <row r="131" spans="1:181" x14ac:dyDescent="0.25">
      <c r="B131" s="6" t="s">
        <v>336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</row>
    <row r="132" spans="1:181" s="4" customFormat="1" x14ac:dyDescent="0.25">
      <c r="A132" s="49"/>
      <c r="B132" s="42" t="s">
        <v>217</v>
      </c>
      <c r="C132" s="4">
        <v>52172</v>
      </c>
      <c r="D132" s="4">
        <v>77155</v>
      </c>
      <c r="E132" s="4">
        <v>43454</v>
      </c>
      <c r="F132" s="4">
        <v>83329</v>
      </c>
      <c r="G132" s="4">
        <v>83971</v>
      </c>
      <c r="H132" s="4">
        <v>79808</v>
      </c>
      <c r="I132" s="4">
        <v>53973</v>
      </c>
      <c r="J132" s="4">
        <v>47204</v>
      </c>
      <c r="K132" s="4">
        <v>44423</v>
      </c>
      <c r="L132" s="4">
        <v>55210</v>
      </c>
      <c r="M132" s="4">
        <v>34423</v>
      </c>
      <c r="N132" s="4">
        <v>87077</v>
      </c>
      <c r="O132" s="4">
        <v>87825</v>
      </c>
      <c r="P132" s="4">
        <v>61354</v>
      </c>
      <c r="Q132" s="4">
        <v>50578</v>
      </c>
      <c r="R132" s="4">
        <v>64950</v>
      </c>
      <c r="S132" s="4">
        <v>70707</v>
      </c>
      <c r="T132" s="4">
        <v>55417</v>
      </c>
      <c r="U132" s="4">
        <v>44375</v>
      </c>
      <c r="V132" s="4">
        <v>41806</v>
      </c>
      <c r="W132" s="4">
        <v>32000</v>
      </c>
      <c r="X132" s="4">
        <v>42500</v>
      </c>
      <c r="Y132" s="4">
        <v>37833</v>
      </c>
      <c r="Z132" s="4">
        <v>53523</v>
      </c>
      <c r="AA132" s="4">
        <v>81421</v>
      </c>
      <c r="AB132" s="4">
        <v>99092</v>
      </c>
      <c r="AC132" s="4">
        <v>58500</v>
      </c>
      <c r="AD132" s="4">
        <v>52720</v>
      </c>
      <c r="AE132" s="4">
        <v>69250</v>
      </c>
      <c r="AF132" s="4">
        <v>68125</v>
      </c>
      <c r="AG132" s="4">
        <v>75446</v>
      </c>
      <c r="AH132" s="4">
        <v>44872</v>
      </c>
      <c r="AI132" s="4">
        <v>43438</v>
      </c>
      <c r="AJ132" s="4">
        <v>40195</v>
      </c>
      <c r="AK132" s="4">
        <v>39167</v>
      </c>
      <c r="AL132" s="4">
        <v>41875</v>
      </c>
      <c r="AM132" s="4">
        <v>44856</v>
      </c>
      <c r="AN132" s="4">
        <v>52057</v>
      </c>
      <c r="AO132" s="4">
        <v>50211</v>
      </c>
      <c r="AP132" s="4">
        <v>60326</v>
      </c>
      <c r="AQ132" s="4">
        <v>54528</v>
      </c>
      <c r="AR132" s="4">
        <v>111428</v>
      </c>
      <c r="AS132" s="4">
        <v>83221</v>
      </c>
      <c r="AT132" s="4">
        <v>91757</v>
      </c>
      <c r="AU132" s="4">
        <v>73611</v>
      </c>
      <c r="AV132" s="4">
        <v>65395</v>
      </c>
      <c r="AW132" s="4">
        <v>63177</v>
      </c>
      <c r="AX132" s="4">
        <v>64286</v>
      </c>
      <c r="AY132" s="4">
        <v>68627</v>
      </c>
      <c r="AZ132" s="4">
        <v>42794</v>
      </c>
      <c r="BA132" s="4">
        <v>64210</v>
      </c>
      <c r="BB132" s="4">
        <v>52273</v>
      </c>
      <c r="BC132" s="4">
        <v>60307</v>
      </c>
      <c r="BD132" s="4">
        <v>110988</v>
      </c>
      <c r="BE132" s="4">
        <v>92005</v>
      </c>
      <c r="BF132" s="4">
        <v>104788</v>
      </c>
      <c r="BG132" s="4">
        <v>56996</v>
      </c>
      <c r="BH132" s="4">
        <v>69539</v>
      </c>
      <c r="BI132" s="4">
        <v>58482</v>
      </c>
      <c r="BJ132" s="4">
        <v>115638</v>
      </c>
      <c r="BK132" s="4">
        <v>78833</v>
      </c>
      <c r="BL132" s="4">
        <v>47143</v>
      </c>
      <c r="BM132" s="4">
        <v>62563</v>
      </c>
      <c r="BN132" s="4">
        <v>47730</v>
      </c>
      <c r="BO132" s="4">
        <v>52834</v>
      </c>
      <c r="BP132" s="4">
        <v>46471</v>
      </c>
      <c r="BQ132" s="4">
        <v>79077</v>
      </c>
      <c r="BR132" s="4">
        <v>70210</v>
      </c>
      <c r="BS132" s="4">
        <v>65977</v>
      </c>
      <c r="BT132" s="4">
        <v>78995</v>
      </c>
      <c r="BU132" s="4">
        <v>68306</v>
      </c>
      <c r="BV132" s="4">
        <v>73761</v>
      </c>
      <c r="BW132" s="4">
        <v>69734</v>
      </c>
      <c r="BX132" s="4">
        <v>87222</v>
      </c>
      <c r="BY132" s="4">
        <v>39044</v>
      </c>
      <c r="BZ132" s="4">
        <v>60388</v>
      </c>
      <c r="CA132" s="4">
        <v>62788</v>
      </c>
      <c r="CB132" s="4">
        <v>83314</v>
      </c>
      <c r="CC132" s="4">
        <v>58382</v>
      </c>
      <c r="CD132" s="4">
        <v>63929</v>
      </c>
      <c r="CE132" s="4">
        <v>62500</v>
      </c>
      <c r="CF132" s="4">
        <v>55089</v>
      </c>
      <c r="CG132" s="4">
        <v>56875</v>
      </c>
      <c r="CH132" s="4">
        <v>60500</v>
      </c>
      <c r="CI132" s="4">
        <v>60060</v>
      </c>
      <c r="CJ132" s="4">
        <v>43631</v>
      </c>
      <c r="CK132" s="4">
        <v>72849</v>
      </c>
      <c r="CL132" s="4">
        <v>66542</v>
      </c>
      <c r="CM132" s="4">
        <v>59957</v>
      </c>
      <c r="CN132" s="4">
        <v>74337</v>
      </c>
      <c r="CO132" s="4">
        <v>74154</v>
      </c>
      <c r="CP132" s="4">
        <v>70234</v>
      </c>
      <c r="CQ132" s="4">
        <v>47961</v>
      </c>
      <c r="CR132" s="4">
        <v>55517</v>
      </c>
      <c r="CS132" s="4">
        <v>68438</v>
      </c>
      <c r="CT132" s="4">
        <v>60521</v>
      </c>
      <c r="CU132" s="4">
        <v>38333</v>
      </c>
      <c r="CV132" s="4">
        <v>42917</v>
      </c>
      <c r="CW132" s="4">
        <v>49353</v>
      </c>
      <c r="CX132" s="4">
        <v>63708</v>
      </c>
      <c r="CY132" s="4">
        <v>50000</v>
      </c>
      <c r="CZ132" s="4">
        <v>54155</v>
      </c>
      <c r="DA132" s="4">
        <v>46719</v>
      </c>
      <c r="DB132" s="4">
        <v>67361</v>
      </c>
      <c r="DC132" s="4">
        <v>58750</v>
      </c>
      <c r="DD132" s="4">
        <v>68750</v>
      </c>
      <c r="DE132" s="4">
        <v>60714</v>
      </c>
      <c r="DF132" s="4">
        <v>64466</v>
      </c>
      <c r="DG132" s="4">
        <v>65968</v>
      </c>
      <c r="DH132" s="4">
        <v>63642</v>
      </c>
      <c r="DI132" s="4">
        <v>48898</v>
      </c>
      <c r="DJ132" s="4">
        <v>51570</v>
      </c>
      <c r="DK132" s="4">
        <v>66058</v>
      </c>
      <c r="DL132" s="4">
        <v>53611</v>
      </c>
      <c r="DM132" s="4">
        <v>56090</v>
      </c>
      <c r="DN132" s="4">
        <v>47841</v>
      </c>
      <c r="DO132" s="4">
        <v>48924</v>
      </c>
      <c r="DP132" s="4">
        <v>56771</v>
      </c>
      <c r="DQ132" s="4">
        <v>54550</v>
      </c>
      <c r="DR132" s="4">
        <v>41370</v>
      </c>
      <c r="DS132" s="4">
        <v>32250</v>
      </c>
      <c r="DT132" s="4">
        <v>39948</v>
      </c>
      <c r="DU132" s="4">
        <v>47689</v>
      </c>
      <c r="DV132" s="4">
        <v>58021</v>
      </c>
      <c r="DW132" s="4">
        <v>51509</v>
      </c>
      <c r="DX132" s="4">
        <v>72100</v>
      </c>
      <c r="DY132" s="4">
        <v>67632</v>
      </c>
      <c r="DZ132" s="4">
        <v>83068</v>
      </c>
      <c r="EA132" s="4">
        <v>61306</v>
      </c>
      <c r="EB132" s="4">
        <v>52083</v>
      </c>
      <c r="EC132" s="4">
        <v>59635</v>
      </c>
      <c r="ED132" s="4">
        <v>110986</v>
      </c>
      <c r="EE132" s="4">
        <v>42614</v>
      </c>
      <c r="EF132" s="4">
        <v>46296</v>
      </c>
      <c r="EG132" s="4">
        <v>41641</v>
      </c>
      <c r="EH132" s="4">
        <v>57132</v>
      </c>
      <c r="EI132" s="4">
        <v>44792</v>
      </c>
      <c r="EJ132" s="4">
        <v>65099</v>
      </c>
      <c r="EK132" s="4">
        <v>71901</v>
      </c>
      <c r="EL132" s="4">
        <v>79141</v>
      </c>
      <c r="EM132" s="4">
        <v>46845</v>
      </c>
      <c r="EN132" s="4">
        <v>44804</v>
      </c>
      <c r="EO132" s="4">
        <v>64196</v>
      </c>
      <c r="EP132" s="4">
        <v>68871</v>
      </c>
      <c r="EQ132" s="4">
        <v>80443</v>
      </c>
      <c r="ER132" s="4">
        <v>66875</v>
      </c>
      <c r="ES132" s="4">
        <v>44000</v>
      </c>
      <c r="ET132" s="4">
        <v>36935</v>
      </c>
      <c r="EU132" s="4">
        <v>37125</v>
      </c>
      <c r="EV132" s="4">
        <v>54250</v>
      </c>
      <c r="EW132" s="4">
        <v>94816</v>
      </c>
      <c r="EX132" s="4">
        <v>60972</v>
      </c>
      <c r="EY132" s="4">
        <v>51786</v>
      </c>
      <c r="EZ132" s="4">
        <v>62589</v>
      </c>
      <c r="FA132" s="4">
        <v>87543</v>
      </c>
      <c r="FB132" s="4">
        <v>53525</v>
      </c>
      <c r="FC132" s="4">
        <v>73110</v>
      </c>
      <c r="FD132" s="4">
        <v>52500</v>
      </c>
      <c r="FE132" s="4">
        <v>50096</v>
      </c>
      <c r="FF132" s="4">
        <v>57344</v>
      </c>
      <c r="FG132" s="4">
        <v>62083</v>
      </c>
      <c r="FH132" s="4">
        <v>40417</v>
      </c>
      <c r="FI132" s="4">
        <v>64071</v>
      </c>
      <c r="FJ132" s="4">
        <v>67075</v>
      </c>
      <c r="FK132" s="4">
        <v>70812</v>
      </c>
      <c r="FL132" s="4">
        <v>81060</v>
      </c>
      <c r="FM132" s="4">
        <v>72746</v>
      </c>
      <c r="FN132" s="4">
        <v>53610</v>
      </c>
      <c r="FO132" s="4">
        <v>62094</v>
      </c>
      <c r="FP132" s="4">
        <v>64715</v>
      </c>
      <c r="FQ132" s="4">
        <v>69069</v>
      </c>
      <c r="FR132" s="4">
        <v>73958</v>
      </c>
      <c r="FS132" s="4">
        <v>57321</v>
      </c>
      <c r="FT132" s="4">
        <v>46250</v>
      </c>
      <c r="FU132" s="4">
        <v>47578</v>
      </c>
      <c r="FV132" s="4">
        <v>54494</v>
      </c>
      <c r="FW132" s="4">
        <v>66250</v>
      </c>
      <c r="FX132" s="4">
        <v>61250</v>
      </c>
    </row>
    <row r="133" spans="1:181" s="4" customFormat="1" x14ac:dyDescent="0.25">
      <c r="A133" s="49"/>
      <c r="B133" s="42" t="s">
        <v>222</v>
      </c>
      <c r="C133" s="4">
        <f>$B$11</f>
        <v>71721</v>
      </c>
      <c r="D133" s="4">
        <f t="shared" ref="D133:BO133" si="215">$B$11</f>
        <v>71721</v>
      </c>
      <c r="E133" s="4">
        <f t="shared" si="215"/>
        <v>71721</v>
      </c>
      <c r="F133" s="4">
        <f t="shared" si="215"/>
        <v>71721</v>
      </c>
      <c r="G133" s="4">
        <f t="shared" si="215"/>
        <v>71721</v>
      </c>
      <c r="H133" s="4">
        <f t="shared" si="215"/>
        <v>71721</v>
      </c>
      <c r="I133" s="4">
        <f t="shared" si="215"/>
        <v>71721</v>
      </c>
      <c r="J133" s="4">
        <f t="shared" si="215"/>
        <v>71721</v>
      </c>
      <c r="K133" s="4">
        <f t="shared" si="215"/>
        <v>71721</v>
      </c>
      <c r="L133" s="4">
        <f t="shared" si="215"/>
        <v>71721</v>
      </c>
      <c r="M133" s="4">
        <f t="shared" si="215"/>
        <v>71721</v>
      </c>
      <c r="N133" s="4">
        <f t="shared" si="215"/>
        <v>71721</v>
      </c>
      <c r="O133" s="4">
        <f t="shared" si="215"/>
        <v>71721</v>
      </c>
      <c r="P133" s="4">
        <f t="shared" si="215"/>
        <v>71721</v>
      </c>
      <c r="Q133" s="4">
        <f t="shared" si="215"/>
        <v>71721</v>
      </c>
      <c r="R133" s="4">
        <f t="shared" si="215"/>
        <v>71721</v>
      </c>
      <c r="S133" s="4">
        <f t="shared" si="215"/>
        <v>71721</v>
      </c>
      <c r="T133" s="4">
        <f t="shared" si="215"/>
        <v>71721</v>
      </c>
      <c r="U133" s="4">
        <f t="shared" si="215"/>
        <v>71721</v>
      </c>
      <c r="V133" s="4">
        <f t="shared" si="215"/>
        <v>71721</v>
      </c>
      <c r="W133" s="4">
        <f t="shared" si="215"/>
        <v>71721</v>
      </c>
      <c r="X133" s="4">
        <f t="shared" si="215"/>
        <v>71721</v>
      </c>
      <c r="Y133" s="4">
        <f t="shared" si="215"/>
        <v>71721</v>
      </c>
      <c r="Z133" s="4">
        <f t="shared" si="215"/>
        <v>71721</v>
      </c>
      <c r="AA133" s="4">
        <f t="shared" si="215"/>
        <v>71721</v>
      </c>
      <c r="AB133" s="4">
        <f t="shared" si="215"/>
        <v>71721</v>
      </c>
      <c r="AC133" s="4">
        <f t="shared" si="215"/>
        <v>71721</v>
      </c>
      <c r="AD133" s="4">
        <f t="shared" si="215"/>
        <v>71721</v>
      </c>
      <c r="AE133" s="4">
        <f t="shared" si="215"/>
        <v>71721</v>
      </c>
      <c r="AF133" s="4">
        <f t="shared" si="215"/>
        <v>71721</v>
      </c>
      <c r="AG133" s="4">
        <f t="shared" si="215"/>
        <v>71721</v>
      </c>
      <c r="AH133" s="4">
        <f t="shared" si="215"/>
        <v>71721</v>
      </c>
      <c r="AI133" s="4">
        <f t="shared" si="215"/>
        <v>71721</v>
      </c>
      <c r="AJ133" s="4">
        <f t="shared" si="215"/>
        <v>71721</v>
      </c>
      <c r="AK133" s="4">
        <f t="shared" si="215"/>
        <v>71721</v>
      </c>
      <c r="AL133" s="4">
        <f t="shared" si="215"/>
        <v>71721</v>
      </c>
      <c r="AM133" s="4">
        <f t="shared" si="215"/>
        <v>71721</v>
      </c>
      <c r="AN133" s="4">
        <f t="shared" si="215"/>
        <v>71721</v>
      </c>
      <c r="AO133" s="4">
        <f t="shared" si="215"/>
        <v>71721</v>
      </c>
      <c r="AP133" s="4">
        <f t="shared" si="215"/>
        <v>71721</v>
      </c>
      <c r="AQ133" s="4">
        <f t="shared" si="215"/>
        <v>71721</v>
      </c>
      <c r="AR133" s="4">
        <f t="shared" si="215"/>
        <v>71721</v>
      </c>
      <c r="AS133" s="4">
        <f t="shared" si="215"/>
        <v>71721</v>
      </c>
      <c r="AT133" s="4">
        <f t="shared" si="215"/>
        <v>71721</v>
      </c>
      <c r="AU133" s="4">
        <f t="shared" si="215"/>
        <v>71721</v>
      </c>
      <c r="AV133" s="4">
        <f t="shared" si="215"/>
        <v>71721</v>
      </c>
      <c r="AW133" s="4">
        <f t="shared" si="215"/>
        <v>71721</v>
      </c>
      <c r="AX133" s="4">
        <f t="shared" si="215"/>
        <v>71721</v>
      </c>
      <c r="AY133" s="4">
        <f t="shared" si="215"/>
        <v>71721</v>
      </c>
      <c r="AZ133" s="4">
        <f t="shared" si="215"/>
        <v>71721</v>
      </c>
      <c r="BA133" s="4">
        <f t="shared" si="215"/>
        <v>71721</v>
      </c>
      <c r="BB133" s="4">
        <f t="shared" si="215"/>
        <v>71721</v>
      </c>
      <c r="BC133" s="4">
        <f t="shared" si="215"/>
        <v>71721</v>
      </c>
      <c r="BD133" s="4">
        <f t="shared" si="215"/>
        <v>71721</v>
      </c>
      <c r="BE133" s="4">
        <f t="shared" si="215"/>
        <v>71721</v>
      </c>
      <c r="BF133" s="4">
        <f t="shared" si="215"/>
        <v>71721</v>
      </c>
      <c r="BG133" s="4">
        <f t="shared" si="215"/>
        <v>71721</v>
      </c>
      <c r="BH133" s="4">
        <f t="shared" si="215"/>
        <v>71721</v>
      </c>
      <c r="BI133" s="4">
        <f t="shared" si="215"/>
        <v>71721</v>
      </c>
      <c r="BJ133" s="4">
        <f t="shared" si="215"/>
        <v>71721</v>
      </c>
      <c r="BK133" s="4">
        <f t="shared" si="215"/>
        <v>71721</v>
      </c>
      <c r="BL133" s="4">
        <f t="shared" si="215"/>
        <v>71721</v>
      </c>
      <c r="BM133" s="4">
        <f t="shared" si="215"/>
        <v>71721</v>
      </c>
      <c r="BN133" s="4">
        <f t="shared" si="215"/>
        <v>71721</v>
      </c>
      <c r="BO133" s="4">
        <f t="shared" si="215"/>
        <v>71721</v>
      </c>
      <c r="BP133" s="4">
        <f t="shared" ref="BP133:EA133" si="216">$B$11</f>
        <v>71721</v>
      </c>
      <c r="BQ133" s="4">
        <f t="shared" si="216"/>
        <v>71721</v>
      </c>
      <c r="BR133" s="4">
        <f t="shared" si="216"/>
        <v>71721</v>
      </c>
      <c r="BS133" s="4">
        <f t="shared" si="216"/>
        <v>71721</v>
      </c>
      <c r="BT133" s="4">
        <f t="shared" si="216"/>
        <v>71721</v>
      </c>
      <c r="BU133" s="4">
        <f t="shared" si="216"/>
        <v>71721</v>
      </c>
      <c r="BV133" s="4">
        <f t="shared" si="216"/>
        <v>71721</v>
      </c>
      <c r="BW133" s="4">
        <f t="shared" si="216"/>
        <v>71721</v>
      </c>
      <c r="BX133" s="4">
        <f t="shared" si="216"/>
        <v>71721</v>
      </c>
      <c r="BY133" s="4">
        <f t="shared" si="216"/>
        <v>71721</v>
      </c>
      <c r="BZ133" s="4">
        <f t="shared" si="216"/>
        <v>71721</v>
      </c>
      <c r="CA133" s="4">
        <f t="shared" si="216"/>
        <v>71721</v>
      </c>
      <c r="CB133" s="4">
        <f t="shared" si="216"/>
        <v>71721</v>
      </c>
      <c r="CC133" s="4">
        <f t="shared" si="216"/>
        <v>71721</v>
      </c>
      <c r="CD133" s="4">
        <f t="shared" si="216"/>
        <v>71721</v>
      </c>
      <c r="CE133" s="4">
        <f t="shared" si="216"/>
        <v>71721</v>
      </c>
      <c r="CF133" s="4">
        <f t="shared" si="216"/>
        <v>71721</v>
      </c>
      <c r="CG133" s="4">
        <f t="shared" si="216"/>
        <v>71721</v>
      </c>
      <c r="CH133" s="4">
        <f t="shared" si="216"/>
        <v>71721</v>
      </c>
      <c r="CI133" s="4">
        <f t="shared" si="216"/>
        <v>71721</v>
      </c>
      <c r="CJ133" s="4">
        <f t="shared" si="216"/>
        <v>71721</v>
      </c>
      <c r="CK133" s="4">
        <f t="shared" si="216"/>
        <v>71721</v>
      </c>
      <c r="CL133" s="4">
        <f t="shared" si="216"/>
        <v>71721</v>
      </c>
      <c r="CM133" s="4">
        <f t="shared" si="216"/>
        <v>71721</v>
      </c>
      <c r="CN133" s="4">
        <f t="shared" si="216"/>
        <v>71721</v>
      </c>
      <c r="CO133" s="4">
        <f t="shared" si="216"/>
        <v>71721</v>
      </c>
      <c r="CP133" s="4">
        <f t="shared" si="216"/>
        <v>71721</v>
      </c>
      <c r="CQ133" s="4">
        <f t="shared" si="216"/>
        <v>71721</v>
      </c>
      <c r="CR133" s="4">
        <f t="shared" si="216"/>
        <v>71721</v>
      </c>
      <c r="CS133" s="4">
        <f t="shared" si="216"/>
        <v>71721</v>
      </c>
      <c r="CT133" s="4">
        <f t="shared" si="216"/>
        <v>71721</v>
      </c>
      <c r="CU133" s="4">
        <f t="shared" si="216"/>
        <v>71721</v>
      </c>
      <c r="CV133" s="4">
        <f t="shared" si="216"/>
        <v>71721</v>
      </c>
      <c r="CW133" s="4">
        <f t="shared" si="216"/>
        <v>71721</v>
      </c>
      <c r="CX133" s="4">
        <f t="shared" si="216"/>
        <v>71721</v>
      </c>
      <c r="CY133" s="4">
        <f t="shared" si="216"/>
        <v>71721</v>
      </c>
      <c r="CZ133" s="4">
        <f t="shared" si="216"/>
        <v>71721</v>
      </c>
      <c r="DA133" s="4">
        <f t="shared" si="216"/>
        <v>71721</v>
      </c>
      <c r="DB133" s="4">
        <f t="shared" si="216"/>
        <v>71721</v>
      </c>
      <c r="DC133" s="4">
        <f t="shared" si="216"/>
        <v>71721</v>
      </c>
      <c r="DD133" s="4">
        <f t="shared" si="216"/>
        <v>71721</v>
      </c>
      <c r="DE133" s="4">
        <f t="shared" si="216"/>
        <v>71721</v>
      </c>
      <c r="DF133" s="4">
        <f t="shared" si="216"/>
        <v>71721</v>
      </c>
      <c r="DG133" s="4">
        <f t="shared" si="216"/>
        <v>71721</v>
      </c>
      <c r="DH133" s="4">
        <f t="shared" si="216"/>
        <v>71721</v>
      </c>
      <c r="DI133" s="4">
        <f t="shared" si="216"/>
        <v>71721</v>
      </c>
      <c r="DJ133" s="4">
        <f t="shared" si="216"/>
        <v>71721</v>
      </c>
      <c r="DK133" s="4">
        <f t="shared" si="216"/>
        <v>71721</v>
      </c>
      <c r="DL133" s="4">
        <f t="shared" si="216"/>
        <v>71721</v>
      </c>
      <c r="DM133" s="4">
        <f t="shared" si="216"/>
        <v>71721</v>
      </c>
      <c r="DN133" s="4">
        <f t="shared" si="216"/>
        <v>71721</v>
      </c>
      <c r="DO133" s="4">
        <f t="shared" si="216"/>
        <v>71721</v>
      </c>
      <c r="DP133" s="4">
        <f t="shared" si="216"/>
        <v>71721</v>
      </c>
      <c r="DQ133" s="4">
        <f t="shared" si="216"/>
        <v>71721</v>
      </c>
      <c r="DR133" s="4">
        <f t="shared" si="216"/>
        <v>71721</v>
      </c>
      <c r="DS133" s="4">
        <f t="shared" si="216"/>
        <v>71721</v>
      </c>
      <c r="DT133" s="4">
        <f t="shared" si="216"/>
        <v>71721</v>
      </c>
      <c r="DU133" s="4">
        <f t="shared" si="216"/>
        <v>71721</v>
      </c>
      <c r="DV133" s="4">
        <f t="shared" si="216"/>
        <v>71721</v>
      </c>
      <c r="DW133" s="4">
        <f t="shared" si="216"/>
        <v>71721</v>
      </c>
      <c r="DX133" s="4">
        <f t="shared" si="216"/>
        <v>71721</v>
      </c>
      <c r="DY133" s="4">
        <f t="shared" si="216"/>
        <v>71721</v>
      </c>
      <c r="DZ133" s="4">
        <f t="shared" si="216"/>
        <v>71721</v>
      </c>
      <c r="EA133" s="4">
        <f t="shared" si="216"/>
        <v>71721</v>
      </c>
      <c r="EB133" s="4">
        <f t="shared" ref="EB133:FX133" si="217">$B$11</f>
        <v>71721</v>
      </c>
      <c r="EC133" s="4">
        <f t="shared" si="217"/>
        <v>71721</v>
      </c>
      <c r="ED133" s="4">
        <f t="shared" si="217"/>
        <v>71721</v>
      </c>
      <c r="EE133" s="4">
        <f t="shared" si="217"/>
        <v>71721</v>
      </c>
      <c r="EF133" s="4">
        <f t="shared" si="217"/>
        <v>71721</v>
      </c>
      <c r="EG133" s="4">
        <f t="shared" si="217"/>
        <v>71721</v>
      </c>
      <c r="EH133" s="4">
        <f t="shared" si="217"/>
        <v>71721</v>
      </c>
      <c r="EI133" s="4">
        <f t="shared" si="217"/>
        <v>71721</v>
      </c>
      <c r="EJ133" s="4">
        <f t="shared" si="217"/>
        <v>71721</v>
      </c>
      <c r="EK133" s="4">
        <f t="shared" si="217"/>
        <v>71721</v>
      </c>
      <c r="EL133" s="4">
        <f t="shared" si="217"/>
        <v>71721</v>
      </c>
      <c r="EM133" s="4">
        <f t="shared" si="217"/>
        <v>71721</v>
      </c>
      <c r="EN133" s="4">
        <f t="shared" si="217"/>
        <v>71721</v>
      </c>
      <c r="EO133" s="4">
        <f t="shared" si="217"/>
        <v>71721</v>
      </c>
      <c r="EP133" s="4">
        <f t="shared" si="217"/>
        <v>71721</v>
      </c>
      <c r="EQ133" s="4">
        <f t="shared" si="217"/>
        <v>71721</v>
      </c>
      <c r="ER133" s="4">
        <f t="shared" si="217"/>
        <v>71721</v>
      </c>
      <c r="ES133" s="4">
        <f t="shared" si="217"/>
        <v>71721</v>
      </c>
      <c r="ET133" s="4">
        <f t="shared" si="217"/>
        <v>71721</v>
      </c>
      <c r="EU133" s="4">
        <f t="shared" si="217"/>
        <v>71721</v>
      </c>
      <c r="EV133" s="4">
        <f t="shared" si="217"/>
        <v>71721</v>
      </c>
      <c r="EW133" s="4">
        <f t="shared" si="217"/>
        <v>71721</v>
      </c>
      <c r="EX133" s="4">
        <f t="shared" si="217"/>
        <v>71721</v>
      </c>
      <c r="EY133" s="4">
        <f t="shared" si="217"/>
        <v>71721</v>
      </c>
      <c r="EZ133" s="4">
        <f t="shared" si="217"/>
        <v>71721</v>
      </c>
      <c r="FA133" s="4">
        <f t="shared" si="217"/>
        <v>71721</v>
      </c>
      <c r="FB133" s="4">
        <f t="shared" si="217"/>
        <v>71721</v>
      </c>
      <c r="FC133" s="4">
        <f t="shared" si="217"/>
        <v>71721</v>
      </c>
      <c r="FD133" s="4">
        <f t="shared" si="217"/>
        <v>71721</v>
      </c>
      <c r="FE133" s="4">
        <f t="shared" si="217"/>
        <v>71721</v>
      </c>
      <c r="FF133" s="4">
        <f t="shared" si="217"/>
        <v>71721</v>
      </c>
      <c r="FG133" s="4">
        <f t="shared" si="217"/>
        <v>71721</v>
      </c>
      <c r="FH133" s="4">
        <f t="shared" si="217"/>
        <v>71721</v>
      </c>
      <c r="FI133" s="4">
        <f t="shared" si="217"/>
        <v>71721</v>
      </c>
      <c r="FJ133" s="4">
        <f t="shared" si="217"/>
        <v>71721</v>
      </c>
      <c r="FK133" s="4">
        <f t="shared" si="217"/>
        <v>71721</v>
      </c>
      <c r="FL133" s="4">
        <f t="shared" si="217"/>
        <v>71721</v>
      </c>
      <c r="FM133" s="4">
        <f t="shared" si="217"/>
        <v>71721</v>
      </c>
      <c r="FN133" s="4">
        <f t="shared" si="217"/>
        <v>71721</v>
      </c>
      <c r="FO133" s="4">
        <f t="shared" si="217"/>
        <v>71721</v>
      </c>
      <c r="FP133" s="4">
        <f t="shared" si="217"/>
        <v>71721</v>
      </c>
      <c r="FQ133" s="4">
        <f t="shared" si="217"/>
        <v>71721</v>
      </c>
      <c r="FR133" s="4">
        <f t="shared" si="217"/>
        <v>71721</v>
      </c>
      <c r="FS133" s="4">
        <f t="shared" si="217"/>
        <v>71721</v>
      </c>
      <c r="FT133" s="4">
        <f t="shared" si="217"/>
        <v>71721</v>
      </c>
      <c r="FU133" s="4">
        <f t="shared" si="217"/>
        <v>71721</v>
      </c>
      <c r="FV133" s="4">
        <f t="shared" si="217"/>
        <v>71721</v>
      </c>
      <c r="FW133" s="4">
        <f t="shared" si="217"/>
        <v>71721</v>
      </c>
      <c r="FX133" s="4">
        <f t="shared" si="217"/>
        <v>71721</v>
      </c>
    </row>
    <row r="134" spans="1:181" s="4" customFormat="1" x14ac:dyDescent="0.25">
      <c r="A134" s="49"/>
      <c r="B134" s="42" t="s">
        <v>322</v>
      </c>
      <c r="C134" s="4">
        <v>462033419</v>
      </c>
      <c r="D134" s="4">
        <v>1805121722.5599999</v>
      </c>
      <c r="E134" s="4">
        <v>587266061.20000005</v>
      </c>
      <c r="F134" s="4">
        <v>812328833.29999995</v>
      </c>
      <c r="G134" s="4">
        <v>88560314.600000009</v>
      </c>
      <c r="H134" s="4">
        <v>79039562.649999976</v>
      </c>
      <c r="I134" s="4">
        <v>549315300.00000012</v>
      </c>
      <c r="J134" s="4">
        <v>125323523.40000001</v>
      </c>
      <c r="K134" s="4">
        <v>25764230.300000001</v>
      </c>
      <c r="L134" s="4">
        <v>425459771.20000005</v>
      </c>
      <c r="M134" s="4">
        <v>156284916.51999998</v>
      </c>
      <c r="N134" s="4">
        <v>4378981171.5200005</v>
      </c>
      <c r="O134" s="4">
        <v>1321316576</v>
      </c>
      <c r="P134" s="4">
        <v>26158091.999999996</v>
      </c>
      <c r="Q134" s="4">
        <v>1833755848.3999999</v>
      </c>
      <c r="R134" s="4">
        <v>43632783.039999992</v>
      </c>
      <c r="S134" s="4">
        <v>275975373.77999997</v>
      </c>
      <c r="T134" s="4">
        <v>25621550.488000002</v>
      </c>
      <c r="U134" s="4">
        <v>10903271.2248</v>
      </c>
      <c r="V134" s="4">
        <v>22110012.344000001</v>
      </c>
      <c r="W134" s="4">
        <v>5195288.8048</v>
      </c>
      <c r="X134" s="4">
        <v>12218574.195199998</v>
      </c>
      <c r="Y134" s="4">
        <v>57344653.094999954</v>
      </c>
      <c r="Z134" s="4">
        <v>20718372.054999989</v>
      </c>
      <c r="AA134" s="4">
        <v>2526006857</v>
      </c>
      <c r="AB134" s="4">
        <v>4941322083.8600006</v>
      </c>
      <c r="AC134" s="4">
        <v>177154355.69999999</v>
      </c>
      <c r="AD134" s="4">
        <v>198995040.5</v>
      </c>
      <c r="AE134" s="4">
        <v>55749590.184</v>
      </c>
      <c r="AF134" s="4">
        <v>97986961.234999999</v>
      </c>
      <c r="AG134" s="4">
        <v>616490651.79999995</v>
      </c>
      <c r="AH134" s="4">
        <v>27083641.600000001</v>
      </c>
      <c r="AI134" s="4">
        <v>7128286.0920000002</v>
      </c>
      <c r="AJ134" s="4">
        <v>27365564.719999999</v>
      </c>
      <c r="AK134" s="4">
        <v>64414141.663999997</v>
      </c>
      <c r="AL134" s="4">
        <v>64071574.880000003</v>
      </c>
      <c r="AM134" s="4">
        <v>36805328.163999997</v>
      </c>
      <c r="AN134" s="4">
        <v>98996519.200000018</v>
      </c>
      <c r="AO134" s="4">
        <v>428569148.5</v>
      </c>
      <c r="AP134" s="4">
        <v>10557855934.699999</v>
      </c>
      <c r="AQ134" s="4">
        <v>108812173.52</v>
      </c>
      <c r="AR134" s="4">
        <v>4734316015.1999998</v>
      </c>
      <c r="AS134" s="4">
        <v>2426496116</v>
      </c>
      <c r="AT134" s="4">
        <v>156744232.75</v>
      </c>
      <c r="AU134" s="4">
        <v>30396818.399999999</v>
      </c>
      <c r="AV134" s="4">
        <v>13484285.66</v>
      </c>
      <c r="AW134" s="4">
        <v>17248705.920000002</v>
      </c>
      <c r="AX134" s="4">
        <v>13000217.799999999</v>
      </c>
      <c r="AY134" s="4">
        <v>21248236.66</v>
      </c>
      <c r="AZ134" s="4">
        <v>546417365.29999995</v>
      </c>
      <c r="BA134" s="4">
        <v>299021132</v>
      </c>
      <c r="BB134" s="4">
        <v>129935442</v>
      </c>
      <c r="BC134" s="4">
        <v>2285059483.5999999</v>
      </c>
      <c r="BD134" s="4">
        <v>375073176.40000004</v>
      </c>
      <c r="BE134" s="4">
        <v>111073317.8</v>
      </c>
      <c r="BF134" s="4">
        <v>1306708776.4000001</v>
      </c>
      <c r="BG134" s="4">
        <v>28333217.52</v>
      </c>
      <c r="BH134" s="4">
        <v>38800235.280000001</v>
      </c>
      <c r="BI134" s="4">
        <v>38606686.367999993</v>
      </c>
      <c r="BJ134" s="4">
        <v>467719287.23014957</v>
      </c>
      <c r="BK134" s="4">
        <v>675733768.79999995</v>
      </c>
      <c r="BL134" s="4">
        <v>3093424.64</v>
      </c>
      <c r="BM134" s="4">
        <v>14330534.868000001</v>
      </c>
      <c r="BN134" s="4">
        <v>232534392.39999998</v>
      </c>
      <c r="BO134" s="4">
        <v>173987635.5</v>
      </c>
      <c r="BP134" s="4">
        <v>58289728.799999997</v>
      </c>
      <c r="BQ134" s="4">
        <v>969780905.4000001</v>
      </c>
      <c r="BR134" s="4">
        <v>1484051823.5</v>
      </c>
      <c r="BS134" s="4">
        <v>1275262110.3</v>
      </c>
      <c r="BT134" s="4">
        <v>311107755.25999999</v>
      </c>
      <c r="BU134" s="4">
        <v>245932978.16000003</v>
      </c>
      <c r="BV134" s="4">
        <v>556735591</v>
      </c>
      <c r="BW134" s="4">
        <v>563951995.20000005</v>
      </c>
      <c r="BX134" s="4">
        <v>59065254.099999994</v>
      </c>
      <c r="BY134" s="4">
        <v>80655870.960000008</v>
      </c>
      <c r="BZ134" s="4">
        <v>36985744.689999998</v>
      </c>
      <c r="CA134" s="4">
        <v>41221764.835000008</v>
      </c>
      <c r="CB134" s="4">
        <v>7285466476.4699993</v>
      </c>
      <c r="CC134" s="4">
        <v>24537070.300000001</v>
      </c>
      <c r="CD134" s="4">
        <v>20623484.400000002</v>
      </c>
      <c r="CE134" s="4">
        <v>20751337.887999997</v>
      </c>
      <c r="CF134" s="4">
        <v>14913812.071999999</v>
      </c>
      <c r="CG134" s="4">
        <v>15952631.529999999</v>
      </c>
      <c r="CH134" s="4">
        <v>15340799.824000001</v>
      </c>
      <c r="CI134" s="4">
        <v>77785784.579999998</v>
      </c>
      <c r="CJ134" s="4">
        <v>142410920.50000003</v>
      </c>
      <c r="CK134" s="4">
        <v>1513767355.6199999</v>
      </c>
      <c r="CL134" s="4">
        <v>275516542.22000003</v>
      </c>
      <c r="CM134" s="4">
        <v>469659371.44000041</v>
      </c>
      <c r="CN134" s="4">
        <v>2360448780.3600001</v>
      </c>
      <c r="CO134" s="4">
        <v>1361540440.6599998</v>
      </c>
      <c r="CP134" s="4">
        <v>351247126.32999998</v>
      </c>
      <c r="CQ134" s="4">
        <v>126692830.76000001</v>
      </c>
      <c r="CR134" s="4">
        <v>249587620.09200004</v>
      </c>
      <c r="CS134" s="4">
        <v>42897163.775999986</v>
      </c>
      <c r="CT134" s="4">
        <v>40854528.304000005</v>
      </c>
      <c r="CU134" s="4">
        <v>12331262.107999999</v>
      </c>
      <c r="CV134" s="4">
        <v>13300990.947999993</v>
      </c>
      <c r="CW134" s="4">
        <v>52780283.485999987</v>
      </c>
      <c r="CX134" s="4">
        <v>43604813.096000001</v>
      </c>
      <c r="CY134" s="4">
        <v>6702187.5260000005</v>
      </c>
      <c r="CZ134" s="4">
        <v>176163347.48000002</v>
      </c>
      <c r="DA134" s="4">
        <v>9322462.555999998</v>
      </c>
      <c r="DB134" s="4">
        <v>17024394.52</v>
      </c>
      <c r="DC134" s="4">
        <v>67327917.180000007</v>
      </c>
      <c r="DD134" s="4">
        <v>455334260.99999982</v>
      </c>
      <c r="DE134" s="4">
        <v>224572883.30000001</v>
      </c>
      <c r="DF134" s="4">
        <v>1693605887.3</v>
      </c>
      <c r="DG134" s="4">
        <v>37387763.800000004</v>
      </c>
      <c r="DH134" s="4">
        <v>485343322.63</v>
      </c>
      <c r="DI134" s="4">
        <v>550742507.39999986</v>
      </c>
      <c r="DJ134" s="4">
        <v>57247903.839999996</v>
      </c>
      <c r="DK134" s="4">
        <v>49137950.600000001</v>
      </c>
      <c r="DL134" s="4">
        <v>497223300.69999993</v>
      </c>
      <c r="DM134" s="4">
        <v>41998076.599999994</v>
      </c>
      <c r="DN134" s="4">
        <v>191974158</v>
      </c>
      <c r="DO134" s="4">
        <v>211710442.75</v>
      </c>
      <c r="DP134" s="4">
        <v>14750561.616</v>
      </c>
      <c r="DQ134" s="4">
        <v>49403736.499999993</v>
      </c>
      <c r="DR134" s="4">
        <v>56997021.869999997</v>
      </c>
      <c r="DS134" s="4">
        <v>30377881.359999999</v>
      </c>
      <c r="DT134" s="4">
        <v>7375078.5399999991</v>
      </c>
      <c r="DU134" s="4">
        <v>18690058.728</v>
      </c>
      <c r="DV134" s="4">
        <v>4629594.49</v>
      </c>
      <c r="DW134" s="4">
        <v>15485606.795</v>
      </c>
      <c r="DX134" s="4">
        <v>53459735.840000004</v>
      </c>
      <c r="DY134" s="4">
        <v>114763950.70000002</v>
      </c>
      <c r="DZ134" s="4">
        <v>116768280.42000002</v>
      </c>
      <c r="EA134" s="4">
        <v>313733817.59999996</v>
      </c>
      <c r="EB134" s="4">
        <v>52243352.900000006</v>
      </c>
      <c r="EC134" s="4">
        <v>22590293.728</v>
      </c>
      <c r="ED134" s="4">
        <v>2459967161.8999996</v>
      </c>
      <c r="EE134" s="4">
        <v>11870847.620000001</v>
      </c>
      <c r="EF134" s="4">
        <v>87039666.549999997</v>
      </c>
      <c r="EG134" s="4">
        <v>18651459.855999999</v>
      </c>
      <c r="EH134" s="4">
        <v>12702366.400000002</v>
      </c>
      <c r="EI134" s="4">
        <v>991374084.20000005</v>
      </c>
      <c r="EJ134" s="4">
        <v>687583947.58000004</v>
      </c>
      <c r="EK134" s="4">
        <v>876950940</v>
      </c>
      <c r="EL134" s="4">
        <v>466647967.19999999</v>
      </c>
      <c r="EM134" s="4">
        <v>94121557.579999849</v>
      </c>
      <c r="EN134" s="4">
        <v>52939225.220270514</v>
      </c>
      <c r="EO134" s="4">
        <v>32849314.999999996</v>
      </c>
      <c r="EP134" s="4">
        <v>97492101</v>
      </c>
      <c r="EQ134" s="4">
        <v>826664238</v>
      </c>
      <c r="ER134" s="4">
        <v>107179778.5</v>
      </c>
      <c r="ES134" s="4">
        <v>15961996.5</v>
      </c>
      <c r="ET134" s="4">
        <v>25765280.75</v>
      </c>
      <c r="EU134" s="4">
        <v>26375136.079999998</v>
      </c>
      <c r="EV134" s="4">
        <v>45114542.609999999</v>
      </c>
      <c r="EW134" s="4">
        <v>753803917.20000005</v>
      </c>
      <c r="EX134" s="4">
        <v>60813428.799999982</v>
      </c>
      <c r="EY134" s="4">
        <v>33217807.34999999</v>
      </c>
      <c r="EZ134" s="4">
        <v>24248754.849999994</v>
      </c>
      <c r="FA134" s="4">
        <v>1561347360.6999998</v>
      </c>
      <c r="FB134" s="4">
        <v>279519668.49999994</v>
      </c>
      <c r="FC134" s="4">
        <v>248894140.20000112</v>
      </c>
      <c r="FD134" s="4">
        <v>40857133.788000003</v>
      </c>
      <c r="FE134" s="4">
        <v>35863966.456</v>
      </c>
      <c r="FF134" s="4">
        <v>15689847.500000002</v>
      </c>
      <c r="FG134" s="4">
        <v>6902935.0600000005</v>
      </c>
      <c r="FH134" s="4">
        <v>25391787.039999999</v>
      </c>
      <c r="FI134" s="4">
        <v>1191199349.9999995</v>
      </c>
      <c r="FJ134" s="4">
        <v>472531299.55000001</v>
      </c>
      <c r="FK134" s="4">
        <v>650050036.3599999</v>
      </c>
      <c r="FL134" s="4">
        <v>507817602.80000007</v>
      </c>
      <c r="FM134" s="4">
        <v>340644515.88</v>
      </c>
      <c r="FN134" s="4">
        <v>1029433869.8000002</v>
      </c>
      <c r="FO134" s="4">
        <v>865549481.5</v>
      </c>
      <c r="FP134" s="4">
        <v>527698906.96000016</v>
      </c>
      <c r="FQ134" s="4">
        <v>170922760.00000003</v>
      </c>
      <c r="FR134" s="4">
        <v>68420409.299999997</v>
      </c>
      <c r="FS134" s="4">
        <v>47051761.900000013</v>
      </c>
      <c r="FT134" s="4">
        <v>348099813.12800014</v>
      </c>
      <c r="FU134" s="4">
        <v>137487123.73665377</v>
      </c>
      <c r="FV134" s="4">
        <v>109369182.91451533</v>
      </c>
      <c r="FW134" s="4">
        <v>21172091.305484686</v>
      </c>
      <c r="FX134" s="4">
        <v>17532818.863346227</v>
      </c>
      <c r="FY134" s="4">
        <f>SUM(C134:FX134)</f>
        <v>89712523650.718246</v>
      </c>
    </row>
    <row r="135" spans="1:181" s="4" customFormat="1" x14ac:dyDescent="0.25">
      <c r="A135" s="49"/>
      <c r="B135" s="42" t="s">
        <v>218</v>
      </c>
      <c r="C135" s="4">
        <f>ROUND(C134*(C132/C133),0)</f>
        <v>336096925</v>
      </c>
      <c r="D135" s="4">
        <f t="shared" ref="D135:BO135" si="218">ROUND(D134*(D132/D133),0)</f>
        <v>1941888241</v>
      </c>
      <c r="E135" s="4">
        <f t="shared" si="218"/>
        <v>355810145</v>
      </c>
      <c r="F135" s="4">
        <f t="shared" si="218"/>
        <v>943803758</v>
      </c>
      <c r="G135" s="4">
        <f t="shared" si="218"/>
        <v>103686482</v>
      </c>
      <c r="H135" s="4">
        <f t="shared" si="218"/>
        <v>87951777</v>
      </c>
      <c r="I135" s="4">
        <f t="shared" si="218"/>
        <v>413382338</v>
      </c>
      <c r="J135" s="4">
        <f t="shared" si="218"/>
        <v>82483117</v>
      </c>
      <c r="K135" s="4">
        <f t="shared" si="218"/>
        <v>15958010</v>
      </c>
      <c r="L135" s="4">
        <f t="shared" si="218"/>
        <v>327514033</v>
      </c>
      <c r="M135" s="4">
        <f t="shared" si="218"/>
        <v>75010048</v>
      </c>
      <c r="N135" s="4">
        <f t="shared" si="218"/>
        <v>5316553638</v>
      </c>
      <c r="O135" s="4">
        <f t="shared" si="218"/>
        <v>1618000701</v>
      </c>
      <c r="P135" s="4">
        <f t="shared" si="218"/>
        <v>22377038</v>
      </c>
      <c r="Q135" s="4">
        <f t="shared" si="218"/>
        <v>1293173594</v>
      </c>
      <c r="R135" s="4">
        <f t="shared" si="218"/>
        <v>39513521</v>
      </c>
      <c r="S135" s="4">
        <f t="shared" si="218"/>
        <v>272073601</v>
      </c>
      <c r="T135" s="4">
        <f t="shared" si="218"/>
        <v>19797123</v>
      </c>
      <c r="U135" s="4">
        <f t="shared" si="218"/>
        <v>6746039</v>
      </c>
      <c r="V135" s="4">
        <f t="shared" si="218"/>
        <v>12887874</v>
      </c>
      <c r="W135" s="4">
        <f t="shared" si="218"/>
        <v>2317999</v>
      </c>
      <c r="X135" s="4">
        <f t="shared" si="218"/>
        <v>7240409</v>
      </c>
      <c r="Y135" s="4">
        <f t="shared" si="218"/>
        <v>30249442</v>
      </c>
      <c r="Z135" s="4">
        <f t="shared" si="218"/>
        <v>15461433</v>
      </c>
      <c r="AA135" s="4">
        <f t="shared" si="218"/>
        <v>2867639942</v>
      </c>
      <c r="AB135" s="4">
        <f t="shared" si="218"/>
        <v>6827086738</v>
      </c>
      <c r="AC135" s="4">
        <f t="shared" si="218"/>
        <v>144497843</v>
      </c>
      <c r="AD135" s="4">
        <f t="shared" si="218"/>
        <v>146275408</v>
      </c>
      <c r="AE135" s="4">
        <f t="shared" si="218"/>
        <v>53828852</v>
      </c>
      <c r="AF135" s="4">
        <f t="shared" si="218"/>
        <v>93074019</v>
      </c>
      <c r="AG135" s="4">
        <f t="shared" si="218"/>
        <v>648509554</v>
      </c>
      <c r="AH135" s="4">
        <f t="shared" si="218"/>
        <v>16944788</v>
      </c>
      <c r="AI135" s="4">
        <f t="shared" si="218"/>
        <v>4317264</v>
      </c>
      <c r="AJ135" s="4">
        <f t="shared" si="218"/>
        <v>15336636</v>
      </c>
      <c r="AK135" s="4">
        <f t="shared" si="218"/>
        <v>35176708</v>
      </c>
      <c r="AL135" s="4">
        <f t="shared" si="218"/>
        <v>37408809</v>
      </c>
      <c r="AM135" s="4">
        <f t="shared" si="218"/>
        <v>23018918</v>
      </c>
      <c r="AN135" s="4">
        <f t="shared" si="218"/>
        <v>71854294</v>
      </c>
      <c r="AO135" s="4">
        <f t="shared" si="218"/>
        <v>300036050</v>
      </c>
      <c r="AP135" s="4">
        <f t="shared" si="218"/>
        <v>8880428565</v>
      </c>
      <c r="AQ135" s="4">
        <f t="shared" si="218"/>
        <v>82727656</v>
      </c>
      <c r="AR135" s="4">
        <f t="shared" si="218"/>
        <v>7355382175</v>
      </c>
      <c r="AS135" s="4">
        <f t="shared" si="218"/>
        <v>2815569126</v>
      </c>
      <c r="AT135" s="4">
        <f t="shared" si="218"/>
        <v>200532348</v>
      </c>
      <c r="AU135" s="4">
        <f t="shared" si="218"/>
        <v>31197839</v>
      </c>
      <c r="AV135" s="4">
        <f t="shared" si="218"/>
        <v>12294933</v>
      </c>
      <c r="AW135" s="4">
        <f t="shared" si="218"/>
        <v>15193897</v>
      </c>
      <c r="AX135" s="4">
        <f t="shared" si="218"/>
        <v>11652543</v>
      </c>
      <c r="AY135" s="4">
        <f t="shared" si="218"/>
        <v>20331601</v>
      </c>
      <c r="AZ135" s="4">
        <f t="shared" si="218"/>
        <v>326032609</v>
      </c>
      <c r="BA135" s="4">
        <f t="shared" si="218"/>
        <v>267706068</v>
      </c>
      <c r="BB135" s="4">
        <f t="shared" si="218"/>
        <v>94701905</v>
      </c>
      <c r="BC135" s="4">
        <f t="shared" si="218"/>
        <v>1921404920</v>
      </c>
      <c r="BD135" s="4">
        <f t="shared" si="218"/>
        <v>580424446</v>
      </c>
      <c r="BE135" s="4">
        <f t="shared" si="218"/>
        <v>142486867</v>
      </c>
      <c r="BF135" s="4">
        <f t="shared" si="218"/>
        <v>1909167458</v>
      </c>
      <c r="BG135" s="4">
        <f t="shared" si="218"/>
        <v>22516140</v>
      </c>
      <c r="BH135" s="4">
        <f t="shared" si="218"/>
        <v>37619798</v>
      </c>
      <c r="BI135" s="4">
        <f t="shared" si="218"/>
        <v>31480267</v>
      </c>
      <c r="BJ135" s="4">
        <f t="shared" si="218"/>
        <v>754118361</v>
      </c>
      <c r="BK135" s="4">
        <f t="shared" si="218"/>
        <v>742740901</v>
      </c>
      <c r="BL135" s="4">
        <f t="shared" si="218"/>
        <v>2033342</v>
      </c>
      <c r="BM135" s="4">
        <f t="shared" si="218"/>
        <v>12500680</v>
      </c>
      <c r="BN135" s="4">
        <f t="shared" si="218"/>
        <v>154750583</v>
      </c>
      <c r="BO135" s="4">
        <f t="shared" si="218"/>
        <v>128169751</v>
      </c>
      <c r="BP135" s="4">
        <f t="shared" ref="BP135:EA135" si="219">ROUND(BP134*(BP132/BP133),0)</f>
        <v>37768324</v>
      </c>
      <c r="BQ135" s="4">
        <f t="shared" si="219"/>
        <v>1069245614</v>
      </c>
      <c r="BR135" s="4">
        <f t="shared" si="219"/>
        <v>1452786193</v>
      </c>
      <c r="BS135" s="4">
        <f t="shared" si="219"/>
        <v>1173128766</v>
      </c>
      <c r="BT135" s="4">
        <f t="shared" si="219"/>
        <v>342660547</v>
      </c>
      <c r="BU135" s="4">
        <f t="shared" si="219"/>
        <v>234222864</v>
      </c>
      <c r="BV135" s="4">
        <f t="shared" si="219"/>
        <v>572571129</v>
      </c>
      <c r="BW135" s="4">
        <f t="shared" si="219"/>
        <v>548327943</v>
      </c>
      <c r="BX135" s="4">
        <f t="shared" si="219"/>
        <v>71830978</v>
      </c>
      <c r="BY135" s="4">
        <f t="shared" si="219"/>
        <v>43908030</v>
      </c>
      <c r="BZ135" s="4">
        <f t="shared" si="219"/>
        <v>31141439</v>
      </c>
      <c r="CA135" s="4">
        <f t="shared" si="219"/>
        <v>36087508</v>
      </c>
      <c r="CB135" s="4">
        <f t="shared" si="219"/>
        <v>8463091061</v>
      </c>
      <c r="CC135" s="4">
        <f t="shared" si="219"/>
        <v>19973554</v>
      </c>
      <c r="CD135" s="4">
        <f t="shared" si="219"/>
        <v>18382883</v>
      </c>
      <c r="CE135" s="4">
        <f t="shared" si="219"/>
        <v>18083387</v>
      </c>
      <c r="CF135" s="4">
        <f t="shared" si="219"/>
        <v>11455320</v>
      </c>
      <c r="CG135" s="4">
        <f t="shared" si="219"/>
        <v>12650492</v>
      </c>
      <c r="CH135" s="4">
        <f t="shared" si="219"/>
        <v>12940678</v>
      </c>
      <c r="CI135" s="4">
        <f t="shared" si="219"/>
        <v>65138721</v>
      </c>
      <c r="CJ135" s="4">
        <f t="shared" si="219"/>
        <v>86634750</v>
      </c>
      <c r="CK135" s="4">
        <f t="shared" si="219"/>
        <v>1537575300</v>
      </c>
      <c r="CL135" s="4">
        <f t="shared" si="219"/>
        <v>255621391</v>
      </c>
      <c r="CM135" s="4">
        <f t="shared" si="219"/>
        <v>392623735</v>
      </c>
      <c r="CN135" s="4">
        <f t="shared" si="219"/>
        <v>2446545377</v>
      </c>
      <c r="CO135" s="4">
        <f t="shared" si="219"/>
        <v>1407728139</v>
      </c>
      <c r="CP135" s="4">
        <f t="shared" si="219"/>
        <v>343964678</v>
      </c>
      <c r="CQ135" s="4">
        <f t="shared" si="219"/>
        <v>84721558</v>
      </c>
      <c r="CR135" s="4">
        <f t="shared" si="219"/>
        <v>193198030</v>
      </c>
      <c r="CS135" s="4">
        <f t="shared" si="219"/>
        <v>40933563</v>
      </c>
      <c r="CT135" s="4">
        <f t="shared" si="219"/>
        <v>34474657</v>
      </c>
      <c r="CU135" s="4">
        <f t="shared" si="219"/>
        <v>6590737</v>
      </c>
      <c r="CV135" s="4">
        <f t="shared" si="219"/>
        <v>7959156</v>
      </c>
      <c r="CW135" s="4">
        <f t="shared" si="219"/>
        <v>36319423</v>
      </c>
      <c r="CX135" s="4">
        <f t="shared" si="219"/>
        <v>38733083</v>
      </c>
      <c r="CY135" s="4">
        <f t="shared" si="219"/>
        <v>4672402</v>
      </c>
      <c r="CZ135" s="4">
        <f t="shared" si="219"/>
        <v>133017193</v>
      </c>
      <c r="DA135" s="4">
        <f t="shared" si="219"/>
        <v>6072644</v>
      </c>
      <c r="DB135" s="4">
        <f t="shared" si="219"/>
        <v>15989462</v>
      </c>
      <c r="DC135" s="4">
        <f t="shared" si="219"/>
        <v>55151422</v>
      </c>
      <c r="DD135" s="4">
        <f t="shared" si="219"/>
        <v>436472309</v>
      </c>
      <c r="DE135" s="4">
        <f t="shared" si="219"/>
        <v>190107751</v>
      </c>
      <c r="DF135" s="4">
        <f t="shared" si="219"/>
        <v>1522287714</v>
      </c>
      <c r="DG135" s="4">
        <f t="shared" si="219"/>
        <v>34388756</v>
      </c>
      <c r="DH135" s="4">
        <f t="shared" si="219"/>
        <v>430671906</v>
      </c>
      <c r="DI135" s="4">
        <f t="shared" si="219"/>
        <v>375485661</v>
      </c>
      <c r="DJ135" s="4">
        <f t="shared" si="219"/>
        <v>41163319</v>
      </c>
      <c r="DK135" s="4">
        <f t="shared" si="219"/>
        <v>45258080</v>
      </c>
      <c r="DL135" s="4">
        <f t="shared" si="219"/>
        <v>371671315</v>
      </c>
      <c r="DM135" s="4">
        <f t="shared" si="219"/>
        <v>32844942</v>
      </c>
      <c r="DN135" s="4">
        <f t="shared" si="219"/>
        <v>128055042</v>
      </c>
      <c r="DO135" s="4">
        <f t="shared" si="219"/>
        <v>144416861</v>
      </c>
      <c r="DP135" s="4">
        <f t="shared" si="219"/>
        <v>11675857</v>
      </c>
      <c r="DQ135" s="4">
        <f t="shared" si="219"/>
        <v>37575798</v>
      </c>
      <c r="DR135" s="4">
        <f t="shared" si="219"/>
        <v>32876937</v>
      </c>
      <c r="DS135" s="4">
        <f t="shared" si="219"/>
        <v>13659691</v>
      </c>
      <c r="DT135" s="4">
        <f t="shared" si="219"/>
        <v>4107857</v>
      </c>
      <c r="DU135" s="4">
        <f t="shared" si="219"/>
        <v>12427465</v>
      </c>
      <c r="DV135" s="4">
        <f t="shared" si="219"/>
        <v>3745259</v>
      </c>
      <c r="DW135" s="4">
        <f t="shared" si="219"/>
        <v>11121542</v>
      </c>
      <c r="DX135" s="4">
        <f t="shared" si="219"/>
        <v>53742237</v>
      </c>
      <c r="DY135" s="4">
        <f t="shared" si="219"/>
        <v>108220961</v>
      </c>
      <c r="DZ135" s="4">
        <f t="shared" si="219"/>
        <v>135242224</v>
      </c>
      <c r="EA135" s="4">
        <f t="shared" si="219"/>
        <v>268174808</v>
      </c>
      <c r="EB135" s="4">
        <f t="shared" ref="EB135:FX135" si="220">ROUND(EB134*(EB132/EB133),0)</f>
        <v>37938547</v>
      </c>
      <c r="EC135" s="4">
        <f t="shared" si="220"/>
        <v>18783511</v>
      </c>
      <c r="ED135" s="4">
        <f t="shared" si="220"/>
        <v>3806722096</v>
      </c>
      <c r="EE135" s="4">
        <f t="shared" si="220"/>
        <v>7053224</v>
      </c>
      <c r="EF135" s="4">
        <f t="shared" si="220"/>
        <v>56184219</v>
      </c>
      <c r="EG135" s="4">
        <f t="shared" si="220"/>
        <v>10828982</v>
      </c>
      <c r="EH135" s="4">
        <f t="shared" si="220"/>
        <v>10118537</v>
      </c>
      <c r="EI135" s="4">
        <f t="shared" si="220"/>
        <v>619144016</v>
      </c>
      <c r="EJ135" s="4">
        <f t="shared" si="220"/>
        <v>624099321</v>
      </c>
      <c r="EK135" s="4">
        <f t="shared" si="220"/>
        <v>879151846</v>
      </c>
      <c r="EL135" s="4">
        <f t="shared" si="220"/>
        <v>514925709</v>
      </c>
      <c r="EM135" s="4">
        <f t="shared" si="220"/>
        <v>61476058</v>
      </c>
      <c r="EN135" s="4">
        <f t="shared" si="220"/>
        <v>33071054</v>
      </c>
      <c r="EO135" s="4">
        <f t="shared" si="220"/>
        <v>29402750</v>
      </c>
      <c r="EP135" s="4">
        <f t="shared" si="220"/>
        <v>93618027</v>
      </c>
      <c r="EQ135" s="4">
        <f t="shared" si="220"/>
        <v>927194982</v>
      </c>
      <c r="ER135" s="4">
        <f t="shared" si="220"/>
        <v>99937922</v>
      </c>
      <c r="ES135" s="4">
        <f t="shared" si="220"/>
        <v>9792499</v>
      </c>
      <c r="ET135" s="4">
        <f t="shared" si="220"/>
        <v>13268647</v>
      </c>
      <c r="EU135" s="4">
        <f t="shared" si="220"/>
        <v>13652583</v>
      </c>
      <c r="EV135" s="4">
        <f t="shared" si="220"/>
        <v>34124788</v>
      </c>
      <c r="EW135" s="4">
        <f t="shared" si="220"/>
        <v>996537586</v>
      </c>
      <c r="EX135" s="4">
        <f t="shared" si="220"/>
        <v>51699173</v>
      </c>
      <c r="EY135" s="4">
        <f t="shared" si="220"/>
        <v>23984849</v>
      </c>
      <c r="EZ135" s="4">
        <f t="shared" si="220"/>
        <v>21161240</v>
      </c>
      <c r="FA135" s="4">
        <f t="shared" si="220"/>
        <v>1905788151</v>
      </c>
      <c r="FB135" s="4">
        <f t="shared" si="220"/>
        <v>208604039</v>
      </c>
      <c r="FC135" s="4">
        <f t="shared" si="220"/>
        <v>253714402</v>
      </c>
      <c r="FD135" s="4">
        <f t="shared" si="220"/>
        <v>29907552</v>
      </c>
      <c r="FE135" s="4">
        <f t="shared" si="220"/>
        <v>25050421</v>
      </c>
      <c r="FF135" s="4">
        <f t="shared" si="220"/>
        <v>12544703</v>
      </c>
      <c r="FG135" s="4">
        <f t="shared" si="220"/>
        <v>5975306</v>
      </c>
      <c r="FH135" s="4">
        <f t="shared" si="220"/>
        <v>14309057</v>
      </c>
      <c r="FI135" s="4">
        <f t="shared" si="220"/>
        <v>1064142072</v>
      </c>
      <c r="FJ135" s="4">
        <f t="shared" si="220"/>
        <v>441921291</v>
      </c>
      <c r="FK135" s="4">
        <f t="shared" si="220"/>
        <v>641811229</v>
      </c>
      <c r="FL135" s="4">
        <f t="shared" si="220"/>
        <v>573942010</v>
      </c>
      <c r="FM135" s="4">
        <f t="shared" si="220"/>
        <v>345512834</v>
      </c>
      <c r="FN135" s="4">
        <f t="shared" si="220"/>
        <v>769481041</v>
      </c>
      <c r="FO135" s="4">
        <f t="shared" si="220"/>
        <v>749368100</v>
      </c>
      <c r="FP135" s="4">
        <f t="shared" si="220"/>
        <v>476151124</v>
      </c>
      <c r="FQ135" s="4">
        <f t="shared" si="220"/>
        <v>164602614</v>
      </c>
      <c r="FR135" s="4">
        <f t="shared" si="220"/>
        <v>70554463</v>
      </c>
      <c r="FS135" s="4">
        <f t="shared" si="220"/>
        <v>37604803</v>
      </c>
      <c r="FT135" s="4">
        <f t="shared" si="220"/>
        <v>224475626</v>
      </c>
      <c r="FU135" s="4">
        <f t="shared" si="220"/>
        <v>91205677</v>
      </c>
      <c r="FV135" s="4">
        <f t="shared" si="220"/>
        <v>83099291</v>
      </c>
      <c r="FW135" s="4">
        <f t="shared" si="220"/>
        <v>19557048</v>
      </c>
      <c r="FX135" s="4">
        <f t="shared" si="220"/>
        <v>14973092</v>
      </c>
      <c r="FY135" s="4">
        <f>SUM(C135:FX135)</f>
        <v>94205632423</v>
      </c>
    </row>
    <row r="136" spans="1:181" s="4" customFormat="1" x14ac:dyDescent="0.25">
      <c r="A136" s="49"/>
      <c r="B136" s="42" t="s">
        <v>280</v>
      </c>
      <c r="C136" s="4">
        <f>ROUND($FY$134*(C135/$FY$135),0)</f>
        <v>320066885</v>
      </c>
      <c r="D136" s="4">
        <f t="shared" ref="D136:BO136" si="221">ROUND($FY$134*(D135/$FY$135),0)</f>
        <v>1849270476</v>
      </c>
      <c r="E136" s="4">
        <f t="shared" si="221"/>
        <v>338839889</v>
      </c>
      <c r="F136" s="4">
        <f t="shared" si="221"/>
        <v>898789327</v>
      </c>
      <c r="G136" s="4">
        <f t="shared" si="221"/>
        <v>98741187</v>
      </c>
      <c r="H136" s="4">
        <f t="shared" si="221"/>
        <v>83756944</v>
      </c>
      <c r="I136" s="4">
        <f t="shared" si="221"/>
        <v>393666194</v>
      </c>
      <c r="J136" s="4">
        <f t="shared" si="221"/>
        <v>78549110</v>
      </c>
      <c r="K136" s="4">
        <f t="shared" si="221"/>
        <v>15196898</v>
      </c>
      <c r="L136" s="4">
        <f t="shared" si="221"/>
        <v>311893352</v>
      </c>
      <c r="M136" s="4">
        <f t="shared" si="221"/>
        <v>71432467</v>
      </c>
      <c r="N136" s="4">
        <f t="shared" si="221"/>
        <v>5062982241</v>
      </c>
      <c r="O136" s="4">
        <f t="shared" si="221"/>
        <v>1540830653</v>
      </c>
      <c r="P136" s="4">
        <f t="shared" si="221"/>
        <v>21309772</v>
      </c>
      <c r="Q136" s="4">
        <f t="shared" si="221"/>
        <v>1231496076</v>
      </c>
      <c r="R136" s="4">
        <f t="shared" si="221"/>
        <v>37628936</v>
      </c>
      <c r="S136" s="4">
        <f t="shared" si="221"/>
        <v>259097134</v>
      </c>
      <c r="T136" s="4">
        <f t="shared" si="221"/>
        <v>18852905</v>
      </c>
      <c r="U136" s="4">
        <f t="shared" si="221"/>
        <v>6424289</v>
      </c>
      <c r="V136" s="4">
        <f t="shared" si="221"/>
        <v>12273191</v>
      </c>
      <c r="W136" s="4">
        <f t="shared" si="221"/>
        <v>2207443</v>
      </c>
      <c r="X136" s="4">
        <f t="shared" si="221"/>
        <v>6895080</v>
      </c>
      <c r="Y136" s="4">
        <f t="shared" si="221"/>
        <v>28806704</v>
      </c>
      <c r="Z136" s="4">
        <f t="shared" si="221"/>
        <v>14724005</v>
      </c>
      <c r="AA136" s="4">
        <f t="shared" si="221"/>
        <v>2730868734</v>
      </c>
      <c r="AB136" s="4">
        <f t="shared" si="221"/>
        <v>6501470928</v>
      </c>
      <c r="AC136" s="4">
        <f t="shared" si="221"/>
        <v>137606063</v>
      </c>
      <c r="AD136" s="4">
        <f t="shared" si="221"/>
        <v>139298847</v>
      </c>
      <c r="AE136" s="4">
        <f t="shared" si="221"/>
        <v>51261501</v>
      </c>
      <c r="AF136" s="4">
        <f t="shared" si="221"/>
        <v>88634882</v>
      </c>
      <c r="AG136" s="4">
        <f t="shared" si="221"/>
        <v>617579090</v>
      </c>
      <c r="AH136" s="4">
        <f t="shared" si="221"/>
        <v>16136612</v>
      </c>
      <c r="AI136" s="4">
        <f t="shared" si="221"/>
        <v>4111353</v>
      </c>
      <c r="AJ136" s="4">
        <f t="shared" si="221"/>
        <v>14605160</v>
      </c>
      <c r="AK136" s="4">
        <f t="shared" si="221"/>
        <v>33498966</v>
      </c>
      <c r="AL136" s="4">
        <f t="shared" si="221"/>
        <v>35624607</v>
      </c>
      <c r="AM136" s="4">
        <f t="shared" si="221"/>
        <v>21921038</v>
      </c>
      <c r="AN136" s="4">
        <f t="shared" si="221"/>
        <v>68427225</v>
      </c>
      <c r="AO136" s="4">
        <f t="shared" si="221"/>
        <v>285725923</v>
      </c>
      <c r="AP136" s="4">
        <f t="shared" si="221"/>
        <v>8456879246</v>
      </c>
      <c r="AQ136" s="4">
        <f t="shared" si="221"/>
        <v>78781986</v>
      </c>
      <c r="AR136" s="4">
        <f t="shared" si="221"/>
        <v>7004569476</v>
      </c>
      <c r="AS136" s="4">
        <f t="shared" si="221"/>
        <v>2681281419</v>
      </c>
      <c r="AT136" s="4">
        <f t="shared" si="221"/>
        <v>190968019</v>
      </c>
      <c r="AU136" s="4">
        <f t="shared" si="221"/>
        <v>29709868</v>
      </c>
      <c r="AV136" s="4">
        <f t="shared" si="221"/>
        <v>11708530</v>
      </c>
      <c r="AW136" s="4">
        <f t="shared" si="221"/>
        <v>14469229</v>
      </c>
      <c r="AX136" s="4">
        <f t="shared" si="221"/>
        <v>11096779</v>
      </c>
      <c r="AY136" s="4">
        <f t="shared" si="221"/>
        <v>19361892</v>
      </c>
      <c r="AZ136" s="4">
        <f t="shared" si="221"/>
        <v>310482584</v>
      </c>
      <c r="BA136" s="4">
        <f t="shared" si="221"/>
        <v>254937909</v>
      </c>
      <c r="BB136" s="4">
        <f t="shared" si="221"/>
        <v>90185127</v>
      </c>
      <c r="BC136" s="4">
        <f t="shared" si="221"/>
        <v>1829764101</v>
      </c>
      <c r="BD136" s="4">
        <f t="shared" si="221"/>
        <v>552741280</v>
      </c>
      <c r="BE136" s="4">
        <f t="shared" si="221"/>
        <v>135691000</v>
      </c>
      <c r="BF136" s="4">
        <f t="shared" si="221"/>
        <v>1818110301</v>
      </c>
      <c r="BG136" s="4">
        <f t="shared" si="221"/>
        <v>21442240</v>
      </c>
      <c r="BH136" s="4">
        <f t="shared" si="221"/>
        <v>35825533</v>
      </c>
      <c r="BI136" s="4">
        <f t="shared" si="221"/>
        <v>29978825</v>
      </c>
      <c r="BJ136" s="4">
        <f t="shared" si="221"/>
        <v>718150917</v>
      </c>
      <c r="BK136" s="4">
        <f t="shared" si="221"/>
        <v>707316101</v>
      </c>
      <c r="BL136" s="4">
        <f t="shared" si="221"/>
        <v>1936362</v>
      </c>
      <c r="BM136" s="4">
        <f t="shared" si="221"/>
        <v>11904464</v>
      </c>
      <c r="BN136" s="4">
        <f t="shared" si="221"/>
        <v>147369801</v>
      </c>
      <c r="BO136" s="4">
        <f t="shared" si="221"/>
        <v>122056734</v>
      </c>
      <c r="BP136" s="4">
        <f t="shared" ref="BP136:EA136" si="222">ROUND($FY$134*(BP135/$FY$135),0)</f>
        <v>35966975</v>
      </c>
      <c r="BQ136" s="4">
        <f t="shared" si="222"/>
        <v>1018248272</v>
      </c>
      <c r="BR136" s="4">
        <f t="shared" si="222"/>
        <v>1383496001</v>
      </c>
      <c r="BS136" s="4">
        <f t="shared" si="222"/>
        <v>1117176749</v>
      </c>
      <c r="BT136" s="4">
        <f t="shared" si="222"/>
        <v>326317457</v>
      </c>
      <c r="BU136" s="4">
        <f t="shared" si="222"/>
        <v>223051676</v>
      </c>
      <c r="BV136" s="4">
        <f t="shared" si="222"/>
        <v>545262524</v>
      </c>
      <c r="BW136" s="4">
        <f t="shared" si="222"/>
        <v>522175610</v>
      </c>
      <c r="BX136" s="4">
        <f t="shared" si="222"/>
        <v>68405022</v>
      </c>
      <c r="BY136" s="4">
        <f t="shared" si="222"/>
        <v>41813850</v>
      </c>
      <c r="BZ136" s="4">
        <f t="shared" si="222"/>
        <v>29656158</v>
      </c>
      <c r="CA136" s="4">
        <f t="shared" si="222"/>
        <v>34366325</v>
      </c>
      <c r="CB136" s="4">
        <f t="shared" si="222"/>
        <v>8059446526</v>
      </c>
      <c r="CC136" s="4">
        <f t="shared" si="222"/>
        <v>19020921</v>
      </c>
      <c r="CD136" s="4">
        <f t="shared" si="222"/>
        <v>17506117</v>
      </c>
      <c r="CE136" s="4">
        <f t="shared" si="222"/>
        <v>17220905</v>
      </c>
      <c r="CF136" s="4">
        <f t="shared" si="222"/>
        <v>10908962</v>
      </c>
      <c r="CG136" s="4">
        <f t="shared" si="222"/>
        <v>12047131</v>
      </c>
      <c r="CH136" s="4">
        <f t="shared" si="222"/>
        <v>12323476</v>
      </c>
      <c r="CI136" s="4">
        <f t="shared" si="222"/>
        <v>62031950</v>
      </c>
      <c r="CJ136" s="4">
        <f t="shared" si="222"/>
        <v>82502732</v>
      </c>
      <c r="CK136" s="4">
        <f t="shared" si="222"/>
        <v>1464241117</v>
      </c>
      <c r="CL136" s="4">
        <f t="shared" si="222"/>
        <v>243429607</v>
      </c>
      <c r="CM136" s="4">
        <f t="shared" si="222"/>
        <v>373897666</v>
      </c>
      <c r="CN136" s="4">
        <f t="shared" si="222"/>
        <v>2329858145</v>
      </c>
      <c r="CO136" s="4">
        <f t="shared" si="222"/>
        <v>1340586977</v>
      </c>
      <c r="CP136" s="4">
        <f t="shared" si="222"/>
        <v>327559388</v>
      </c>
      <c r="CQ136" s="4">
        <f t="shared" si="222"/>
        <v>80680789</v>
      </c>
      <c r="CR136" s="4">
        <f t="shared" si="222"/>
        <v>183983509</v>
      </c>
      <c r="CS136" s="4">
        <f t="shared" si="222"/>
        <v>38981249</v>
      </c>
      <c r="CT136" s="4">
        <f t="shared" si="222"/>
        <v>32830399</v>
      </c>
      <c r="CU136" s="4">
        <f t="shared" si="222"/>
        <v>6276394</v>
      </c>
      <c r="CV136" s="4">
        <f t="shared" si="222"/>
        <v>7579546</v>
      </c>
      <c r="CW136" s="4">
        <f t="shared" si="222"/>
        <v>34587179</v>
      </c>
      <c r="CX136" s="4">
        <f t="shared" si="222"/>
        <v>36885720</v>
      </c>
      <c r="CY136" s="4">
        <f t="shared" si="222"/>
        <v>4449553</v>
      </c>
      <c r="CZ136" s="4">
        <f t="shared" si="222"/>
        <v>126672979</v>
      </c>
      <c r="DA136" s="4">
        <f t="shared" si="222"/>
        <v>5783011</v>
      </c>
      <c r="DB136" s="4">
        <f t="shared" si="222"/>
        <v>15226850</v>
      </c>
      <c r="DC136" s="4">
        <f t="shared" si="222"/>
        <v>52520992</v>
      </c>
      <c r="DD136" s="4">
        <f t="shared" si="222"/>
        <v>415654896</v>
      </c>
      <c r="DE136" s="4">
        <f t="shared" si="222"/>
        <v>181040620</v>
      </c>
      <c r="DF136" s="4">
        <f t="shared" si="222"/>
        <v>1449682668</v>
      </c>
      <c r="DG136" s="4">
        <f t="shared" si="222"/>
        <v>32748595</v>
      </c>
      <c r="DH136" s="4">
        <f t="shared" si="222"/>
        <v>410131141</v>
      </c>
      <c r="DI136" s="4">
        <f t="shared" si="222"/>
        <v>357576987</v>
      </c>
      <c r="DJ136" s="4">
        <f t="shared" si="222"/>
        <v>39200047</v>
      </c>
      <c r="DK136" s="4">
        <f t="shared" si="222"/>
        <v>43099510</v>
      </c>
      <c r="DL136" s="4">
        <f t="shared" si="222"/>
        <v>353944566</v>
      </c>
      <c r="DM136" s="4">
        <f t="shared" si="222"/>
        <v>31278413</v>
      </c>
      <c r="DN136" s="4">
        <f t="shared" si="222"/>
        <v>121947496</v>
      </c>
      <c r="DO136" s="4">
        <f t="shared" si="222"/>
        <v>137528943</v>
      </c>
      <c r="DP136" s="4">
        <f t="shared" si="222"/>
        <v>11118981</v>
      </c>
      <c r="DQ136" s="4">
        <f t="shared" si="222"/>
        <v>35783632</v>
      </c>
      <c r="DR136" s="4">
        <f t="shared" si="222"/>
        <v>31308882</v>
      </c>
      <c r="DS136" s="4">
        <f t="shared" si="222"/>
        <v>13008196</v>
      </c>
      <c r="DT136" s="4">
        <f t="shared" si="222"/>
        <v>3911934</v>
      </c>
      <c r="DU136" s="4">
        <f t="shared" si="222"/>
        <v>11834741</v>
      </c>
      <c r="DV136" s="4">
        <f t="shared" si="222"/>
        <v>3566630</v>
      </c>
      <c r="DW136" s="4">
        <f t="shared" si="222"/>
        <v>10591103</v>
      </c>
      <c r="DX136" s="4">
        <f t="shared" si="222"/>
        <v>51179017</v>
      </c>
      <c r="DY136" s="4">
        <f t="shared" si="222"/>
        <v>103059395</v>
      </c>
      <c r="DZ136" s="4">
        <f t="shared" si="222"/>
        <v>128791888</v>
      </c>
      <c r="EA136" s="4">
        <f t="shared" si="222"/>
        <v>255384293</v>
      </c>
      <c r="EB136" s="4">
        <f t="shared" ref="EB136:FX136" si="223">ROUND($FY$134*(EB135/$FY$135),0)</f>
        <v>36129080</v>
      </c>
      <c r="EC136" s="4">
        <f t="shared" si="223"/>
        <v>17887637</v>
      </c>
      <c r="ED136" s="4">
        <f t="shared" si="223"/>
        <v>3625161652</v>
      </c>
      <c r="EE136" s="4">
        <f t="shared" si="223"/>
        <v>6716823</v>
      </c>
      <c r="EF136" s="4">
        <f t="shared" si="223"/>
        <v>53504530</v>
      </c>
      <c r="EG136" s="4">
        <f t="shared" si="223"/>
        <v>10312497</v>
      </c>
      <c r="EH136" s="4">
        <f t="shared" si="223"/>
        <v>9635936</v>
      </c>
      <c r="EI136" s="4">
        <f t="shared" si="223"/>
        <v>589614132</v>
      </c>
      <c r="EJ136" s="4">
        <f t="shared" si="223"/>
        <v>594333095</v>
      </c>
      <c r="EK136" s="4">
        <f t="shared" si="223"/>
        <v>837220968</v>
      </c>
      <c r="EL136" s="4">
        <f t="shared" si="223"/>
        <v>490366485</v>
      </c>
      <c r="EM136" s="4">
        <f t="shared" si="223"/>
        <v>58543976</v>
      </c>
      <c r="EN136" s="4">
        <f t="shared" si="223"/>
        <v>31493740</v>
      </c>
      <c r="EO136" s="4">
        <f t="shared" si="223"/>
        <v>28000395</v>
      </c>
      <c r="EP136" s="4">
        <f t="shared" si="223"/>
        <v>89152944</v>
      </c>
      <c r="EQ136" s="4">
        <f t="shared" si="223"/>
        <v>882972701</v>
      </c>
      <c r="ER136" s="4">
        <f t="shared" si="223"/>
        <v>95171413</v>
      </c>
      <c r="ES136" s="4">
        <f t="shared" si="223"/>
        <v>9325449</v>
      </c>
      <c r="ET136" s="4">
        <f t="shared" si="223"/>
        <v>12635803</v>
      </c>
      <c r="EU136" s="4">
        <f t="shared" si="223"/>
        <v>13001427</v>
      </c>
      <c r="EV136" s="4">
        <f t="shared" si="223"/>
        <v>32497217</v>
      </c>
      <c r="EW136" s="4">
        <f t="shared" si="223"/>
        <v>949008031</v>
      </c>
      <c r="EX136" s="4">
        <f t="shared" si="223"/>
        <v>49233397</v>
      </c>
      <c r="EY136" s="4">
        <f t="shared" si="223"/>
        <v>22840899</v>
      </c>
      <c r="EZ136" s="4">
        <f t="shared" si="223"/>
        <v>20151961</v>
      </c>
      <c r="FA136" s="4">
        <f t="shared" si="223"/>
        <v>1814892169</v>
      </c>
      <c r="FB136" s="4">
        <f t="shared" si="223"/>
        <v>198654733</v>
      </c>
      <c r="FC136" s="4">
        <f t="shared" si="223"/>
        <v>241613571</v>
      </c>
      <c r="FD136" s="4">
        <f t="shared" si="223"/>
        <v>28481120</v>
      </c>
      <c r="FE136" s="4">
        <f t="shared" si="223"/>
        <v>23855649</v>
      </c>
      <c r="FF136" s="4">
        <f t="shared" si="223"/>
        <v>11946387</v>
      </c>
      <c r="FG136" s="4">
        <f t="shared" si="223"/>
        <v>5690316</v>
      </c>
      <c r="FH136" s="4">
        <f t="shared" si="223"/>
        <v>13626591</v>
      </c>
      <c r="FI136" s="4">
        <f t="shared" si="223"/>
        <v>1013388142</v>
      </c>
      <c r="FJ136" s="4">
        <f t="shared" si="223"/>
        <v>420843990</v>
      </c>
      <c r="FK136" s="4">
        <f t="shared" si="223"/>
        <v>611200239</v>
      </c>
      <c r="FL136" s="4">
        <f t="shared" si="223"/>
        <v>546568022</v>
      </c>
      <c r="FM136" s="4">
        <f t="shared" si="223"/>
        <v>329033705</v>
      </c>
      <c r="FN136" s="4">
        <f t="shared" si="223"/>
        <v>732780879</v>
      </c>
      <c r="FO136" s="4">
        <f t="shared" si="223"/>
        <v>713627218</v>
      </c>
      <c r="FP136" s="4">
        <f t="shared" si="223"/>
        <v>453441242</v>
      </c>
      <c r="FQ136" s="4">
        <f t="shared" si="223"/>
        <v>156751943</v>
      </c>
      <c r="FR136" s="4">
        <f t="shared" si="223"/>
        <v>67189390</v>
      </c>
      <c r="FS136" s="4">
        <f t="shared" si="223"/>
        <v>35811253</v>
      </c>
      <c r="FT136" s="4">
        <f t="shared" si="223"/>
        <v>213769330</v>
      </c>
      <c r="FU136" s="4">
        <f t="shared" si="223"/>
        <v>86855650</v>
      </c>
      <c r="FV136" s="4">
        <f t="shared" si="223"/>
        <v>79135896</v>
      </c>
      <c r="FW136" s="4">
        <f t="shared" si="223"/>
        <v>18624281</v>
      </c>
      <c r="FX136" s="4">
        <f t="shared" si="223"/>
        <v>14258955</v>
      </c>
      <c r="FY136" s="4">
        <f>SUM(C136:FX136)</f>
        <v>89712523652</v>
      </c>
    </row>
    <row r="137" spans="1:181" s="4" customFormat="1" x14ac:dyDescent="0.25">
      <c r="A137" s="49"/>
      <c r="B137" s="176" t="s">
        <v>234</v>
      </c>
      <c r="C137" s="4">
        <f t="shared" ref="C137:AH137" si="224">C136/C51</f>
        <v>48036.452799039471</v>
      </c>
      <c r="D137" s="4">
        <f t="shared" si="224"/>
        <v>47029.858600449632</v>
      </c>
      <c r="E137" s="4">
        <f t="shared" si="224"/>
        <v>43987.471147979384</v>
      </c>
      <c r="F137" s="4">
        <f t="shared" si="224"/>
        <v>53078.527803368532</v>
      </c>
      <c r="G137" s="4">
        <f t="shared" si="224"/>
        <v>98701.706317472999</v>
      </c>
      <c r="H137" s="4">
        <f t="shared" si="224"/>
        <v>86866.774528106209</v>
      </c>
      <c r="I137" s="4">
        <f t="shared" si="224"/>
        <v>38567.12294142427</v>
      </c>
      <c r="J137" s="4">
        <f t="shared" si="224"/>
        <v>35244.362184232967</v>
      </c>
      <c r="K137" s="4">
        <f t="shared" si="224"/>
        <v>47804.02013211701</v>
      </c>
      <c r="L137" s="4">
        <f t="shared" si="224"/>
        <v>104500.88856128124</v>
      </c>
      <c r="M137" s="4">
        <f t="shared" si="224"/>
        <v>46547.938876580221</v>
      </c>
      <c r="N137" s="4">
        <f t="shared" si="224"/>
        <v>95679.609966739736</v>
      </c>
      <c r="O137" s="4">
        <f t="shared" si="224"/>
        <v>100693.40702644063</v>
      </c>
      <c r="P137" s="4">
        <f t="shared" si="224"/>
        <v>119315.63269876818</v>
      </c>
      <c r="Q137" s="4">
        <f t="shared" si="224"/>
        <v>30784.63128318451</v>
      </c>
      <c r="R137" s="4">
        <f t="shared" si="224"/>
        <v>83121.130991826823</v>
      </c>
      <c r="S137" s="4">
        <f t="shared" si="224"/>
        <v>184017.85085227274</v>
      </c>
      <c r="T137" s="4">
        <f t="shared" si="224"/>
        <v>134856.2589413448</v>
      </c>
      <c r="U137" s="4">
        <f t="shared" si="224"/>
        <v>138454.50431034484</v>
      </c>
      <c r="V137" s="4">
        <f t="shared" si="224"/>
        <v>42409.091223220457</v>
      </c>
      <c r="W137" s="4">
        <f t="shared" si="224"/>
        <v>42946.361867704283</v>
      </c>
      <c r="X137" s="4">
        <f t="shared" si="224"/>
        <v>145159.57894736843</v>
      </c>
      <c r="Y137" s="4">
        <f t="shared" si="224"/>
        <v>55902.782844944697</v>
      </c>
      <c r="Z137" s="4">
        <f t="shared" si="224"/>
        <v>54940.317164179105</v>
      </c>
      <c r="AA137" s="4">
        <f t="shared" si="224"/>
        <v>93724.79532966562</v>
      </c>
      <c r="AB137" s="4">
        <f t="shared" si="224"/>
        <v>218262.45083491679</v>
      </c>
      <c r="AC137" s="4">
        <f t="shared" si="224"/>
        <v>146094.1320734685</v>
      </c>
      <c r="AD137" s="4">
        <f t="shared" si="224"/>
        <v>119899.16250645551</v>
      </c>
      <c r="AE137" s="4">
        <f t="shared" si="224"/>
        <v>460984.72122302157</v>
      </c>
      <c r="AF137" s="4">
        <f t="shared" si="224"/>
        <v>488885.17374517379</v>
      </c>
      <c r="AG137" s="4">
        <f t="shared" si="224"/>
        <v>651867.3105340933</v>
      </c>
      <c r="AH137" s="4">
        <f t="shared" si="224"/>
        <v>14777.117216117216</v>
      </c>
      <c r="AI137" s="4">
        <f t="shared" ref="AI137:BN137" si="225">AI136/AI51</f>
        <v>11135.84236186349</v>
      </c>
      <c r="AJ137" s="4">
        <f t="shared" si="225"/>
        <v>66206.527651858574</v>
      </c>
      <c r="AK137" s="4">
        <f t="shared" si="225"/>
        <v>170304.8601931876</v>
      </c>
      <c r="AL137" s="4">
        <f t="shared" si="225"/>
        <v>126328.39361702128</v>
      </c>
      <c r="AM137" s="4">
        <f t="shared" si="225"/>
        <v>46950.177768258727</v>
      </c>
      <c r="AN137" s="4">
        <f t="shared" si="225"/>
        <v>174425.75834820291</v>
      </c>
      <c r="AO137" s="4">
        <f t="shared" si="225"/>
        <v>53665.512753089657</v>
      </c>
      <c r="AP137" s="4">
        <f t="shared" si="225"/>
        <v>99492.345862308735</v>
      </c>
      <c r="AQ137" s="4">
        <f t="shared" si="225"/>
        <v>283286.53721682844</v>
      </c>
      <c r="AR137" s="4">
        <f t="shared" si="225"/>
        <v>114180.23942647189</v>
      </c>
      <c r="AS137" s="4">
        <f t="shared" si="225"/>
        <v>417833.82197565876</v>
      </c>
      <c r="AT137" s="4">
        <f t="shared" si="225"/>
        <v>72977.689926627936</v>
      </c>
      <c r="AU137" s="4">
        <f t="shared" si="225"/>
        <v>80689.483976099946</v>
      </c>
      <c r="AV137" s="4">
        <f t="shared" si="225"/>
        <v>38051.771205719859</v>
      </c>
      <c r="AW137" s="4">
        <f t="shared" si="225"/>
        <v>70034.990319457895</v>
      </c>
      <c r="AX137" s="4">
        <f t="shared" si="225"/>
        <v>299912.94594594592</v>
      </c>
      <c r="AY137" s="4">
        <f t="shared" si="225"/>
        <v>38204.206787687457</v>
      </c>
      <c r="AZ137" s="4">
        <f t="shared" si="225"/>
        <v>27858.714210087124</v>
      </c>
      <c r="BA137" s="4">
        <f t="shared" si="225"/>
        <v>27921.265743762731</v>
      </c>
      <c r="BB137" s="4">
        <f t="shared" si="225"/>
        <v>11422.923965497586</v>
      </c>
      <c r="BC137" s="4">
        <f t="shared" si="225"/>
        <v>63734.638180925213</v>
      </c>
      <c r="BD137" s="4">
        <f t="shared" si="225"/>
        <v>122085.31860850358</v>
      </c>
      <c r="BE137" s="4">
        <f t="shared" si="225"/>
        <v>92514.488307083928</v>
      </c>
      <c r="BF137" s="4">
        <f t="shared" si="225"/>
        <v>76283.814840455656</v>
      </c>
      <c r="BG137" s="4">
        <f t="shared" si="225"/>
        <v>20986.825878437896</v>
      </c>
      <c r="BH137" s="4">
        <f t="shared" si="225"/>
        <v>57421.915371053059</v>
      </c>
      <c r="BI137" s="4">
        <f t="shared" si="225"/>
        <v>128114.63675213675</v>
      </c>
      <c r="BJ137" s="4">
        <f t="shared" si="225"/>
        <v>118901.127005414</v>
      </c>
      <c r="BK137" s="4">
        <f t="shared" si="225"/>
        <v>47229.343959081743</v>
      </c>
      <c r="BL137" s="4">
        <f t="shared" si="225"/>
        <v>11444.21985815603</v>
      </c>
      <c r="BM137" s="4">
        <f t="shared" si="225"/>
        <v>46519.984368894096</v>
      </c>
      <c r="BN137" s="4">
        <f t="shared" si="225"/>
        <v>37171.417293043429</v>
      </c>
      <c r="BO137" s="4">
        <f t="shared" ref="BO137:CT137" si="226">BO136/BO51</f>
        <v>74438.4545953528</v>
      </c>
      <c r="BP137" s="4">
        <f t="shared" si="226"/>
        <v>160209.24276169264</v>
      </c>
      <c r="BQ137" s="4">
        <f t="shared" si="226"/>
        <v>184368.40645313152</v>
      </c>
      <c r="BR137" s="4">
        <f t="shared" si="226"/>
        <v>287844.54082057258</v>
      </c>
      <c r="BS137" s="4">
        <f t="shared" si="226"/>
        <v>1003842.8870518465</v>
      </c>
      <c r="BT137" s="4">
        <f t="shared" si="226"/>
        <v>923104.54596888262</v>
      </c>
      <c r="BU137" s="4">
        <f t="shared" si="226"/>
        <v>482482.53515033534</v>
      </c>
      <c r="BV137" s="4">
        <f t="shared" si="226"/>
        <v>457051.57082984073</v>
      </c>
      <c r="BW137" s="4">
        <f t="shared" si="226"/>
        <v>284223.60657522315</v>
      </c>
      <c r="BX137" s="4">
        <f t="shared" si="226"/>
        <v>862610.61790668347</v>
      </c>
      <c r="BY137" s="4">
        <f t="shared" si="226"/>
        <v>84132.494969818916</v>
      </c>
      <c r="BZ137" s="4">
        <f t="shared" si="226"/>
        <v>135292.69160583941</v>
      </c>
      <c r="CA137" s="4">
        <f t="shared" si="226"/>
        <v>169459.19625246548</v>
      </c>
      <c r="CB137" s="4">
        <f t="shared" si="226"/>
        <v>96688.103379397289</v>
      </c>
      <c r="CC137" s="4">
        <f t="shared" si="226"/>
        <v>114445.97472924189</v>
      </c>
      <c r="CD137" s="4">
        <f t="shared" si="226"/>
        <v>222724.13486005089</v>
      </c>
      <c r="CE137" s="4">
        <f t="shared" si="226"/>
        <v>105649.72392638036</v>
      </c>
      <c r="CF137" s="4">
        <f t="shared" si="226"/>
        <v>84369.389017788082</v>
      </c>
      <c r="CG137" s="4">
        <f t="shared" si="226"/>
        <v>74181.841133004928</v>
      </c>
      <c r="CH137" s="4">
        <f t="shared" si="226"/>
        <v>99222.834138486316</v>
      </c>
      <c r="CI137" s="4">
        <f t="shared" si="226"/>
        <v>81653.218375674609</v>
      </c>
      <c r="CJ137" s="4">
        <f t="shared" si="226"/>
        <v>71716.561196105715</v>
      </c>
      <c r="CK137" s="4">
        <f t="shared" si="226"/>
        <v>317251.18451271829</v>
      </c>
      <c r="CL137" s="4">
        <f t="shared" si="226"/>
        <v>176513.38336596329</v>
      </c>
      <c r="CM137" s="4">
        <f t="shared" si="226"/>
        <v>494639.06072231778</v>
      </c>
      <c r="CN137" s="4">
        <f t="shared" si="226"/>
        <v>83759.639955421328</v>
      </c>
      <c r="CO137" s="4">
        <f t="shared" si="226"/>
        <v>85328.464760134681</v>
      </c>
      <c r="CP137" s="4">
        <f t="shared" si="226"/>
        <v>283625.7580742921</v>
      </c>
      <c r="CQ137" s="4">
        <f t="shared" si="226"/>
        <v>61117.17975910916</v>
      </c>
      <c r="CR137" s="4">
        <f t="shared" si="226"/>
        <v>960749.39425587468</v>
      </c>
      <c r="CS137" s="4">
        <f t="shared" si="226"/>
        <v>105155.78365254923</v>
      </c>
      <c r="CT137" s="4">
        <f t="shared" si="226"/>
        <v>369711.70045045047</v>
      </c>
      <c r="CU137" s="4">
        <f t="shared" ref="CU137:DZ137" si="227">CU136/CU51</f>
        <v>193715.86419753087</v>
      </c>
      <c r="CV137" s="4">
        <f t="shared" si="227"/>
        <v>143552.0075757576</v>
      </c>
      <c r="CW137" s="4">
        <f t="shared" si="227"/>
        <v>209873.65898058255</v>
      </c>
      <c r="CX137" s="4">
        <f t="shared" si="227"/>
        <v>77539.878074416658</v>
      </c>
      <c r="CY137" s="4">
        <f t="shared" si="227"/>
        <v>195155.83333333331</v>
      </c>
      <c r="CZ137" s="4">
        <f t="shared" si="227"/>
        <v>55371.324474362904</v>
      </c>
      <c r="DA137" s="4">
        <f t="shared" si="227"/>
        <v>31327.25352112676</v>
      </c>
      <c r="DB137" s="4">
        <f t="shared" si="227"/>
        <v>46044.299969761109</v>
      </c>
      <c r="DC137" s="4">
        <f t="shared" si="227"/>
        <v>281764.97854077251</v>
      </c>
      <c r="DD137" s="4">
        <f t="shared" si="227"/>
        <v>3458027.4209650587</v>
      </c>
      <c r="DE137" s="4">
        <f t="shared" si="227"/>
        <v>351740.08160093258</v>
      </c>
      <c r="DF137" s="4">
        <f t="shared" si="227"/>
        <v>66852.480447133479</v>
      </c>
      <c r="DG137" s="4">
        <f t="shared" si="227"/>
        <v>377287.96082949312</v>
      </c>
      <c r="DH137" s="4">
        <f t="shared" si="227"/>
        <v>180969.48374001676</v>
      </c>
      <c r="DI137" s="4">
        <f t="shared" si="227"/>
        <v>129961.83288507668</v>
      </c>
      <c r="DJ137" s="4">
        <f t="shared" si="227"/>
        <v>53559.2936193469</v>
      </c>
      <c r="DK137" s="4">
        <f t="shared" si="227"/>
        <v>106078.04577898105</v>
      </c>
      <c r="DL137" s="4">
        <f t="shared" si="227"/>
        <v>59767.741641337387</v>
      </c>
      <c r="DM137" s="4">
        <f t="shared" si="227"/>
        <v>96211.667179329437</v>
      </c>
      <c r="DN137" s="4">
        <f t="shared" si="227"/>
        <v>77946.625759028437</v>
      </c>
      <c r="DO137" s="4">
        <f t="shared" si="227"/>
        <v>44201.627241756119</v>
      </c>
      <c r="DP137" s="4">
        <f t="shared" si="227"/>
        <v>50957.749770852424</v>
      </c>
      <c r="DQ137" s="4">
        <f t="shared" si="227"/>
        <v>68029.718631178708</v>
      </c>
      <c r="DR137" s="4">
        <f t="shared" si="227"/>
        <v>22344.334855837853</v>
      </c>
      <c r="DS137" s="4">
        <f t="shared" si="227"/>
        <v>15040.115620302926</v>
      </c>
      <c r="DT137" s="4">
        <f t="shared" si="227"/>
        <v>28870.361623616238</v>
      </c>
      <c r="DU137" s="4">
        <f t="shared" si="227"/>
        <v>27794.131047440111</v>
      </c>
      <c r="DV137" s="4">
        <f t="shared" si="227"/>
        <v>16285.981735159818</v>
      </c>
      <c r="DW137" s="4">
        <f t="shared" si="227"/>
        <v>30260.294285714284</v>
      </c>
      <c r="DX137" s="4">
        <f t="shared" si="227"/>
        <v>278146.83152173914</v>
      </c>
      <c r="DY137" s="4">
        <f t="shared" si="227"/>
        <v>309301.90576230496</v>
      </c>
      <c r="DZ137" s="4">
        <f t="shared" si="227"/>
        <v>124786.24939443854</v>
      </c>
      <c r="EA137" s="4">
        <f t="shared" ref="EA137:FF137" si="228">EA136/EA51</f>
        <v>454744.11146723642</v>
      </c>
      <c r="EB137" s="4">
        <f t="shared" si="228"/>
        <v>58001.412746829352</v>
      </c>
      <c r="EC137" s="4">
        <f t="shared" si="228"/>
        <v>57945.050210560417</v>
      </c>
      <c r="ED137" s="4">
        <f t="shared" si="228"/>
        <v>2062446.1808044603</v>
      </c>
      <c r="EE137" s="4">
        <f t="shared" si="228"/>
        <v>32292.41826923077</v>
      </c>
      <c r="EF137" s="4">
        <f t="shared" si="228"/>
        <v>32266.632493064768</v>
      </c>
      <c r="EG137" s="4">
        <f t="shared" si="228"/>
        <v>34757.320525783623</v>
      </c>
      <c r="EH137" s="4">
        <f t="shared" si="228"/>
        <v>40267.179272879228</v>
      </c>
      <c r="EI137" s="4">
        <f t="shared" si="228"/>
        <v>32934.921127893467</v>
      </c>
      <c r="EJ137" s="4">
        <f t="shared" si="228"/>
        <v>65293.391375995605</v>
      </c>
      <c r="EK137" s="4">
        <f t="shared" si="228"/>
        <v>1206544.1245136186</v>
      </c>
      <c r="EL137" s="4">
        <f t="shared" si="228"/>
        <v>1003615.4011461318</v>
      </c>
      <c r="EM137" s="4">
        <f t="shared" si="228"/>
        <v>111194.63627730294</v>
      </c>
      <c r="EN137" s="4">
        <f t="shared" si="228"/>
        <v>29702.66905592757</v>
      </c>
      <c r="EO137" s="4">
        <f t="shared" si="228"/>
        <v>58812.00378071834</v>
      </c>
      <c r="EP137" s="4">
        <f t="shared" si="228"/>
        <v>229598.10455833119</v>
      </c>
      <c r="EQ137" s="4">
        <f t="shared" si="228"/>
        <v>368935.23628462787</v>
      </c>
      <c r="ER137" s="4">
        <f t="shared" si="228"/>
        <v>230160.61185006046</v>
      </c>
      <c r="ES137" s="4">
        <f t="shared" si="228"/>
        <v>77006.184971098264</v>
      </c>
      <c r="ET137" s="4">
        <f t="shared" si="228"/>
        <v>60954.187168355034</v>
      </c>
      <c r="EU137" s="4">
        <f t="shared" si="228"/>
        <v>21017.502424830262</v>
      </c>
      <c r="EV137" s="4">
        <f t="shared" si="228"/>
        <v>441538.27445652179</v>
      </c>
      <c r="EW137" s="4">
        <f t="shared" si="228"/>
        <v>1075363.2079320112</v>
      </c>
      <c r="EX137" s="4">
        <f t="shared" si="228"/>
        <v>177034.86875224739</v>
      </c>
      <c r="EY137" s="4">
        <f t="shared" si="228"/>
        <v>86913.618721461185</v>
      </c>
      <c r="EZ137" s="4">
        <f t="shared" si="228"/>
        <v>147850.0440205429</v>
      </c>
      <c r="FA137" s="4">
        <f t="shared" si="228"/>
        <v>574496.58731917315</v>
      </c>
      <c r="FB137" s="4">
        <f t="shared" si="228"/>
        <v>553047.69766146992</v>
      </c>
      <c r="FC137" s="4">
        <f t="shared" si="228"/>
        <v>96448.673106861999</v>
      </c>
      <c r="FD137" s="4">
        <f t="shared" si="228"/>
        <v>82553.971014492752</v>
      </c>
      <c r="FE137" s="4">
        <f t="shared" si="228"/>
        <v>226334.43074003793</v>
      </c>
      <c r="FF137" s="4">
        <f t="shared" si="228"/>
        <v>63174.970914859863</v>
      </c>
      <c r="FG137" s="4">
        <f t="shared" ref="FG137:FX137" si="229">FG136/FG51</f>
        <v>48304.889643463495</v>
      </c>
      <c r="FH137" s="4">
        <f t="shared" si="229"/>
        <v>169907.61845386532</v>
      </c>
      <c r="FI137" s="4">
        <f t="shared" si="229"/>
        <v>542586.14445574768</v>
      </c>
      <c r="FJ137" s="4">
        <f t="shared" si="229"/>
        <v>220026.13582893292</v>
      </c>
      <c r="FK137" s="4">
        <f t="shared" si="229"/>
        <v>269821.75481193716</v>
      </c>
      <c r="FL137" s="4">
        <f t="shared" si="229"/>
        <v>112780.47623960547</v>
      </c>
      <c r="FM137" s="4">
        <f t="shared" si="229"/>
        <v>95361.032054254581</v>
      </c>
      <c r="FN137" s="4">
        <f t="shared" si="229"/>
        <v>35649.242725720374</v>
      </c>
      <c r="FO137" s="4">
        <f t="shared" si="229"/>
        <v>586430.45278987591</v>
      </c>
      <c r="FP137" s="4">
        <f t="shared" si="229"/>
        <v>191981.55806765737</v>
      </c>
      <c r="FQ137" s="4">
        <f t="shared" si="229"/>
        <v>197271.51145230304</v>
      </c>
      <c r="FR137" s="4">
        <f t="shared" si="229"/>
        <v>434882.78317152103</v>
      </c>
      <c r="FS137" s="4">
        <f t="shared" si="229"/>
        <v>195796.89994532533</v>
      </c>
      <c r="FT137" s="4">
        <f t="shared" si="229"/>
        <v>2468468.0138568133</v>
      </c>
      <c r="FU137" s="4">
        <f t="shared" si="229"/>
        <v>108964.55902647096</v>
      </c>
      <c r="FV137" s="4">
        <f t="shared" si="229"/>
        <v>106724.06743088334</v>
      </c>
      <c r="FW137" s="4">
        <f t="shared" si="229"/>
        <v>120156.65161290322</v>
      </c>
      <c r="FX137" s="4">
        <f t="shared" si="229"/>
        <v>160212.97752808989</v>
      </c>
      <c r="FY137" s="4">
        <f>FY136/'Statewide Summary'!D9</f>
        <v>103706.82653090714</v>
      </c>
    </row>
    <row r="138" spans="1:181" s="4" customFormat="1" x14ac:dyDescent="0.25">
      <c r="A138" s="49"/>
      <c r="B138" s="176" t="s">
        <v>235</v>
      </c>
      <c r="C138" s="4">
        <f>$B$10</f>
        <v>103857.95656300873</v>
      </c>
      <c r="D138" s="4">
        <f t="shared" ref="D138:BO138" si="230">$B$10</f>
        <v>103857.95656300873</v>
      </c>
      <c r="E138" s="4">
        <f t="shared" si="230"/>
        <v>103857.95656300873</v>
      </c>
      <c r="F138" s="4">
        <f t="shared" si="230"/>
        <v>103857.95656300873</v>
      </c>
      <c r="G138" s="4">
        <f t="shared" si="230"/>
        <v>103857.95656300873</v>
      </c>
      <c r="H138" s="4">
        <f t="shared" si="230"/>
        <v>103857.95656300873</v>
      </c>
      <c r="I138" s="4">
        <f t="shared" si="230"/>
        <v>103857.95656300873</v>
      </c>
      <c r="J138" s="4">
        <f t="shared" si="230"/>
        <v>103857.95656300873</v>
      </c>
      <c r="K138" s="4">
        <f t="shared" si="230"/>
        <v>103857.95656300873</v>
      </c>
      <c r="L138" s="4">
        <f t="shared" si="230"/>
        <v>103857.95656300873</v>
      </c>
      <c r="M138" s="4">
        <f t="shared" si="230"/>
        <v>103857.95656300873</v>
      </c>
      <c r="N138" s="4">
        <f t="shared" si="230"/>
        <v>103857.95656300873</v>
      </c>
      <c r="O138" s="4">
        <f t="shared" si="230"/>
        <v>103857.95656300873</v>
      </c>
      <c r="P138" s="4">
        <f t="shared" si="230"/>
        <v>103857.95656300873</v>
      </c>
      <c r="Q138" s="4">
        <f t="shared" si="230"/>
        <v>103857.95656300873</v>
      </c>
      <c r="R138" s="4">
        <f t="shared" si="230"/>
        <v>103857.95656300873</v>
      </c>
      <c r="S138" s="4">
        <f t="shared" si="230"/>
        <v>103857.95656300873</v>
      </c>
      <c r="T138" s="4">
        <f t="shared" si="230"/>
        <v>103857.95656300873</v>
      </c>
      <c r="U138" s="4">
        <f t="shared" si="230"/>
        <v>103857.95656300873</v>
      </c>
      <c r="V138" s="4">
        <f t="shared" si="230"/>
        <v>103857.95656300873</v>
      </c>
      <c r="W138" s="4">
        <f t="shared" si="230"/>
        <v>103857.95656300873</v>
      </c>
      <c r="X138" s="4">
        <f t="shared" si="230"/>
        <v>103857.95656300873</v>
      </c>
      <c r="Y138" s="4">
        <f t="shared" si="230"/>
        <v>103857.95656300873</v>
      </c>
      <c r="Z138" s="4">
        <f t="shared" si="230"/>
        <v>103857.95656300873</v>
      </c>
      <c r="AA138" s="4">
        <f t="shared" si="230"/>
        <v>103857.95656300873</v>
      </c>
      <c r="AB138" s="4">
        <f t="shared" si="230"/>
        <v>103857.95656300873</v>
      </c>
      <c r="AC138" s="4">
        <f t="shared" si="230"/>
        <v>103857.95656300873</v>
      </c>
      <c r="AD138" s="4">
        <f t="shared" si="230"/>
        <v>103857.95656300873</v>
      </c>
      <c r="AE138" s="4">
        <f t="shared" si="230"/>
        <v>103857.95656300873</v>
      </c>
      <c r="AF138" s="4">
        <f t="shared" si="230"/>
        <v>103857.95656300873</v>
      </c>
      <c r="AG138" s="4">
        <f t="shared" si="230"/>
        <v>103857.95656300873</v>
      </c>
      <c r="AH138" s="4">
        <f t="shared" si="230"/>
        <v>103857.95656300873</v>
      </c>
      <c r="AI138" s="4">
        <f t="shared" si="230"/>
        <v>103857.95656300873</v>
      </c>
      <c r="AJ138" s="4">
        <f t="shared" si="230"/>
        <v>103857.95656300873</v>
      </c>
      <c r="AK138" s="4">
        <f t="shared" si="230"/>
        <v>103857.95656300873</v>
      </c>
      <c r="AL138" s="4">
        <f t="shared" si="230"/>
        <v>103857.95656300873</v>
      </c>
      <c r="AM138" s="4">
        <f t="shared" si="230"/>
        <v>103857.95656300873</v>
      </c>
      <c r="AN138" s="4">
        <f t="shared" si="230"/>
        <v>103857.95656300873</v>
      </c>
      <c r="AO138" s="4">
        <f t="shared" si="230"/>
        <v>103857.95656300873</v>
      </c>
      <c r="AP138" s="4">
        <f t="shared" si="230"/>
        <v>103857.95656300873</v>
      </c>
      <c r="AQ138" s="4">
        <f t="shared" si="230"/>
        <v>103857.95656300873</v>
      </c>
      <c r="AR138" s="4">
        <f t="shared" si="230"/>
        <v>103857.95656300873</v>
      </c>
      <c r="AS138" s="4">
        <f t="shared" si="230"/>
        <v>103857.95656300873</v>
      </c>
      <c r="AT138" s="4">
        <f t="shared" si="230"/>
        <v>103857.95656300873</v>
      </c>
      <c r="AU138" s="4">
        <f t="shared" si="230"/>
        <v>103857.95656300873</v>
      </c>
      <c r="AV138" s="4">
        <f t="shared" si="230"/>
        <v>103857.95656300873</v>
      </c>
      <c r="AW138" s="4">
        <f t="shared" si="230"/>
        <v>103857.95656300873</v>
      </c>
      <c r="AX138" s="4">
        <f t="shared" si="230"/>
        <v>103857.95656300873</v>
      </c>
      <c r="AY138" s="4">
        <f t="shared" si="230"/>
        <v>103857.95656300873</v>
      </c>
      <c r="AZ138" s="4">
        <f t="shared" si="230"/>
        <v>103857.95656300873</v>
      </c>
      <c r="BA138" s="4">
        <f t="shared" si="230"/>
        <v>103857.95656300873</v>
      </c>
      <c r="BB138" s="4">
        <f t="shared" si="230"/>
        <v>103857.95656300873</v>
      </c>
      <c r="BC138" s="4">
        <f t="shared" si="230"/>
        <v>103857.95656300873</v>
      </c>
      <c r="BD138" s="4">
        <f t="shared" si="230"/>
        <v>103857.95656300873</v>
      </c>
      <c r="BE138" s="4">
        <f t="shared" si="230"/>
        <v>103857.95656300873</v>
      </c>
      <c r="BF138" s="4">
        <f t="shared" si="230"/>
        <v>103857.95656300873</v>
      </c>
      <c r="BG138" s="4">
        <f t="shared" si="230"/>
        <v>103857.95656300873</v>
      </c>
      <c r="BH138" s="4">
        <f t="shared" si="230"/>
        <v>103857.95656300873</v>
      </c>
      <c r="BI138" s="4">
        <f t="shared" si="230"/>
        <v>103857.95656300873</v>
      </c>
      <c r="BJ138" s="4">
        <f t="shared" si="230"/>
        <v>103857.95656300873</v>
      </c>
      <c r="BK138" s="4">
        <f t="shared" si="230"/>
        <v>103857.95656300873</v>
      </c>
      <c r="BL138" s="4">
        <f t="shared" si="230"/>
        <v>103857.95656300873</v>
      </c>
      <c r="BM138" s="4">
        <f t="shared" si="230"/>
        <v>103857.95656300873</v>
      </c>
      <c r="BN138" s="4">
        <f t="shared" si="230"/>
        <v>103857.95656300873</v>
      </c>
      <c r="BO138" s="4">
        <f t="shared" si="230"/>
        <v>103857.95656300873</v>
      </c>
      <c r="BP138" s="4">
        <f t="shared" ref="BP138:EA138" si="231">$B$10</f>
        <v>103857.95656300873</v>
      </c>
      <c r="BQ138" s="4">
        <f t="shared" si="231"/>
        <v>103857.95656300873</v>
      </c>
      <c r="BR138" s="4">
        <f t="shared" si="231"/>
        <v>103857.95656300873</v>
      </c>
      <c r="BS138" s="4">
        <f t="shared" si="231"/>
        <v>103857.95656300873</v>
      </c>
      <c r="BT138" s="4">
        <f t="shared" si="231"/>
        <v>103857.95656300873</v>
      </c>
      <c r="BU138" s="4">
        <f t="shared" si="231"/>
        <v>103857.95656300873</v>
      </c>
      <c r="BV138" s="4">
        <f t="shared" si="231"/>
        <v>103857.95656300873</v>
      </c>
      <c r="BW138" s="4">
        <f t="shared" si="231"/>
        <v>103857.95656300873</v>
      </c>
      <c r="BX138" s="4">
        <f t="shared" si="231"/>
        <v>103857.95656300873</v>
      </c>
      <c r="BY138" s="4">
        <f t="shared" si="231"/>
        <v>103857.95656300873</v>
      </c>
      <c r="BZ138" s="4">
        <f t="shared" si="231"/>
        <v>103857.95656300873</v>
      </c>
      <c r="CA138" s="4">
        <f t="shared" si="231"/>
        <v>103857.95656300873</v>
      </c>
      <c r="CB138" s="4">
        <f t="shared" si="231"/>
        <v>103857.95656300873</v>
      </c>
      <c r="CC138" s="4">
        <f t="shared" si="231"/>
        <v>103857.95656300873</v>
      </c>
      <c r="CD138" s="4">
        <f t="shared" si="231"/>
        <v>103857.95656300873</v>
      </c>
      <c r="CE138" s="4">
        <f t="shared" si="231"/>
        <v>103857.95656300873</v>
      </c>
      <c r="CF138" s="4">
        <f t="shared" si="231"/>
        <v>103857.95656300873</v>
      </c>
      <c r="CG138" s="4">
        <f t="shared" si="231"/>
        <v>103857.95656300873</v>
      </c>
      <c r="CH138" s="4">
        <f t="shared" si="231"/>
        <v>103857.95656300873</v>
      </c>
      <c r="CI138" s="4">
        <f t="shared" si="231"/>
        <v>103857.95656300873</v>
      </c>
      <c r="CJ138" s="4">
        <f t="shared" si="231"/>
        <v>103857.95656300873</v>
      </c>
      <c r="CK138" s="4">
        <f t="shared" si="231"/>
        <v>103857.95656300873</v>
      </c>
      <c r="CL138" s="4">
        <f t="shared" si="231"/>
        <v>103857.95656300873</v>
      </c>
      <c r="CM138" s="4">
        <f t="shared" si="231"/>
        <v>103857.95656300873</v>
      </c>
      <c r="CN138" s="4">
        <f t="shared" si="231"/>
        <v>103857.95656300873</v>
      </c>
      <c r="CO138" s="4">
        <f t="shared" si="231"/>
        <v>103857.95656300873</v>
      </c>
      <c r="CP138" s="4">
        <f t="shared" si="231"/>
        <v>103857.95656300873</v>
      </c>
      <c r="CQ138" s="4">
        <f t="shared" si="231"/>
        <v>103857.95656300873</v>
      </c>
      <c r="CR138" s="4">
        <f t="shared" si="231"/>
        <v>103857.95656300873</v>
      </c>
      <c r="CS138" s="4">
        <f t="shared" si="231"/>
        <v>103857.95656300873</v>
      </c>
      <c r="CT138" s="4">
        <f t="shared" si="231"/>
        <v>103857.95656300873</v>
      </c>
      <c r="CU138" s="4">
        <f t="shared" si="231"/>
        <v>103857.95656300873</v>
      </c>
      <c r="CV138" s="4">
        <f t="shared" si="231"/>
        <v>103857.95656300873</v>
      </c>
      <c r="CW138" s="4">
        <f t="shared" si="231"/>
        <v>103857.95656300873</v>
      </c>
      <c r="CX138" s="4">
        <f t="shared" si="231"/>
        <v>103857.95656300873</v>
      </c>
      <c r="CY138" s="4">
        <f t="shared" si="231"/>
        <v>103857.95656300873</v>
      </c>
      <c r="CZ138" s="4">
        <f t="shared" si="231"/>
        <v>103857.95656300873</v>
      </c>
      <c r="DA138" s="4">
        <f t="shared" si="231"/>
        <v>103857.95656300873</v>
      </c>
      <c r="DB138" s="4">
        <f t="shared" si="231"/>
        <v>103857.95656300873</v>
      </c>
      <c r="DC138" s="4">
        <f t="shared" si="231"/>
        <v>103857.95656300873</v>
      </c>
      <c r="DD138" s="4">
        <f t="shared" si="231"/>
        <v>103857.95656300873</v>
      </c>
      <c r="DE138" s="4">
        <f t="shared" si="231"/>
        <v>103857.95656300873</v>
      </c>
      <c r="DF138" s="4">
        <f t="shared" si="231"/>
        <v>103857.95656300873</v>
      </c>
      <c r="DG138" s="4">
        <f t="shared" si="231"/>
        <v>103857.95656300873</v>
      </c>
      <c r="DH138" s="4">
        <f t="shared" si="231"/>
        <v>103857.95656300873</v>
      </c>
      <c r="DI138" s="4">
        <f t="shared" si="231"/>
        <v>103857.95656300873</v>
      </c>
      <c r="DJ138" s="4">
        <f t="shared" si="231"/>
        <v>103857.95656300873</v>
      </c>
      <c r="DK138" s="4">
        <f t="shared" si="231"/>
        <v>103857.95656300873</v>
      </c>
      <c r="DL138" s="4">
        <f t="shared" si="231"/>
        <v>103857.95656300873</v>
      </c>
      <c r="DM138" s="4">
        <f t="shared" si="231"/>
        <v>103857.95656300873</v>
      </c>
      <c r="DN138" s="4">
        <f t="shared" si="231"/>
        <v>103857.95656300873</v>
      </c>
      <c r="DO138" s="4">
        <f t="shared" si="231"/>
        <v>103857.95656300873</v>
      </c>
      <c r="DP138" s="4">
        <f t="shared" si="231"/>
        <v>103857.95656300873</v>
      </c>
      <c r="DQ138" s="4">
        <f t="shared" si="231"/>
        <v>103857.95656300873</v>
      </c>
      <c r="DR138" s="4">
        <f t="shared" si="231"/>
        <v>103857.95656300873</v>
      </c>
      <c r="DS138" s="4">
        <f t="shared" si="231"/>
        <v>103857.95656300873</v>
      </c>
      <c r="DT138" s="4">
        <f t="shared" si="231"/>
        <v>103857.95656300873</v>
      </c>
      <c r="DU138" s="4">
        <f t="shared" si="231"/>
        <v>103857.95656300873</v>
      </c>
      <c r="DV138" s="4">
        <f t="shared" si="231"/>
        <v>103857.95656300873</v>
      </c>
      <c r="DW138" s="4">
        <f t="shared" si="231"/>
        <v>103857.95656300873</v>
      </c>
      <c r="DX138" s="4">
        <f t="shared" si="231"/>
        <v>103857.95656300873</v>
      </c>
      <c r="DY138" s="4">
        <f t="shared" si="231"/>
        <v>103857.95656300873</v>
      </c>
      <c r="DZ138" s="4">
        <f t="shared" si="231"/>
        <v>103857.95656300873</v>
      </c>
      <c r="EA138" s="4">
        <f t="shared" si="231"/>
        <v>103857.95656300873</v>
      </c>
      <c r="EB138" s="4">
        <f t="shared" ref="EB138:FY138" si="232">$B$10</f>
        <v>103857.95656300873</v>
      </c>
      <c r="EC138" s="4">
        <f t="shared" si="232"/>
        <v>103857.95656300873</v>
      </c>
      <c r="ED138" s="4">
        <f t="shared" si="232"/>
        <v>103857.95656300873</v>
      </c>
      <c r="EE138" s="4">
        <f t="shared" si="232"/>
        <v>103857.95656300873</v>
      </c>
      <c r="EF138" s="4">
        <f t="shared" si="232"/>
        <v>103857.95656300873</v>
      </c>
      <c r="EG138" s="4">
        <f t="shared" si="232"/>
        <v>103857.95656300873</v>
      </c>
      <c r="EH138" s="4">
        <f t="shared" si="232"/>
        <v>103857.95656300873</v>
      </c>
      <c r="EI138" s="4">
        <f t="shared" si="232"/>
        <v>103857.95656300873</v>
      </c>
      <c r="EJ138" s="4">
        <f t="shared" si="232"/>
        <v>103857.95656300873</v>
      </c>
      <c r="EK138" s="4">
        <f t="shared" si="232"/>
        <v>103857.95656300873</v>
      </c>
      <c r="EL138" s="4">
        <f t="shared" si="232"/>
        <v>103857.95656300873</v>
      </c>
      <c r="EM138" s="4">
        <f t="shared" si="232"/>
        <v>103857.95656300873</v>
      </c>
      <c r="EN138" s="4">
        <f t="shared" si="232"/>
        <v>103857.95656300873</v>
      </c>
      <c r="EO138" s="4">
        <f t="shared" si="232"/>
        <v>103857.95656300873</v>
      </c>
      <c r="EP138" s="4">
        <f t="shared" si="232"/>
        <v>103857.95656300873</v>
      </c>
      <c r="EQ138" s="4">
        <f t="shared" si="232"/>
        <v>103857.95656300873</v>
      </c>
      <c r="ER138" s="4">
        <f t="shared" si="232"/>
        <v>103857.95656300873</v>
      </c>
      <c r="ES138" s="4">
        <f t="shared" si="232"/>
        <v>103857.95656300873</v>
      </c>
      <c r="ET138" s="4">
        <f t="shared" si="232"/>
        <v>103857.95656300873</v>
      </c>
      <c r="EU138" s="4">
        <f t="shared" si="232"/>
        <v>103857.95656300873</v>
      </c>
      <c r="EV138" s="4">
        <f t="shared" si="232"/>
        <v>103857.95656300873</v>
      </c>
      <c r="EW138" s="4">
        <f t="shared" si="232"/>
        <v>103857.95656300873</v>
      </c>
      <c r="EX138" s="4">
        <f t="shared" si="232"/>
        <v>103857.95656300873</v>
      </c>
      <c r="EY138" s="4">
        <f t="shared" si="232"/>
        <v>103857.95656300873</v>
      </c>
      <c r="EZ138" s="4">
        <f t="shared" si="232"/>
        <v>103857.95656300873</v>
      </c>
      <c r="FA138" s="4">
        <f t="shared" si="232"/>
        <v>103857.95656300873</v>
      </c>
      <c r="FB138" s="4">
        <f t="shared" si="232"/>
        <v>103857.95656300873</v>
      </c>
      <c r="FC138" s="4">
        <f t="shared" si="232"/>
        <v>103857.95656300873</v>
      </c>
      <c r="FD138" s="4">
        <f t="shared" si="232"/>
        <v>103857.95656300873</v>
      </c>
      <c r="FE138" s="4">
        <f t="shared" si="232"/>
        <v>103857.95656300873</v>
      </c>
      <c r="FF138" s="4">
        <f t="shared" si="232"/>
        <v>103857.95656300873</v>
      </c>
      <c r="FG138" s="4">
        <f t="shared" si="232"/>
        <v>103857.95656300873</v>
      </c>
      <c r="FH138" s="4">
        <f t="shared" si="232"/>
        <v>103857.95656300873</v>
      </c>
      <c r="FI138" s="4">
        <f t="shared" si="232"/>
        <v>103857.95656300873</v>
      </c>
      <c r="FJ138" s="4">
        <f t="shared" si="232"/>
        <v>103857.95656300873</v>
      </c>
      <c r="FK138" s="4">
        <f t="shared" si="232"/>
        <v>103857.95656300873</v>
      </c>
      <c r="FL138" s="4">
        <f t="shared" si="232"/>
        <v>103857.95656300873</v>
      </c>
      <c r="FM138" s="4">
        <f t="shared" si="232"/>
        <v>103857.95656300873</v>
      </c>
      <c r="FN138" s="4">
        <f t="shared" si="232"/>
        <v>103857.95656300873</v>
      </c>
      <c r="FO138" s="4">
        <f t="shared" si="232"/>
        <v>103857.95656300873</v>
      </c>
      <c r="FP138" s="4">
        <f t="shared" si="232"/>
        <v>103857.95656300873</v>
      </c>
      <c r="FQ138" s="4">
        <f t="shared" si="232"/>
        <v>103857.95656300873</v>
      </c>
      <c r="FR138" s="4">
        <f t="shared" si="232"/>
        <v>103857.95656300873</v>
      </c>
      <c r="FS138" s="4">
        <f t="shared" si="232"/>
        <v>103857.95656300873</v>
      </c>
      <c r="FT138" s="4">
        <f t="shared" si="232"/>
        <v>103857.95656300873</v>
      </c>
      <c r="FU138" s="4">
        <f t="shared" si="232"/>
        <v>103857.95656300873</v>
      </c>
      <c r="FV138" s="4">
        <f t="shared" si="232"/>
        <v>103857.95656300873</v>
      </c>
      <c r="FW138" s="4">
        <f t="shared" si="232"/>
        <v>103857.95656300873</v>
      </c>
      <c r="FX138" s="4">
        <f t="shared" si="232"/>
        <v>103857.95656300873</v>
      </c>
      <c r="FY138" s="4">
        <f t="shared" si="232"/>
        <v>103857.95656300873</v>
      </c>
    </row>
    <row r="139" spans="1:181" x14ac:dyDescent="0.25">
      <c r="B139" s="23" t="s">
        <v>220</v>
      </c>
      <c r="C139" s="8">
        <f>1-(0.4*(C137/C138))</f>
        <v>0.81499172759134098</v>
      </c>
      <c r="D139" s="8">
        <f t="shared" ref="D139:BO139" si="233">1-(0.4*(D137/D138))</f>
        <v>0.81886853869720622</v>
      </c>
      <c r="E139" s="8">
        <f t="shared" si="233"/>
        <v>0.83058603267899656</v>
      </c>
      <c r="F139" s="8">
        <f t="shared" si="233"/>
        <v>0.79557260874407154</v>
      </c>
      <c r="G139" s="8">
        <f t="shared" si="233"/>
        <v>0.61985885498298832</v>
      </c>
      <c r="H139" s="8">
        <f t="shared" si="233"/>
        <v>0.66544007834236285</v>
      </c>
      <c r="I139" s="8">
        <f t="shared" si="233"/>
        <v>0.85146203827714906</v>
      </c>
      <c r="J139" s="8">
        <f t="shared" si="233"/>
        <v>0.86425936596258424</v>
      </c>
      <c r="K139" s="8">
        <f t="shared" si="233"/>
        <v>0.81588692204582247</v>
      </c>
      <c r="L139" s="8">
        <f t="shared" si="233"/>
        <v>0.59752380262601279</v>
      </c>
      <c r="M139" s="8">
        <f t="shared" si="233"/>
        <v>0.82072461112465489</v>
      </c>
      <c r="N139" s="8">
        <f t="shared" si="233"/>
        <v>0.6314981995291129</v>
      </c>
      <c r="O139" s="8">
        <f t="shared" si="233"/>
        <v>0.61218799075696517</v>
      </c>
      <c r="P139" s="8">
        <f t="shared" si="233"/>
        <v>0.54046608792507267</v>
      </c>
      <c r="Q139" s="8">
        <f t="shared" si="233"/>
        <v>0.88143563650991719</v>
      </c>
      <c r="R139" s="8">
        <f t="shared" si="233"/>
        <v>0.67986610273273085</v>
      </c>
      <c r="S139" s="8">
        <f t="shared" si="233"/>
        <v>0.29127105157077704</v>
      </c>
      <c r="T139" s="8">
        <f t="shared" si="233"/>
        <v>0.4806127006377986</v>
      </c>
      <c r="U139" s="8">
        <f t="shared" si="233"/>
        <v>0.46675436762961142</v>
      </c>
      <c r="V139" s="8">
        <f t="shared" si="233"/>
        <v>0.83666502740214566</v>
      </c>
      <c r="W139" s="8">
        <f t="shared" si="233"/>
        <v>0.83459577565769072</v>
      </c>
      <c r="X139" s="8">
        <f t="shared" si="233"/>
        <v>0.4409303485215299</v>
      </c>
      <c r="Y139" s="8">
        <f t="shared" si="233"/>
        <v>0.78469523300882782</v>
      </c>
      <c r="Z139" s="8">
        <f t="shared" si="233"/>
        <v>0.7884020869182119</v>
      </c>
      <c r="AA139" s="8">
        <f t="shared" si="233"/>
        <v>0.63902700021714942</v>
      </c>
      <c r="AB139" s="8">
        <f t="shared" si="233"/>
        <v>0.15938091578953428</v>
      </c>
      <c r="AC139" s="8">
        <f t="shared" si="233"/>
        <v>0.43733099741920745</v>
      </c>
      <c r="AD139" s="8">
        <f t="shared" si="233"/>
        <v>0.5382186729864461</v>
      </c>
      <c r="AE139" s="8">
        <f t="shared" si="233"/>
        <v>-0.77544306273097341</v>
      </c>
      <c r="AF139" s="8">
        <f t="shared" si="233"/>
        <v>-0.88289925942679637</v>
      </c>
      <c r="AG139" s="8">
        <f t="shared" si="233"/>
        <v>-1.5106109617653312</v>
      </c>
      <c r="AH139" s="8">
        <f t="shared" si="233"/>
        <v>0.94308720215517738</v>
      </c>
      <c r="AI139" s="8">
        <f t="shared" si="233"/>
        <v>0.95711125953028908</v>
      </c>
      <c r="AJ139" s="8">
        <f t="shared" si="233"/>
        <v>0.74501124480841374</v>
      </c>
      <c r="AK139" s="8">
        <f t="shared" si="233"/>
        <v>0.34408545737228424</v>
      </c>
      <c r="AL139" s="8">
        <f t="shared" si="233"/>
        <v>0.51345704153006266</v>
      </c>
      <c r="AM139" s="8">
        <f t="shared" si="233"/>
        <v>0.81917542257910725</v>
      </c>
      <c r="AN139" s="8">
        <f t="shared" si="233"/>
        <v>0.32821417204609837</v>
      </c>
      <c r="AO139" s="8">
        <f t="shared" si="233"/>
        <v>0.79331188662264207</v>
      </c>
      <c r="AP139" s="8">
        <f t="shared" si="233"/>
        <v>0.61681377467907894</v>
      </c>
      <c r="AQ139" s="8">
        <f t="shared" si="233"/>
        <v>-9.1053768403246638E-2</v>
      </c>
      <c r="AR139" s="8">
        <f t="shared" si="233"/>
        <v>0.56024461406690262</v>
      </c>
      <c r="AS139" s="8">
        <f t="shared" si="233"/>
        <v>-0.6092510802373301</v>
      </c>
      <c r="AT139" s="8">
        <f t="shared" si="233"/>
        <v>0.71893269483940325</v>
      </c>
      <c r="AU139" s="8">
        <f t="shared" si="233"/>
        <v>0.68923138237503401</v>
      </c>
      <c r="AV139" s="8">
        <f t="shared" si="233"/>
        <v>0.85344687122691631</v>
      </c>
      <c r="AW139" s="8">
        <f t="shared" si="233"/>
        <v>0.73026624964657783</v>
      </c>
      <c r="AX139" s="8">
        <f t="shared" si="233"/>
        <v>-0.15508895368644859</v>
      </c>
      <c r="AY139" s="8">
        <f t="shared" si="233"/>
        <v>0.85285977867469531</v>
      </c>
      <c r="AZ139" s="8">
        <f t="shared" si="233"/>
        <v>0.89270455482845645</v>
      </c>
      <c r="BA139" s="8">
        <f t="shared" si="233"/>
        <v>0.8924636429686601</v>
      </c>
      <c r="BB139" s="8">
        <f t="shared" si="233"/>
        <v>0.95600558938951385</v>
      </c>
      <c r="BC139" s="8">
        <f t="shared" si="233"/>
        <v>0.75453151481077496</v>
      </c>
      <c r="BD139" s="8">
        <f t="shared" si="233"/>
        <v>0.5297988805145164</v>
      </c>
      <c r="BE139" s="8">
        <f t="shared" si="233"/>
        <v>0.64368839376901432</v>
      </c>
      <c r="BF139" s="8">
        <f t="shared" si="233"/>
        <v>0.7061994386759356</v>
      </c>
      <c r="BG139" s="8">
        <f t="shared" si="233"/>
        <v>0.91917104255481641</v>
      </c>
      <c r="BH139" s="8">
        <f t="shared" si="233"/>
        <v>0.77884442455319736</v>
      </c>
      <c r="BI139" s="8">
        <f t="shared" si="233"/>
        <v>0.50657747950428067</v>
      </c>
      <c r="BJ139" s="8">
        <f t="shared" si="233"/>
        <v>0.54206252100375618</v>
      </c>
      <c r="BK139" s="8">
        <f t="shared" si="233"/>
        <v>0.81810023797096931</v>
      </c>
      <c r="BL139" s="8">
        <f t="shared" si="233"/>
        <v>0.95592357008790929</v>
      </c>
      <c r="BM139" s="8">
        <f t="shared" si="233"/>
        <v>0.82083227551017235</v>
      </c>
      <c r="BN139" s="8">
        <f t="shared" si="233"/>
        <v>0.85683747871356508</v>
      </c>
      <c r="BO139" s="8">
        <f t="shared" si="233"/>
        <v>0.7133066851736396</v>
      </c>
      <c r="BP139" s="8">
        <f t="shared" ref="BP139:EA139" si="234">1-(0.4*(BP137/BP138))</f>
        <v>0.38296786086101497</v>
      </c>
      <c r="BQ139" s="8">
        <f t="shared" si="234"/>
        <v>0.28992091678107079</v>
      </c>
      <c r="BR139" s="8">
        <f t="shared" si="234"/>
        <v>-0.10860852782499175</v>
      </c>
      <c r="BS139" s="8">
        <f t="shared" si="234"/>
        <v>-2.8662146657693324</v>
      </c>
      <c r="BT139" s="8">
        <f t="shared" si="234"/>
        <v>-2.5552578791933076</v>
      </c>
      <c r="BU139" s="8">
        <f t="shared" si="234"/>
        <v>-0.85824004676087395</v>
      </c>
      <c r="BV139" s="8">
        <f t="shared" si="234"/>
        <v>-0.76029487178502642</v>
      </c>
      <c r="BW139" s="8">
        <f t="shared" si="234"/>
        <v>-9.4662810558148847E-2</v>
      </c>
      <c r="BX139" s="8">
        <f t="shared" si="234"/>
        <v>-2.3222707107022789</v>
      </c>
      <c r="BY139" s="8">
        <f t="shared" si="234"/>
        <v>0.67597092123114411</v>
      </c>
      <c r="BZ139" s="8">
        <f t="shared" si="234"/>
        <v>0.47893181771293636</v>
      </c>
      <c r="CA139" s="8">
        <f t="shared" si="234"/>
        <v>0.34734245941125297</v>
      </c>
      <c r="CB139" s="8">
        <f t="shared" si="234"/>
        <v>0.62761407376337752</v>
      </c>
      <c r="CC139" s="8">
        <f t="shared" si="234"/>
        <v>0.55922115737060696</v>
      </c>
      <c r="CD139" s="8">
        <f t="shared" si="234"/>
        <v>0.14219712295252707</v>
      </c>
      <c r="CE139" s="8">
        <f t="shared" si="234"/>
        <v>0.5930991618835304</v>
      </c>
      <c r="CF139" s="8">
        <f t="shared" si="234"/>
        <v>0.67505854415072108</v>
      </c>
      <c r="CG139" s="8">
        <f t="shared" si="234"/>
        <v>0.71429500988496664</v>
      </c>
      <c r="CH139" s="8">
        <f t="shared" si="234"/>
        <v>0.61785177593672513</v>
      </c>
      <c r="CI139" s="8">
        <f t="shared" si="234"/>
        <v>0.68551964210411898</v>
      </c>
      <c r="CJ139" s="8">
        <f t="shared" si="234"/>
        <v>0.7237898238346463</v>
      </c>
      <c r="CK139" s="8">
        <f t="shared" si="234"/>
        <v>-0.22186569045481974</v>
      </c>
      <c r="CL139" s="8">
        <f t="shared" si="234"/>
        <v>0.32017386358309163</v>
      </c>
      <c r="CM139" s="8">
        <f t="shared" si="234"/>
        <v>-0.90505986095433832</v>
      </c>
      <c r="CN139" s="8">
        <f t="shared" si="234"/>
        <v>0.6774069402969396</v>
      </c>
      <c r="CO139" s="8">
        <f t="shared" si="234"/>
        <v>0.67136474629801723</v>
      </c>
      <c r="CP139" s="8">
        <f t="shared" si="234"/>
        <v>-9.2360248402235889E-2</v>
      </c>
      <c r="CQ139" s="8">
        <f t="shared" si="234"/>
        <v>0.76461243112546518</v>
      </c>
      <c r="CR139" s="8">
        <f t="shared" si="234"/>
        <v>-2.7002437792929443</v>
      </c>
      <c r="CS139" s="8">
        <f t="shared" si="234"/>
        <v>0.59500153042678772</v>
      </c>
      <c r="CT139" s="8">
        <f t="shared" si="234"/>
        <v>-0.42391286208737666</v>
      </c>
      <c r="CU139" s="8">
        <f t="shared" si="234"/>
        <v>0.25391998607248933</v>
      </c>
      <c r="CV139" s="8">
        <f t="shared" si="234"/>
        <v>0.44712177159516042</v>
      </c>
      <c r="CW139" s="8">
        <f t="shared" si="234"/>
        <v>0.19168962715627469</v>
      </c>
      <c r="CX139" s="8">
        <f t="shared" si="234"/>
        <v>0.70136181900565453</v>
      </c>
      <c r="CY139" s="8">
        <f t="shared" si="234"/>
        <v>0.24837406861577971</v>
      </c>
      <c r="CZ139" s="8">
        <f t="shared" si="234"/>
        <v>0.78674209927952843</v>
      </c>
      <c r="DA139" s="8">
        <f t="shared" si="234"/>
        <v>0.87934577356287158</v>
      </c>
      <c r="DB139" s="8">
        <f t="shared" si="234"/>
        <v>0.82266433311991127</v>
      </c>
      <c r="DC139" s="8">
        <f t="shared" si="234"/>
        <v>-8.5193615839459946E-2</v>
      </c>
      <c r="DD139" s="8">
        <f t="shared" si="234"/>
        <v>-12.31829562376239</v>
      </c>
      <c r="DE139" s="8">
        <f t="shared" si="234"/>
        <v>-0.35469671555703397</v>
      </c>
      <c r="DF139" s="8">
        <f t="shared" si="234"/>
        <v>0.74252341309420888</v>
      </c>
      <c r="DG139" s="8">
        <f t="shared" si="234"/>
        <v>-0.45309217826021619</v>
      </c>
      <c r="DH139" s="8">
        <f t="shared" si="234"/>
        <v>0.30301157569867687</v>
      </c>
      <c r="DI139" s="8">
        <f t="shared" si="234"/>
        <v>0.49946316224224496</v>
      </c>
      <c r="DJ139" s="8">
        <f t="shared" si="234"/>
        <v>0.79372098049376327</v>
      </c>
      <c r="DK139" s="8">
        <f t="shared" si="234"/>
        <v>0.59144951705409132</v>
      </c>
      <c r="DL139" s="8">
        <f t="shared" si="234"/>
        <v>0.76980967614136575</v>
      </c>
      <c r="DM139" s="8">
        <f t="shared" si="234"/>
        <v>0.6294490268698496</v>
      </c>
      <c r="DN139" s="8">
        <f t="shared" si="234"/>
        <v>0.69979526523135616</v>
      </c>
      <c r="DO139" s="8">
        <f t="shared" si="234"/>
        <v>0.82976122887632664</v>
      </c>
      <c r="DP139" s="8">
        <f t="shared" si="234"/>
        <v>0.80374060319610741</v>
      </c>
      <c r="DQ139" s="8">
        <f t="shared" si="234"/>
        <v>0.73798938133389402</v>
      </c>
      <c r="DR139" s="8">
        <f t="shared" si="234"/>
        <v>0.91394271331621302</v>
      </c>
      <c r="DS139" s="8">
        <f t="shared" si="234"/>
        <v>0.94207428638872415</v>
      </c>
      <c r="DT139" s="8">
        <f t="shared" si="234"/>
        <v>0.88880828169924131</v>
      </c>
      <c r="DU139" s="8">
        <f t="shared" si="234"/>
        <v>0.89295329133275247</v>
      </c>
      <c r="DV139" s="8">
        <f t="shared" si="234"/>
        <v>0.93727594004690662</v>
      </c>
      <c r="DW139" s="8">
        <f t="shared" si="234"/>
        <v>0.88345507542368829</v>
      </c>
      <c r="DX139" s="8">
        <f t="shared" si="234"/>
        <v>-7.1258633335395949E-2</v>
      </c>
      <c r="DY139" s="8">
        <f t="shared" si="234"/>
        <v>-0.19124972606083257</v>
      </c>
      <c r="DZ139" s="8">
        <f t="shared" si="234"/>
        <v>0.51939647755833529</v>
      </c>
      <c r="EA139" s="8">
        <f t="shared" si="234"/>
        <v>-0.75140789022303345</v>
      </c>
      <c r="EB139" s="8">
        <f t="shared" ref="EB139:FX139" si="235">1-(0.4*(EB137/EB138))</f>
        <v>0.77661254017975612</v>
      </c>
      <c r="EC139" s="8">
        <f t="shared" si="235"/>
        <v>0.77682961564757458</v>
      </c>
      <c r="ED139" s="8">
        <f t="shared" si="235"/>
        <v>-6.9433343349219925</v>
      </c>
      <c r="EE139" s="8">
        <f t="shared" si="235"/>
        <v>0.87562852442743933</v>
      </c>
      <c r="EF139" s="8">
        <f t="shared" si="235"/>
        <v>0.87572783612976557</v>
      </c>
      <c r="EG139" s="8">
        <f t="shared" si="235"/>
        <v>0.86613516508117705</v>
      </c>
      <c r="EH139" s="8">
        <f t="shared" si="235"/>
        <v>0.8449144173236266</v>
      </c>
      <c r="EI139" s="8">
        <f t="shared" si="235"/>
        <v>0.87315397984780319</v>
      </c>
      <c r="EJ139" s="8">
        <f t="shared" si="235"/>
        <v>0.74852811075140568</v>
      </c>
      <c r="EK139" s="8">
        <f t="shared" si="235"/>
        <v>-3.6469010731272391</v>
      </c>
      <c r="EL139" s="8">
        <f t="shared" si="235"/>
        <v>-2.865338523340796</v>
      </c>
      <c r="EM139" s="8">
        <f t="shared" si="235"/>
        <v>0.57174340818137237</v>
      </c>
      <c r="EN139" s="8">
        <f t="shared" si="235"/>
        <v>0.8856027211053108</v>
      </c>
      <c r="EO139" s="8">
        <f t="shared" si="235"/>
        <v>0.77349061842926525</v>
      </c>
      <c r="EP139" s="8">
        <f t="shared" si="235"/>
        <v>0.11572261902134295</v>
      </c>
      <c r="EQ139" s="8">
        <f t="shared" si="235"/>
        <v>-0.42092237703830282</v>
      </c>
      <c r="ER139" s="8">
        <f t="shared" si="235"/>
        <v>0.11355617049743816</v>
      </c>
      <c r="ES139" s="8">
        <f t="shared" si="235"/>
        <v>0.70341729215756321</v>
      </c>
      <c r="ET139" s="8">
        <f t="shared" si="235"/>
        <v>0.76524018309035291</v>
      </c>
      <c r="EU139" s="8">
        <f t="shared" si="235"/>
        <v>0.91905289447100058</v>
      </c>
      <c r="EV139" s="8">
        <f t="shared" si="235"/>
        <v>-0.70054674314200871</v>
      </c>
      <c r="EW139" s="8">
        <f t="shared" si="235"/>
        <v>-3.1416690392116768</v>
      </c>
      <c r="EX139" s="8">
        <f t="shared" si="235"/>
        <v>0.31816540740489696</v>
      </c>
      <c r="EY139" s="8">
        <f t="shared" si="235"/>
        <v>0.66525966195480735</v>
      </c>
      <c r="EZ139" s="8">
        <f t="shared" si="235"/>
        <v>0.43056825335921189</v>
      </c>
      <c r="FA139" s="8">
        <f t="shared" si="235"/>
        <v>-1.2126242661846964</v>
      </c>
      <c r="FB139" s="8">
        <f t="shared" si="235"/>
        <v>-1.1300157097774055</v>
      </c>
      <c r="FC139" s="8">
        <f t="shared" si="235"/>
        <v>0.62853621889489664</v>
      </c>
      <c r="FD139" s="8">
        <f t="shared" si="235"/>
        <v>0.68205047067565294</v>
      </c>
      <c r="FE139" s="8">
        <f t="shared" si="235"/>
        <v>0.12829237843621555</v>
      </c>
      <c r="FF139" s="8">
        <f t="shared" si="235"/>
        <v>0.75668702521974707</v>
      </c>
      <c r="FG139" s="8">
        <f t="shared" si="235"/>
        <v>0.81395786613938315</v>
      </c>
      <c r="FH139" s="8">
        <f t="shared" si="235"/>
        <v>0.34561539981470568</v>
      </c>
      <c r="FI139" s="8">
        <f t="shared" si="235"/>
        <v>-1.0897239360821454</v>
      </c>
      <c r="FJ139" s="8">
        <f t="shared" si="235"/>
        <v>0.15258823450682057</v>
      </c>
      <c r="FK139" s="8">
        <f t="shared" si="235"/>
        <v>-3.9195315375731399E-2</v>
      </c>
      <c r="FL139" s="8">
        <f t="shared" si="235"/>
        <v>0.56563568176431955</v>
      </c>
      <c r="FM139" s="8">
        <f t="shared" si="235"/>
        <v>0.6327251749984093</v>
      </c>
      <c r="FN139" s="8">
        <f t="shared" si="235"/>
        <v>0.86270000332967212</v>
      </c>
      <c r="FO139" s="8">
        <f t="shared" si="235"/>
        <v>-1.2585865241209486</v>
      </c>
      <c r="FP139" s="8">
        <f t="shared" si="235"/>
        <v>0.26059951718312246</v>
      </c>
      <c r="FQ139" s="8">
        <f t="shared" si="235"/>
        <v>0.24022571604276843</v>
      </c>
      <c r="FR139" s="8">
        <f t="shared" si="235"/>
        <v>-0.67491369005584301</v>
      </c>
      <c r="FS139" s="8">
        <f t="shared" si="235"/>
        <v>0.2459050556168455</v>
      </c>
      <c r="FT139" s="8">
        <f t="shared" si="235"/>
        <v>-8.5070925542781648</v>
      </c>
      <c r="FU139" s="8">
        <f t="shared" si="235"/>
        <v>0.58033235918573411</v>
      </c>
      <c r="FV139" s="8">
        <f t="shared" si="235"/>
        <v>0.5889614201444997</v>
      </c>
      <c r="FW139" s="8">
        <f t="shared" si="235"/>
        <v>0.53722697580707202</v>
      </c>
      <c r="FX139" s="8">
        <f t="shared" si="235"/>
        <v>0.38295347672899149</v>
      </c>
      <c r="FY139" s="8"/>
    </row>
    <row r="140" spans="1:181" x14ac:dyDescent="0.25">
      <c r="B140" s="23" t="s">
        <v>236</v>
      </c>
      <c r="C140" s="8">
        <f>IF(C139&gt;0,C139,0)</f>
        <v>0.81499172759134098</v>
      </c>
      <c r="D140" s="8">
        <f t="shared" ref="D140:BO140" si="236">IF(D139&gt;0,D139,0)</f>
        <v>0.81886853869720622</v>
      </c>
      <c r="E140" s="8">
        <f t="shared" si="236"/>
        <v>0.83058603267899656</v>
      </c>
      <c r="F140" s="8">
        <f t="shared" si="236"/>
        <v>0.79557260874407154</v>
      </c>
      <c r="G140" s="8">
        <f t="shared" si="236"/>
        <v>0.61985885498298832</v>
      </c>
      <c r="H140" s="8">
        <f t="shared" si="236"/>
        <v>0.66544007834236285</v>
      </c>
      <c r="I140" s="8">
        <f t="shared" si="236"/>
        <v>0.85146203827714906</v>
      </c>
      <c r="J140" s="8">
        <f t="shared" si="236"/>
        <v>0.86425936596258424</v>
      </c>
      <c r="K140" s="8">
        <f t="shared" si="236"/>
        <v>0.81588692204582247</v>
      </c>
      <c r="L140" s="8">
        <f t="shared" si="236"/>
        <v>0.59752380262601279</v>
      </c>
      <c r="M140" s="8">
        <f t="shared" si="236"/>
        <v>0.82072461112465489</v>
      </c>
      <c r="N140" s="8">
        <f t="shared" si="236"/>
        <v>0.6314981995291129</v>
      </c>
      <c r="O140" s="8">
        <f t="shared" si="236"/>
        <v>0.61218799075696517</v>
      </c>
      <c r="P140" s="8">
        <f t="shared" si="236"/>
        <v>0.54046608792507267</v>
      </c>
      <c r="Q140" s="8">
        <f t="shared" si="236"/>
        <v>0.88143563650991719</v>
      </c>
      <c r="R140" s="8">
        <f t="shared" si="236"/>
        <v>0.67986610273273085</v>
      </c>
      <c r="S140" s="8">
        <f t="shared" si="236"/>
        <v>0.29127105157077704</v>
      </c>
      <c r="T140" s="8">
        <f t="shared" si="236"/>
        <v>0.4806127006377986</v>
      </c>
      <c r="U140" s="8">
        <f t="shared" si="236"/>
        <v>0.46675436762961142</v>
      </c>
      <c r="V140" s="8">
        <f t="shared" si="236"/>
        <v>0.83666502740214566</v>
      </c>
      <c r="W140" s="8">
        <f t="shared" si="236"/>
        <v>0.83459577565769072</v>
      </c>
      <c r="X140" s="8">
        <f t="shared" si="236"/>
        <v>0.4409303485215299</v>
      </c>
      <c r="Y140" s="8">
        <f t="shared" si="236"/>
        <v>0.78469523300882782</v>
      </c>
      <c r="Z140" s="8">
        <f t="shared" si="236"/>
        <v>0.7884020869182119</v>
      </c>
      <c r="AA140" s="8">
        <f t="shared" si="236"/>
        <v>0.63902700021714942</v>
      </c>
      <c r="AB140" s="8">
        <f t="shared" si="236"/>
        <v>0.15938091578953428</v>
      </c>
      <c r="AC140" s="8">
        <f t="shared" si="236"/>
        <v>0.43733099741920745</v>
      </c>
      <c r="AD140" s="8">
        <f t="shared" si="236"/>
        <v>0.5382186729864461</v>
      </c>
      <c r="AE140" s="8">
        <f t="shared" si="236"/>
        <v>0</v>
      </c>
      <c r="AF140" s="8">
        <f t="shared" si="236"/>
        <v>0</v>
      </c>
      <c r="AG140" s="8">
        <f t="shared" si="236"/>
        <v>0</v>
      </c>
      <c r="AH140" s="8">
        <f t="shared" si="236"/>
        <v>0.94308720215517738</v>
      </c>
      <c r="AI140" s="8">
        <f t="shared" si="236"/>
        <v>0.95711125953028908</v>
      </c>
      <c r="AJ140" s="8">
        <f t="shared" si="236"/>
        <v>0.74501124480841374</v>
      </c>
      <c r="AK140" s="8">
        <f t="shared" si="236"/>
        <v>0.34408545737228424</v>
      </c>
      <c r="AL140" s="8">
        <f t="shared" si="236"/>
        <v>0.51345704153006266</v>
      </c>
      <c r="AM140" s="8">
        <f t="shared" si="236"/>
        <v>0.81917542257910725</v>
      </c>
      <c r="AN140" s="8">
        <f t="shared" si="236"/>
        <v>0.32821417204609837</v>
      </c>
      <c r="AO140" s="8">
        <f t="shared" si="236"/>
        <v>0.79331188662264207</v>
      </c>
      <c r="AP140" s="8">
        <f t="shared" si="236"/>
        <v>0.61681377467907894</v>
      </c>
      <c r="AQ140" s="8">
        <f t="shared" si="236"/>
        <v>0</v>
      </c>
      <c r="AR140" s="8">
        <f t="shared" si="236"/>
        <v>0.56024461406690262</v>
      </c>
      <c r="AS140" s="8">
        <f t="shared" si="236"/>
        <v>0</v>
      </c>
      <c r="AT140" s="8">
        <f t="shared" si="236"/>
        <v>0.71893269483940325</v>
      </c>
      <c r="AU140" s="8">
        <f t="shared" si="236"/>
        <v>0.68923138237503401</v>
      </c>
      <c r="AV140" s="8">
        <f t="shared" si="236"/>
        <v>0.85344687122691631</v>
      </c>
      <c r="AW140" s="8">
        <f t="shared" si="236"/>
        <v>0.73026624964657783</v>
      </c>
      <c r="AX140" s="8">
        <f t="shared" si="236"/>
        <v>0</v>
      </c>
      <c r="AY140" s="8">
        <f t="shared" si="236"/>
        <v>0.85285977867469531</v>
      </c>
      <c r="AZ140" s="8">
        <f t="shared" si="236"/>
        <v>0.89270455482845645</v>
      </c>
      <c r="BA140" s="8">
        <f t="shared" si="236"/>
        <v>0.8924636429686601</v>
      </c>
      <c r="BB140" s="8">
        <f t="shared" si="236"/>
        <v>0.95600558938951385</v>
      </c>
      <c r="BC140" s="8">
        <f t="shared" si="236"/>
        <v>0.75453151481077496</v>
      </c>
      <c r="BD140" s="8">
        <f t="shared" si="236"/>
        <v>0.5297988805145164</v>
      </c>
      <c r="BE140" s="8">
        <f t="shared" si="236"/>
        <v>0.64368839376901432</v>
      </c>
      <c r="BF140" s="8">
        <f t="shared" si="236"/>
        <v>0.7061994386759356</v>
      </c>
      <c r="BG140" s="8">
        <f t="shared" si="236"/>
        <v>0.91917104255481641</v>
      </c>
      <c r="BH140" s="8">
        <f t="shared" si="236"/>
        <v>0.77884442455319736</v>
      </c>
      <c r="BI140" s="8">
        <f t="shared" si="236"/>
        <v>0.50657747950428067</v>
      </c>
      <c r="BJ140" s="8">
        <f t="shared" si="236"/>
        <v>0.54206252100375618</v>
      </c>
      <c r="BK140" s="8">
        <f t="shared" si="236"/>
        <v>0.81810023797096931</v>
      </c>
      <c r="BL140" s="8">
        <f t="shared" si="236"/>
        <v>0.95592357008790929</v>
      </c>
      <c r="BM140" s="8">
        <f t="shared" si="236"/>
        <v>0.82083227551017235</v>
      </c>
      <c r="BN140" s="8">
        <f t="shared" si="236"/>
        <v>0.85683747871356508</v>
      </c>
      <c r="BO140" s="8">
        <f t="shared" si="236"/>
        <v>0.7133066851736396</v>
      </c>
      <c r="BP140" s="8">
        <f t="shared" ref="BP140:EA140" si="237">IF(BP139&gt;0,BP139,0)</f>
        <v>0.38296786086101497</v>
      </c>
      <c r="BQ140" s="8">
        <f t="shared" si="237"/>
        <v>0.28992091678107079</v>
      </c>
      <c r="BR140" s="8">
        <f t="shared" si="237"/>
        <v>0</v>
      </c>
      <c r="BS140" s="8">
        <f t="shared" si="237"/>
        <v>0</v>
      </c>
      <c r="BT140" s="8">
        <f t="shared" si="237"/>
        <v>0</v>
      </c>
      <c r="BU140" s="8">
        <f t="shared" si="237"/>
        <v>0</v>
      </c>
      <c r="BV140" s="8">
        <f t="shared" si="237"/>
        <v>0</v>
      </c>
      <c r="BW140" s="8">
        <f t="shared" si="237"/>
        <v>0</v>
      </c>
      <c r="BX140" s="8">
        <f t="shared" si="237"/>
        <v>0</v>
      </c>
      <c r="BY140" s="8">
        <f t="shared" si="237"/>
        <v>0.67597092123114411</v>
      </c>
      <c r="BZ140" s="8">
        <f t="shared" si="237"/>
        <v>0.47893181771293636</v>
      </c>
      <c r="CA140" s="8">
        <f t="shared" si="237"/>
        <v>0.34734245941125297</v>
      </c>
      <c r="CB140" s="8">
        <f t="shared" si="237"/>
        <v>0.62761407376337752</v>
      </c>
      <c r="CC140" s="8">
        <f t="shared" si="237"/>
        <v>0.55922115737060696</v>
      </c>
      <c r="CD140" s="8">
        <f t="shared" si="237"/>
        <v>0.14219712295252707</v>
      </c>
      <c r="CE140" s="8">
        <f t="shared" si="237"/>
        <v>0.5930991618835304</v>
      </c>
      <c r="CF140" s="8">
        <f t="shared" si="237"/>
        <v>0.67505854415072108</v>
      </c>
      <c r="CG140" s="8">
        <f t="shared" si="237"/>
        <v>0.71429500988496664</v>
      </c>
      <c r="CH140" s="8">
        <f t="shared" si="237"/>
        <v>0.61785177593672513</v>
      </c>
      <c r="CI140" s="8">
        <f t="shared" si="237"/>
        <v>0.68551964210411898</v>
      </c>
      <c r="CJ140" s="8">
        <f t="shared" si="237"/>
        <v>0.7237898238346463</v>
      </c>
      <c r="CK140" s="8">
        <f t="shared" si="237"/>
        <v>0</v>
      </c>
      <c r="CL140" s="8">
        <f t="shared" si="237"/>
        <v>0.32017386358309163</v>
      </c>
      <c r="CM140" s="8">
        <f t="shared" si="237"/>
        <v>0</v>
      </c>
      <c r="CN140" s="8">
        <f t="shared" si="237"/>
        <v>0.6774069402969396</v>
      </c>
      <c r="CO140" s="8">
        <f t="shared" si="237"/>
        <v>0.67136474629801723</v>
      </c>
      <c r="CP140" s="8">
        <f t="shared" si="237"/>
        <v>0</v>
      </c>
      <c r="CQ140" s="8">
        <f t="shared" si="237"/>
        <v>0.76461243112546518</v>
      </c>
      <c r="CR140" s="8">
        <f t="shared" si="237"/>
        <v>0</v>
      </c>
      <c r="CS140" s="8">
        <f t="shared" si="237"/>
        <v>0.59500153042678772</v>
      </c>
      <c r="CT140" s="8">
        <f t="shared" si="237"/>
        <v>0</v>
      </c>
      <c r="CU140" s="8">
        <f t="shared" si="237"/>
        <v>0.25391998607248933</v>
      </c>
      <c r="CV140" s="8">
        <f t="shared" si="237"/>
        <v>0.44712177159516042</v>
      </c>
      <c r="CW140" s="8">
        <f t="shared" si="237"/>
        <v>0.19168962715627469</v>
      </c>
      <c r="CX140" s="8">
        <f t="shared" si="237"/>
        <v>0.70136181900565453</v>
      </c>
      <c r="CY140" s="8">
        <f t="shared" si="237"/>
        <v>0.24837406861577971</v>
      </c>
      <c r="CZ140" s="8">
        <f t="shared" si="237"/>
        <v>0.78674209927952843</v>
      </c>
      <c r="DA140" s="8">
        <f t="shared" si="237"/>
        <v>0.87934577356287158</v>
      </c>
      <c r="DB140" s="8">
        <f t="shared" si="237"/>
        <v>0.82266433311991127</v>
      </c>
      <c r="DC140" s="8">
        <f t="shared" si="237"/>
        <v>0</v>
      </c>
      <c r="DD140" s="8">
        <f t="shared" si="237"/>
        <v>0</v>
      </c>
      <c r="DE140" s="8">
        <f t="shared" si="237"/>
        <v>0</v>
      </c>
      <c r="DF140" s="8">
        <f t="shared" si="237"/>
        <v>0.74252341309420888</v>
      </c>
      <c r="DG140" s="8">
        <f t="shared" si="237"/>
        <v>0</v>
      </c>
      <c r="DH140" s="8">
        <f t="shared" si="237"/>
        <v>0.30301157569867687</v>
      </c>
      <c r="DI140" s="8">
        <f t="shared" si="237"/>
        <v>0.49946316224224496</v>
      </c>
      <c r="DJ140" s="8">
        <f t="shared" si="237"/>
        <v>0.79372098049376327</v>
      </c>
      <c r="DK140" s="8">
        <f t="shared" si="237"/>
        <v>0.59144951705409132</v>
      </c>
      <c r="DL140" s="8">
        <f t="shared" si="237"/>
        <v>0.76980967614136575</v>
      </c>
      <c r="DM140" s="8">
        <f t="shared" si="237"/>
        <v>0.6294490268698496</v>
      </c>
      <c r="DN140" s="8">
        <f t="shared" si="237"/>
        <v>0.69979526523135616</v>
      </c>
      <c r="DO140" s="8">
        <f t="shared" si="237"/>
        <v>0.82976122887632664</v>
      </c>
      <c r="DP140" s="8">
        <f t="shared" si="237"/>
        <v>0.80374060319610741</v>
      </c>
      <c r="DQ140" s="8">
        <f t="shared" si="237"/>
        <v>0.73798938133389402</v>
      </c>
      <c r="DR140" s="8">
        <f t="shared" si="237"/>
        <v>0.91394271331621302</v>
      </c>
      <c r="DS140" s="8">
        <f t="shared" si="237"/>
        <v>0.94207428638872415</v>
      </c>
      <c r="DT140" s="8">
        <f t="shared" si="237"/>
        <v>0.88880828169924131</v>
      </c>
      <c r="DU140" s="8">
        <f t="shared" si="237"/>
        <v>0.89295329133275247</v>
      </c>
      <c r="DV140" s="8">
        <f t="shared" si="237"/>
        <v>0.93727594004690662</v>
      </c>
      <c r="DW140" s="8">
        <f t="shared" si="237"/>
        <v>0.88345507542368829</v>
      </c>
      <c r="DX140" s="8">
        <f t="shared" si="237"/>
        <v>0</v>
      </c>
      <c r="DY140" s="8">
        <f t="shared" si="237"/>
        <v>0</v>
      </c>
      <c r="DZ140" s="8">
        <f t="shared" si="237"/>
        <v>0.51939647755833529</v>
      </c>
      <c r="EA140" s="8">
        <f t="shared" si="237"/>
        <v>0</v>
      </c>
      <c r="EB140" s="8">
        <f t="shared" ref="EB140:FX140" si="238">IF(EB139&gt;0,EB139,0)</f>
        <v>0.77661254017975612</v>
      </c>
      <c r="EC140" s="8">
        <f t="shared" si="238"/>
        <v>0.77682961564757458</v>
      </c>
      <c r="ED140" s="8">
        <f t="shared" si="238"/>
        <v>0</v>
      </c>
      <c r="EE140" s="8">
        <f t="shared" si="238"/>
        <v>0.87562852442743933</v>
      </c>
      <c r="EF140" s="8">
        <f t="shared" si="238"/>
        <v>0.87572783612976557</v>
      </c>
      <c r="EG140" s="8">
        <f t="shared" si="238"/>
        <v>0.86613516508117705</v>
      </c>
      <c r="EH140" s="8">
        <f t="shared" si="238"/>
        <v>0.8449144173236266</v>
      </c>
      <c r="EI140" s="8">
        <f t="shared" si="238"/>
        <v>0.87315397984780319</v>
      </c>
      <c r="EJ140" s="8">
        <f t="shared" si="238"/>
        <v>0.74852811075140568</v>
      </c>
      <c r="EK140" s="8">
        <f t="shared" si="238"/>
        <v>0</v>
      </c>
      <c r="EL140" s="8">
        <f t="shared" si="238"/>
        <v>0</v>
      </c>
      <c r="EM140" s="8">
        <f t="shared" si="238"/>
        <v>0.57174340818137237</v>
      </c>
      <c r="EN140" s="8">
        <f t="shared" si="238"/>
        <v>0.8856027211053108</v>
      </c>
      <c r="EO140" s="8">
        <f t="shared" si="238"/>
        <v>0.77349061842926525</v>
      </c>
      <c r="EP140" s="8">
        <f t="shared" si="238"/>
        <v>0.11572261902134295</v>
      </c>
      <c r="EQ140" s="8">
        <f t="shared" si="238"/>
        <v>0</v>
      </c>
      <c r="ER140" s="8">
        <f t="shared" si="238"/>
        <v>0.11355617049743816</v>
      </c>
      <c r="ES140" s="8">
        <f t="shared" si="238"/>
        <v>0.70341729215756321</v>
      </c>
      <c r="ET140" s="8">
        <f t="shared" si="238"/>
        <v>0.76524018309035291</v>
      </c>
      <c r="EU140" s="8">
        <f t="shared" si="238"/>
        <v>0.91905289447100058</v>
      </c>
      <c r="EV140" s="8">
        <f t="shared" si="238"/>
        <v>0</v>
      </c>
      <c r="EW140" s="8">
        <f t="shared" si="238"/>
        <v>0</v>
      </c>
      <c r="EX140" s="8">
        <f t="shared" si="238"/>
        <v>0.31816540740489696</v>
      </c>
      <c r="EY140" s="8">
        <f t="shared" si="238"/>
        <v>0.66525966195480735</v>
      </c>
      <c r="EZ140" s="8">
        <f t="shared" si="238"/>
        <v>0.43056825335921189</v>
      </c>
      <c r="FA140" s="8">
        <f t="shared" si="238"/>
        <v>0</v>
      </c>
      <c r="FB140" s="8">
        <f t="shared" si="238"/>
        <v>0</v>
      </c>
      <c r="FC140" s="8">
        <f t="shared" si="238"/>
        <v>0.62853621889489664</v>
      </c>
      <c r="FD140" s="8">
        <f t="shared" si="238"/>
        <v>0.68205047067565294</v>
      </c>
      <c r="FE140" s="8">
        <f t="shared" si="238"/>
        <v>0.12829237843621555</v>
      </c>
      <c r="FF140" s="8">
        <f t="shared" si="238"/>
        <v>0.75668702521974707</v>
      </c>
      <c r="FG140" s="8">
        <f t="shared" si="238"/>
        <v>0.81395786613938315</v>
      </c>
      <c r="FH140" s="8">
        <f t="shared" si="238"/>
        <v>0.34561539981470568</v>
      </c>
      <c r="FI140" s="8">
        <f t="shared" si="238"/>
        <v>0</v>
      </c>
      <c r="FJ140" s="8">
        <f t="shared" si="238"/>
        <v>0.15258823450682057</v>
      </c>
      <c r="FK140" s="8">
        <f t="shared" si="238"/>
        <v>0</v>
      </c>
      <c r="FL140" s="8">
        <f t="shared" si="238"/>
        <v>0.56563568176431955</v>
      </c>
      <c r="FM140" s="8">
        <f t="shared" si="238"/>
        <v>0.6327251749984093</v>
      </c>
      <c r="FN140" s="8">
        <f t="shared" si="238"/>
        <v>0.86270000332967212</v>
      </c>
      <c r="FO140" s="8">
        <f t="shared" si="238"/>
        <v>0</v>
      </c>
      <c r="FP140" s="8">
        <f t="shared" si="238"/>
        <v>0.26059951718312246</v>
      </c>
      <c r="FQ140" s="8">
        <f t="shared" si="238"/>
        <v>0.24022571604276843</v>
      </c>
      <c r="FR140" s="8">
        <f t="shared" si="238"/>
        <v>0</v>
      </c>
      <c r="FS140" s="8">
        <f t="shared" si="238"/>
        <v>0.2459050556168455</v>
      </c>
      <c r="FT140" s="8">
        <f t="shared" si="238"/>
        <v>0</v>
      </c>
      <c r="FU140" s="8">
        <f t="shared" si="238"/>
        <v>0.58033235918573411</v>
      </c>
      <c r="FV140" s="8">
        <f t="shared" si="238"/>
        <v>0.5889614201444997</v>
      </c>
      <c r="FW140" s="8">
        <f t="shared" si="238"/>
        <v>0.53722697580707202</v>
      </c>
      <c r="FX140" s="8">
        <f t="shared" si="238"/>
        <v>0.38295347672899149</v>
      </c>
      <c r="FY140" s="8"/>
    </row>
    <row r="141" spans="1:181" x14ac:dyDescent="0.25">
      <c r="B141" s="23" t="s">
        <v>221</v>
      </c>
      <c r="C141" s="3">
        <f>1-(SQRT(((C140^2)+((C66/C53)^2))/2))</f>
        <v>0.21520163380306634</v>
      </c>
      <c r="D141" s="3">
        <f>1-(SQRT(((D140^2)+((D66/D53)^2))/2))</f>
        <v>0.35929225867277104</v>
      </c>
      <c r="E141" s="3">
        <f t="shared" ref="E141:BP141" si="239">1-(SQRT(((E140^2)+((E66/E53)^2))/2))</f>
        <v>0.14722446622479557</v>
      </c>
      <c r="F141" s="3">
        <f t="shared" si="239"/>
        <v>0.38475550577446971</v>
      </c>
      <c r="G141" s="3">
        <f t="shared" si="239"/>
        <v>0.49537041977819596</v>
      </c>
      <c r="H141" s="3">
        <f t="shared" si="239"/>
        <v>0.49322485250300463</v>
      </c>
      <c r="I141" s="3">
        <f t="shared" si="239"/>
        <v>0.14410834544276341</v>
      </c>
      <c r="J141" s="3">
        <f t="shared" si="239"/>
        <v>0.1604534799312971</v>
      </c>
      <c r="K141" s="3">
        <f t="shared" si="239"/>
        <v>0.27359872614259684</v>
      </c>
      <c r="L141" s="3">
        <f t="shared" si="239"/>
        <v>0.37771184718680639</v>
      </c>
      <c r="M141" s="3">
        <f t="shared" si="239"/>
        <v>0.12416291414604685</v>
      </c>
      <c r="N141" s="3">
        <f t="shared" si="239"/>
        <v>0.5129039491333145</v>
      </c>
      <c r="O141" s="3">
        <f t="shared" si="239"/>
        <v>0.53386941050013781</v>
      </c>
      <c r="P141" s="3">
        <f t="shared" si="239"/>
        <v>0.38417815689989454</v>
      </c>
      <c r="Q141" s="3">
        <f t="shared" si="239"/>
        <v>0.19656376836986178</v>
      </c>
      <c r="R141" s="3">
        <f t="shared" si="239"/>
        <v>0.41792702186750696</v>
      </c>
      <c r="S141" s="3">
        <f t="shared" si="239"/>
        <v>0.53672424951721953</v>
      </c>
      <c r="T141" s="3">
        <f t="shared" si="239"/>
        <v>0.49854360635923223</v>
      </c>
      <c r="U141" s="3">
        <f t="shared" si="239"/>
        <v>0.47827677263408308</v>
      </c>
      <c r="V141" s="3">
        <f t="shared" si="239"/>
        <v>0.24242523680183892</v>
      </c>
      <c r="W141" s="3">
        <f t="shared" si="239"/>
        <v>0.26828756874405091</v>
      </c>
      <c r="X141" s="3">
        <f t="shared" si="239"/>
        <v>0.42608918775665094</v>
      </c>
      <c r="Y141" s="3">
        <f t="shared" si="239"/>
        <v>0.18596261102641098</v>
      </c>
      <c r="Z141" s="3">
        <f t="shared" si="239"/>
        <v>0.30600938963224489</v>
      </c>
      <c r="AA141" s="3">
        <f t="shared" si="239"/>
        <v>0.48408854446250149</v>
      </c>
      <c r="AB141" s="3">
        <f t="shared" si="239"/>
        <v>0.82049019384017363</v>
      </c>
      <c r="AC141" s="3">
        <f t="shared" si="239"/>
        <v>0.56902484077730564</v>
      </c>
      <c r="AD141" s="3">
        <f t="shared" si="239"/>
        <v>0.51109178607334815</v>
      </c>
      <c r="AE141" s="3">
        <f t="shared" si="239"/>
        <v>0.76408577714009973</v>
      </c>
      <c r="AF141" s="3">
        <f t="shared" si="239"/>
        <v>0.68352104228088906</v>
      </c>
      <c r="AG141" s="3">
        <f t="shared" si="239"/>
        <v>0.81644309793545433</v>
      </c>
      <c r="AH141" s="3">
        <f t="shared" si="239"/>
        <v>0.16374090138301201</v>
      </c>
      <c r="AI141" s="3">
        <f t="shared" si="239"/>
        <v>0.19220580217498218</v>
      </c>
      <c r="AJ141" s="3">
        <f t="shared" si="239"/>
        <v>0.22601905641788733</v>
      </c>
      <c r="AK141" s="3">
        <f t="shared" si="239"/>
        <v>0.3110498084538218</v>
      </c>
      <c r="AL141" s="3">
        <f t="shared" si="239"/>
        <v>0.24236449149285777</v>
      </c>
      <c r="AM141" s="3">
        <f t="shared" si="239"/>
        <v>0.2235485756173391</v>
      </c>
      <c r="AN141" s="3">
        <f t="shared" si="239"/>
        <v>0.59083969108563983</v>
      </c>
      <c r="AO141" s="3">
        <f t="shared" si="239"/>
        <v>0.34033048981525083</v>
      </c>
      <c r="AP141" s="3">
        <f t="shared" si="239"/>
        <v>0.30436040582349955</v>
      </c>
      <c r="AQ141" s="3">
        <f t="shared" si="239"/>
        <v>0.66636322762918287</v>
      </c>
      <c r="AR141" s="3">
        <f t="shared" si="239"/>
        <v>0.59447264034056313</v>
      </c>
      <c r="AS141" s="3">
        <f t="shared" si="239"/>
        <v>0.68145363395229341</v>
      </c>
      <c r="AT141" s="3">
        <f t="shared" si="239"/>
        <v>0.47183793424058618</v>
      </c>
      <c r="AU141" s="3">
        <f t="shared" si="239"/>
        <v>0.43450930591497472</v>
      </c>
      <c r="AV141" s="3">
        <f t="shared" si="239"/>
        <v>0.31622430110261279</v>
      </c>
      <c r="AW141" s="3">
        <f t="shared" si="239"/>
        <v>0.43981006343082374</v>
      </c>
      <c r="AX141" s="3">
        <f t="shared" si="239"/>
        <v>0.29289321881345243</v>
      </c>
      <c r="AY141" s="3">
        <f t="shared" si="239"/>
        <v>0.31457686221199033</v>
      </c>
      <c r="AZ141" s="3">
        <f t="shared" si="239"/>
        <v>0.17805262636340613</v>
      </c>
      <c r="BA141" s="3">
        <f t="shared" si="239"/>
        <v>0.28451793674562798</v>
      </c>
      <c r="BB141" s="3">
        <f t="shared" si="239"/>
        <v>0.22925141678927141</v>
      </c>
      <c r="BC141" s="3">
        <f t="shared" si="239"/>
        <v>0.3314661116459493</v>
      </c>
      <c r="BD141" s="3">
        <f t="shared" si="239"/>
        <v>0.60400116607764121</v>
      </c>
      <c r="BE141" s="3">
        <f t="shared" si="239"/>
        <v>0.50072923112326562</v>
      </c>
      <c r="BF141" s="3">
        <f t="shared" si="239"/>
        <v>0.49066052667884852</v>
      </c>
      <c r="BG141" s="3">
        <f t="shared" si="239"/>
        <v>0.17778449512401406</v>
      </c>
      <c r="BH141" s="3">
        <f t="shared" si="239"/>
        <v>0.40716553092984764</v>
      </c>
      <c r="BI141" s="3">
        <f t="shared" si="239"/>
        <v>0.36109594781424292</v>
      </c>
      <c r="BJ141" s="3">
        <f t="shared" si="239"/>
        <v>0.61044072312183029</v>
      </c>
      <c r="BK141" s="3">
        <f t="shared" si="239"/>
        <v>0.39924199900489987</v>
      </c>
      <c r="BL141" s="3">
        <f t="shared" si="239"/>
        <v>0.21117169519420242</v>
      </c>
      <c r="BM141" s="3">
        <f t="shared" si="239"/>
        <v>0.22555106394899738</v>
      </c>
      <c r="BN141" s="3">
        <f t="shared" si="239"/>
        <v>0.2676145901239575</v>
      </c>
      <c r="BO141" s="3">
        <f t="shared" si="239"/>
        <v>0.35410524398267951</v>
      </c>
      <c r="BP141" s="3">
        <f t="shared" si="239"/>
        <v>0.48991302329886866</v>
      </c>
      <c r="BQ141" s="3">
        <f t="shared" ref="BQ141:EB141" si="240">1-(SQRT(((BQ140^2)+((BQ66/BQ53)^2))/2))</f>
        <v>0.60093869727404114</v>
      </c>
      <c r="BR141" s="3">
        <f t="shared" si="240"/>
        <v>0.63421799100794951</v>
      </c>
      <c r="BS141" s="3">
        <f t="shared" si="240"/>
        <v>0.57242621646633041</v>
      </c>
      <c r="BT141" s="3">
        <f t="shared" si="240"/>
        <v>0.77438939063608103</v>
      </c>
      <c r="BU141" s="3">
        <f t="shared" si="240"/>
        <v>0.68904242218725653</v>
      </c>
      <c r="BV141" s="3">
        <f t="shared" si="240"/>
        <v>0.77123376966299806</v>
      </c>
      <c r="BW141" s="3">
        <f t="shared" si="240"/>
        <v>0.81268773599836353</v>
      </c>
      <c r="BX141" s="3">
        <f t="shared" si="240"/>
        <v>0.83140511528511485</v>
      </c>
      <c r="BY141" s="3">
        <f t="shared" si="240"/>
        <v>0.25024517424733239</v>
      </c>
      <c r="BZ141" s="3">
        <f t="shared" si="240"/>
        <v>0.48229309964175482</v>
      </c>
      <c r="CA141" s="3">
        <f t="shared" si="240"/>
        <v>0.49451782336445638</v>
      </c>
      <c r="CB141" s="3">
        <f t="shared" si="240"/>
        <v>0.48700770275297744</v>
      </c>
      <c r="CC141" s="3">
        <f t="shared" si="240"/>
        <v>0.48331265125046585</v>
      </c>
      <c r="CD141" s="3">
        <f t="shared" si="240"/>
        <v>0.47556061504403058</v>
      </c>
      <c r="CE141" s="3">
        <f t="shared" si="240"/>
        <v>0.44818125809658715</v>
      </c>
      <c r="CF141" s="3">
        <f t="shared" si="240"/>
        <v>0.34015988948262066</v>
      </c>
      <c r="CG141" s="3">
        <f t="shared" si="240"/>
        <v>0.3378210418497859</v>
      </c>
      <c r="CH141" s="3">
        <f t="shared" si="240"/>
        <v>0.31266200649712872</v>
      </c>
      <c r="CI141" s="3">
        <f t="shared" si="240"/>
        <v>0.33890180225807776</v>
      </c>
      <c r="CJ141" s="3">
        <f t="shared" si="240"/>
        <v>0.25330801359701738</v>
      </c>
      <c r="CK141" s="3">
        <f t="shared" si="240"/>
        <v>0.76445775471676891</v>
      </c>
      <c r="CL141" s="3">
        <f t="shared" si="240"/>
        <v>0.64058328410880649</v>
      </c>
      <c r="CM141" s="3">
        <f t="shared" si="240"/>
        <v>0.54228856225629429</v>
      </c>
      <c r="CN141" s="3">
        <f t="shared" si="240"/>
        <v>0.47387218148217525</v>
      </c>
      <c r="CO141" s="3">
        <f t="shared" si="240"/>
        <v>0.44271495269914263</v>
      </c>
      <c r="CP141" s="3">
        <f t="shared" si="240"/>
        <v>0.74203557306766121</v>
      </c>
      <c r="CQ141" s="3">
        <f t="shared" si="240"/>
        <v>0.26094385401059295</v>
      </c>
      <c r="CR141" s="3">
        <f t="shared" si="240"/>
        <v>0.71483890463624478</v>
      </c>
      <c r="CS141" s="3">
        <f t="shared" si="240"/>
        <v>0.46540703461385069</v>
      </c>
      <c r="CT141" s="3">
        <f t="shared" si="240"/>
        <v>0.45842457725915819</v>
      </c>
      <c r="CU141" s="3">
        <f t="shared" si="240"/>
        <v>0.76848472600583217</v>
      </c>
      <c r="CV141" s="3">
        <f t="shared" si="240"/>
        <v>0.48388077185557921</v>
      </c>
      <c r="CW141" s="3">
        <f t="shared" si="240"/>
        <v>0.60216449338809186</v>
      </c>
      <c r="CX141" s="3">
        <f t="shared" si="240"/>
        <v>0.39688789887094766</v>
      </c>
      <c r="CY141" s="3">
        <f t="shared" si="240"/>
        <v>0.79870921661376104</v>
      </c>
      <c r="CZ141" s="3">
        <f t="shared" si="240"/>
        <v>0.31760332422946225</v>
      </c>
      <c r="DA141" s="3">
        <f t="shared" si="240"/>
        <v>0.28953184489590966</v>
      </c>
      <c r="DB141" s="3">
        <f t="shared" si="240"/>
        <v>0.3638722431930459</v>
      </c>
      <c r="DC141" s="3">
        <f t="shared" si="240"/>
        <v>0.72910058998166383</v>
      </c>
      <c r="DD141" s="3">
        <f t="shared" si="240"/>
        <v>0.61212427271388248</v>
      </c>
      <c r="DE141" s="3">
        <f t="shared" si="240"/>
        <v>0.77159442872467121</v>
      </c>
      <c r="DF141" s="3">
        <f t="shared" si="240"/>
        <v>0.3768305863697281</v>
      </c>
      <c r="DG141" s="3">
        <f t="shared" si="240"/>
        <v>0.57838758171752103</v>
      </c>
      <c r="DH141" s="3">
        <f t="shared" si="240"/>
        <v>0.60374601960176866</v>
      </c>
      <c r="DI141" s="3">
        <f t="shared" si="240"/>
        <v>0.43084664987118726</v>
      </c>
      <c r="DJ141" s="3">
        <f t="shared" si="240"/>
        <v>0.35581791003004826</v>
      </c>
      <c r="DK141" s="3">
        <f t="shared" si="240"/>
        <v>0.3754300929980241</v>
      </c>
      <c r="DL141" s="3">
        <f t="shared" si="240"/>
        <v>0.31193104293842933</v>
      </c>
      <c r="DM141" s="3">
        <f t="shared" si="240"/>
        <v>0.39362463710124818</v>
      </c>
      <c r="DN141" s="3">
        <f t="shared" si="240"/>
        <v>0.33521908604562367</v>
      </c>
      <c r="DO141" s="3">
        <f t="shared" si="240"/>
        <v>0.22114274920099508</v>
      </c>
      <c r="DP141" s="3">
        <f t="shared" si="240"/>
        <v>0.3630030196332984</v>
      </c>
      <c r="DQ141" s="3">
        <f t="shared" si="240"/>
        <v>0.31940027983078534</v>
      </c>
      <c r="DR141" s="3">
        <f t="shared" si="240"/>
        <v>0.15091853105322217</v>
      </c>
      <c r="DS141" s="3">
        <f t="shared" si="240"/>
        <v>0.1115917118299935</v>
      </c>
      <c r="DT141" s="3">
        <f t="shared" si="240"/>
        <v>0.15896923838168853</v>
      </c>
      <c r="DU141" s="3">
        <f t="shared" si="240"/>
        <v>0.25906410485472409</v>
      </c>
      <c r="DV141" s="3">
        <f t="shared" si="240"/>
        <v>0.18570221360071559</v>
      </c>
      <c r="DW141" s="3">
        <f t="shared" si="240"/>
        <v>0.29428968592570837</v>
      </c>
      <c r="DX141" s="3">
        <f t="shared" si="240"/>
        <v>0.69178439324933705</v>
      </c>
      <c r="DY141" s="3">
        <f t="shared" si="240"/>
        <v>0.71927595952893619</v>
      </c>
      <c r="DZ141" s="3">
        <f t="shared" si="240"/>
        <v>0.54470634247651484</v>
      </c>
      <c r="EA141" s="3">
        <f t="shared" si="240"/>
        <v>0.65691410363543246</v>
      </c>
      <c r="EB141" s="3">
        <f t="shared" si="240"/>
        <v>0.33316821009354236</v>
      </c>
      <c r="EC141" s="3">
        <f t="shared" ref="EC141:FX141" si="241">1-(SQRT(((EC140^2)+((EC66/EC53)^2))/2))</f>
        <v>0.38213255562110515</v>
      </c>
      <c r="ED141" s="3">
        <f t="shared" si="241"/>
        <v>0.94859655487990446</v>
      </c>
      <c r="EE141" s="3">
        <f t="shared" si="241"/>
        <v>0.23711440650006521</v>
      </c>
      <c r="EF141" s="3">
        <f t="shared" si="241"/>
        <v>0.20162835222455988</v>
      </c>
      <c r="EG141" s="3">
        <f t="shared" si="241"/>
        <v>0.18154588733499166</v>
      </c>
      <c r="EH141" s="3">
        <f t="shared" si="241"/>
        <v>0.2752706227676528</v>
      </c>
      <c r="EI141" s="3">
        <f t="shared" si="241"/>
        <v>0.18655008639540194</v>
      </c>
      <c r="EJ141" s="3">
        <f t="shared" si="241"/>
        <v>0.38235225808094031</v>
      </c>
      <c r="EK141" s="3">
        <f t="shared" si="241"/>
        <v>0.77256169080737569</v>
      </c>
      <c r="EL141" s="3">
        <f t="shared" si="241"/>
        <v>0.79067541403356345</v>
      </c>
      <c r="EM141" s="3">
        <f t="shared" si="241"/>
        <v>0.37539280240433137</v>
      </c>
      <c r="EN141" s="3">
        <f t="shared" si="241"/>
        <v>0.16475856794951294</v>
      </c>
      <c r="EO141" s="3">
        <f t="shared" si="241"/>
        <v>0.38145244840318748</v>
      </c>
      <c r="EP141" s="3">
        <f t="shared" si="241"/>
        <v>0.67595171173845015</v>
      </c>
      <c r="EQ141" s="3">
        <f t="shared" si="241"/>
        <v>0.87088531072036268</v>
      </c>
      <c r="ER141" s="3">
        <f t="shared" si="241"/>
        <v>0.68769815479360186</v>
      </c>
      <c r="ES141" s="3">
        <f t="shared" si="241"/>
        <v>0.29284876663148696</v>
      </c>
      <c r="ET141" s="3">
        <f t="shared" si="241"/>
        <v>0.28534308179897272</v>
      </c>
      <c r="EU141" s="3">
        <f t="shared" si="241"/>
        <v>6.9697547840065877E-2</v>
      </c>
      <c r="EV141" s="3">
        <f t="shared" si="241"/>
        <v>0.48044898089646959</v>
      </c>
      <c r="EW141" s="3">
        <f t="shared" si="241"/>
        <v>0.80412852532843093</v>
      </c>
      <c r="EX141" s="3">
        <f t="shared" si="241"/>
        <v>0.52585292933521111</v>
      </c>
      <c r="EY141" s="3">
        <f t="shared" si="241"/>
        <v>0.38425230060018201</v>
      </c>
      <c r="EZ141" s="3">
        <f t="shared" si="241"/>
        <v>0.36990203168038605</v>
      </c>
      <c r="FA141" s="3">
        <f t="shared" si="241"/>
        <v>0.75124589882316417</v>
      </c>
      <c r="FB141" s="3">
        <f t="shared" si="241"/>
        <v>0.58128768366058803</v>
      </c>
      <c r="FC141" s="3">
        <f t="shared" si="241"/>
        <v>0.48177423821348941</v>
      </c>
      <c r="FD141" s="3">
        <f t="shared" si="241"/>
        <v>0.38759099333544045</v>
      </c>
      <c r="FE141" s="3">
        <f t="shared" si="241"/>
        <v>0.68641786722586551</v>
      </c>
      <c r="FF141" s="3">
        <f t="shared" si="241"/>
        <v>0.34517313130053529</v>
      </c>
      <c r="FG141" s="3">
        <f t="shared" si="241"/>
        <v>0.32950408467458103</v>
      </c>
      <c r="FH141" s="3">
        <f t="shared" si="241"/>
        <v>0.49457831388850959</v>
      </c>
      <c r="FI141" s="3">
        <f t="shared" si="241"/>
        <v>0.54235221320459348</v>
      </c>
      <c r="FJ141" s="3">
        <f t="shared" si="241"/>
        <v>0.70538882843889517</v>
      </c>
      <c r="FK141" s="3">
        <f t="shared" si="241"/>
        <v>0.60367383784604267</v>
      </c>
      <c r="FL141" s="3">
        <f t="shared" si="241"/>
        <v>0.57313635305916955</v>
      </c>
      <c r="FM141" s="3">
        <f t="shared" si="241"/>
        <v>0.48017425057716279</v>
      </c>
      <c r="FN141" s="3">
        <f t="shared" si="241"/>
        <v>0.23322087252085111</v>
      </c>
      <c r="FO141" s="3">
        <f t="shared" si="241"/>
        <v>0.72711037601540052</v>
      </c>
      <c r="FP141" s="3">
        <f t="shared" si="241"/>
        <v>0.4265212587053635</v>
      </c>
      <c r="FQ141" s="3">
        <f t="shared" si="241"/>
        <v>0.5807539381596607</v>
      </c>
      <c r="FR141" s="3">
        <f t="shared" si="241"/>
        <v>0.68654029287606666</v>
      </c>
      <c r="FS141" s="3">
        <f t="shared" si="241"/>
        <v>0.76757244419222503</v>
      </c>
      <c r="FT141" s="3">
        <f t="shared" si="241"/>
        <v>0.78959261632985656</v>
      </c>
      <c r="FU141" s="3">
        <f t="shared" si="241"/>
        <v>0.35331432264773011</v>
      </c>
      <c r="FV141" s="3">
        <f t="shared" si="241"/>
        <v>0.40577869967914693</v>
      </c>
      <c r="FW141" s="3">
        <f t="shared" si="241"/>
        <v>0.42156237532328744</v>
      </c>
      <c r="FX141" s="3">
        <f t="shared" si="241"/>
        <v>0.6863125403982846</v>
      </c>
      <c r="FY141" s="7"/>
    </row>
    <row r="142" spans="1:181" x14ac:dyDescent="0.25">
      <c r="B142" s="23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7"/>
    </row>
    <row r="143" spans="1:181" s="4" customFormat="1" x14ac:dyDescent="0.25">
      <c r="A143" s="92"/>
      <c r="B143" s="42" t="s">
        <v>328</v>
      </c>
      <c r="C143" s="4">
        <f t="shared" ref="C143:AH143" si="242">ROUND(C141*(C122),2)</f>
        <v>13229921.92</v>
      </c>
      <c r="D143" s="4">
        <f t="shared" si="242"/>
        <v>103069209.59999999</v>
      </c>
      <c r="E143" s="4">
        <f t="shared" si="242"/>
        <v>9135859.6600000001</v>
      </c>
      <c r="F143" s="4">
        <f t="shared" si="242"/>
        <v>42437459.100000001</v>
      </c>
      <c r="G143" s="4">
        <f t="shared" si="242"/>
        <v>3636812.05</v>
      </c>
      <c r="H143" s="4">
        <f t="shared" si="242"/>
        <v>3376524.39</v>
      </c>
      <c r="I143" s="4">
        <f t="shared" si="242"/>
        <v>11779680.35</v>
      </c>
      <c r="J143" s="4">
        <f t="shared" si="242"/>
        <v>2730599.9</v>
      </c>
      <c r="K143" s="4">
        <f t="shared" si="242"/>
        <v>836263.5</v>
      </c>
      <c r="L143" s="4">
        <f t="shared" si="242"/>
        <v>8067870.5300000003</v>
      </c>
      <c r="M143" s="4">
        <f t="shared" si="242"/>
        <v>1659807.81</v>
      </c>
      <c r="N143" s="4">
        <f t="shared" si="242"/>
        <v>172982874.40000001</v>
      </c>
      <c r="O143" s="4">
        <f t="shared" si="242"/>
        <v>51387401.43</v>
      </c>
      <c r="P143" s="4">
        <f t="shared" si="242"/>
        <v>847157.43</v>
      </c>
      <c r="Q143" s="4">
        <f t="shared" si="242"/>
        <v>60457771.869999997</v>
      </c>
      <c r="R143" s="4">
        <f t="shared" si="242"/>
        <v>1700590.76</v>
      </c>
      <c r="S143" s="4">
        <f t="shared" si="242"/>
        <v>5695117.6900000004</v>
      </c>
      <c r="T143" s="4">
        <f t="shared" si="242"/>
        <v>928553.18</v>
      </c>
      <c r="U143" s="4">
        <f t="shared" si="242"/>
        <v>405240.8</v>
      </c>
      <c r="V143" s="4">
        <f t="shared" si="242"/>
        <v>695780.53</v>
      </c>
      <c r="W143" s="4">
        <f t="shared" si="242"/>
        <v>459537.13</v>
      </c>
      <c r="X143" s="4">
        <f t="shared" si="242"/>
        <v>309307.62</v>
      </c>
      <c r="Y143" s="4">
        <f t="shared" si="242"/>
        <v>844800.14</v>
      </c>
      <c r="Z143" s="4">
        <f t="shared" si="242"/>
        <v>834396.88</v>
      </c>
      <c r="AA143" s="4">
        <f t="shared" si="242"/>
        <v>92058618.769999996</v>
      </c>
      <c r="AB143" s="4">
        <f t="shared" si="242"/>
        <v>154348171.44999999</v>
      </c>
      <c r="AC143" s="4">
        <f t="shared" si="242"/>
        <v>3899210.5</v>
      </c>
      <c r="AD143" s="4">
        <f t="shared" si="242"/>
        <v>4235922.28</v>
      </c>
      <c r="AE143" s="4">
        <f t="shared" si="242"/>
        <v>1129363.99</v>
      </c>
      <c r="AF143" s="4">
        <f t="shared" si="242"/>
        <v>1481675.78</v>
      </c>
      <c r="AG143" s="4">
        <f t="shared" si="242"/>
        <v>5468837.8200000003</v>
      </c>
      <c r="AH143" s="4">
        <f t="shared" si="242"/>
        <v>1362417.96</v>
      </c>
      <c r="AI143" s="4">
        <f t="shared" ref="AI143:BN143" si="243">ROUND(AI141*(AI122),2)</f>
        <v>641785.49</v>
      </c>
      <c r="AJ143" s="4">
        <f t="shared" si="243"/>
        <v>605080.80000000005</v>
      </c>
      <c r="AK143" s="4">
        <f t="shared" si="243"/>
        <v>801440.96</v>
      </c>
      <c r="AL143" s="4">
        <f t="shared" si="243"/>
        <v>740731.28</v>
      </c>
      <c r="AM143" s="4">
        <f t="shared" si="243"/>
        <v>900541.54</v>
      </c>
      <c r="AN143" s="4">
        <f t="shared" si="243"/>
        <v>2047574.61</v>
      </c>
      <c r="AO143" s="4">
        <f t="shared" si="243"/>
        <v>11965546.91</v>
      </c>
      <c r="AP143" s="4">
        <f t="shared" si="243"/>
        <v>199519718.33000001</v>
      </c>
      <c r="AQ143" s="4">
        <f t="shared" si="243"/>
        <v>1805405.35</v>
      </c>
      <c r="AR143" s="4">
        <f t="shared" si="243"/>
        <v>235328190.09</v>
      </c>
      <c r="AS143" s="4">
        <f t="shared" si="243"/>
        <v>30721758.23</v>
      </c>
      <c r="AT143" s="4">
        <f t="shared" si="243"/>
        <v>8033076.1299999999</v>
      </c>
      <c r="AU143" s="4">
        <f t="shared" si="243"/>
        <v>1403989.14</v>
      </c>
      <c r="AV143" s="4">
        <f t="shared" si="243"/>
        <v>917153.55</v>
      </c>
      <c r="AW143" s="4">
        <f t="shared" si="243"/>
        <v>1015514.6</v>
      </c>
      <c r="AX143" s="4">
        <f t="shared" si="243"/>
        <v>177884.19</v>
      </c>
      <c r="AY143" s="4">
        <f t="shared" si="243"/>
        <v>1266656.3</v>
      </c>
      <c r="AZ143" s="4">
        <f t="shared" si="243"/>
        <v>14340148.5</v>
      </c>
      <c r="BA143" s="4">
        <f t="shared" si="243"/>
        <v>16974200.079999998</v>
      </c>
      <c r="BB143" s="4">
        <f t="shared" si="243"/>
        <v>11998037.619999999</v>
      </c>
      <c r="BC143" s="4">
        <f t="shared" si="243"/>
        <v>64684668.43</v>
      </c>
      <c r="BD143" s="4">
        <f t="shared" si="243"/>
        <v>16939438.190000001</v>
      </c>
      <c r="BE143" s="4">
        <f t="shared" si="243"/>
        <v>5058095.05</v>
      </c>
      <c r="BF143" s="4">
        <f t="shared" si="243"/>
        <v>71907680.280000001</v>
      </c>
      <c r="BG143" s="4">
        <f t="shared" si="243"/>
        <v>1409759.67</v>
      </c>
      <c r="BH143" s="4">
        <f t="shared" si="243"/>
        <v>1974779.54</v>
      </c>
      <c r="BI143" s="4">
        <f t="shared" si="243"/>
        <v>950153.55</v>
      </c>
      <c r="BJ143" s="4">
        <f t="shared" si="243"/>
        <v>22547278.859999999</v>
      </c>
      <c r="BK143" s="4">
        <f t="shared" si="243"/>
        <v>38546656.460000001</v>
      </c>
      <c r="BL143" s="4">
        <f t="shared" si="243"/>
        <v>443895.4</v>
      </c>
      <c r="BM143" s="4">
        <f t="shared" si="243"/>
        <v>645614.84</v>
      </c>
      <c r="BN143" s="4">
        <f t="shared" si="243"/>
        <v>7254303.4900000002</v>
      </c>
      <c r="BO143" s="4">
        <f t="shared" ref="BO143:CT143" si="244">ROUND(BO141*(BO122),2)</f>
        <v>4168443.88</v>
      </c>
      <c r="BP143" s="4">
        <f t="shared" si="244"/>
        <v>1222073.32</v>
      </c>
      <c r="BQ143" s="4">
        <f t="shared" si="244"/>
        <v>22906673.329999998</v>
      </c>
      <c r="BR143" s="4">
        <f t="shared" si="244"/>
        <v>20519506.27</v>
      </c>
      <c r="BS143" s="4">
        <f t="shared" si="244"/>
        <v>4829469.75</v>
      </c>
      <c r="BT143" s="4">
        <f t="shared" si="244"/>
        <v>2408725.9300000002</v>
      </c>
      <c r="BU143" s="4">
        <f t="shared" si="244"/>
        <v>2535905.2200000002</v>
      </c>
      <c r="BV143" s="4">
        <f t="shared" si="244"/>
        <v>6750107.2400000002</v>
      </c>
      <c r="BW143" s="4">
        <f t="shared" si="244"/>
        <v>10167346.24</v>
      </c>
      <c r="BX143" s="4">
        <f t="shared" si="244"/>
        <v>932729.41</v>
      </c>
      <c r="BY143" s="4">
        <f t="shared" si="244"/>
        <v>1131782.22</v>
      </c>
      <c r="BZ143" s="4">
        <f t="shared" si="244"/>
        <v>1183069.1000000001</v>
      </c>
      <c r="CA143" s="4">
        <f t="shared" si="244"/>
        <v>1174954.8899999999</v>
      </c>
      <c r="CB143" s="4">
        <f t="shared" si="244"/>
        <v>262762889.08000001</v>
      </c>
      <c r="CC143" s="4">
        <f t="shared" si="244"/>
        <v>1001785.93</v>
      </c>
      <c r="CD143" s="4">
        <f t="shared" si="244"/>
        <v>554969.72</v>
      </c>
      <c r="CE143" s="4">
        <f t="shared" si="244"/>
        <v>899420.93</v>
      </c>
      <c r="CF143" s="4">
        <f t="shared" si="244"/>
        <v>587774.06999999995</v>
      </c>
      <c r="CG143" s="4">
        <f t="shared" si="244"/>
        <v>715011.47</v>
      </c>
      <c r="CH143" s="4">
        <f t="shared" si="244"/>
        <v>549523.87</v>
      </c>
      <c r="CI143" s="4">
        <f t="shared" si="244"/>
        <v>2082445.08</v>
      </c>
      <c r="CJ143" s="4">
        <f t="shared" si="244"/>
        <v>2425856.9500000002</v>
      </c>
      <c r="CK143" s="4">
        <f t="shared" si="244"/>
        <v>22537669.300000001</v>
      </c>
      <c r="CL143" s="4">
        <f t="shared" si="244"/>
        <v>6227007.5300000003</v>
      </c>
      <c r="CM143" s="4">
        <f t="shared" si="244"/>
        <v>3256316.8</v>
      </c>
      <c r="CN143" s="4">
        <f t="shared" si="244"/>
        <v>84739069.120000005</v>
      </c>
      <c r="CO143" s="4">
        <f t="shared" si="244"/>
        <v>45142862.719999999</v>
      </c>
      <c r="CP143" s="4">
        <f t="shared" si="244"/>
        <v>6197522.1900000004</v>
      </c>
      <c r="CQ143" s="4">
        <f t="shared" si="244"/>
        <v>2692570.39</v>
      </c>
      <c r="CR143" s="4">
        <f t="shared" si="244"/>
        <v>1593611.47</v>
      </c>
      <c r="CS143" s="4">
        <f t="shared" si="244"/>
        <v>1520375.97</v>
      </c>
      <c r="CT143" s="4">
        <f t="shared" si="244"/>
        <v>626583.66</v>
      </c>
      <c r="CU143" s="4">
        <f t="shared" ref="CU143:DZ143" si="245">ROUND(CU141*(CU122),2)</f>
        <v>2112385.2799999998</v>
      </c>
      <c r="CV143" s="4">
        <f t="shared" si="245"/>
        <v>391064.04</v>
      </c>
      <c r="CW143" s="4">
        <f t="shared" si="245"/>
        <v>1221888.05</v>
      </c>
      <c r="CX143" s="4">
        <f t="shared" si="245"/>
        <v>1502718.48</v>
      </c>
      <c r="CY143" s="4">
        <f t="shared" si="245"/>
        <v>833669.77</v>
      </c>
      <c r="CZ143" s="4">
        <f t="shared" si="245"/>
        <v>5103515.24</v>
      </c>
      <c r="DA143" s="4">
        <f t="shared" si="245"/>
        <v>639265.5</v>
      </c>
      <c r="DB143" s="4">
        <f t="shared" si="245"/>
        <v>1093275.49</v>
      </c>
      <c r="DC143" s="4">
        <f t="shared" si="245"/>
        <v>1583847.72</v>
      </c>
      <c r="DD143" s="4">
        <f t="shared" si="245"/>
        <v>988239.86</v>
      </c>
      <c r="DE143" s="4">
        <f t="shared" si="245"/>
        <v>3061711.39</v>
      </c>
      <c r="DF143" s="4">
        <f t="shared" si="245"/>
        <v>53595712.32</v>
      </c>
      <c r="DG143" s="4">
        <f t="shared" si="245"/>
        <v>725598.05</v>
      </c>
      <c r="DH143" s="4">
        <f t="shared" si="245"/>
        <v>9457829.7200000007</v>
      </c>
      <c r="DI143" s="4">
        <f t="shared" si="245"/>
        <v>8511173.5099999998</v>
      </c>
      <c r="DJ143" s="4">
        <f t="shared" si="245"/>
        <v>1986152.36</v>
      </c>
      <c r="DK143" s="4">
        <f t="shared" si="245"/>
        <v>1346518.4</v>
      </c>
      <c r="DL143" s="4">
        <f t="shared" si="245"/>
        <v>12843498.66</v>
      </c>
      <c r="DM143" s="4">
        <f t="shared" si="245"/>
        <v>1235516.52</v>
      </c>
      <c r="DN143" s="4">
        <f t="shared" si="245"/>
        <v>3907190.6</v>
      </c>
      <c r="DO143" s="4">
        <f t="shared" si="245"/>
        <v>5236912.16</v>
      </c>
      <c r="DP143" s="4">
        <f t="shared" si="245"/>
        <v>867396.61</v>
      </c>
      <c r="DQ143" s="4">
        <f t="shared" si="245"/>
        <v>1380763.29</v>
      </c>
      <c r="DR143" s="4">
        <f t="shared" si="245"/>
        <v>1624552.11</v>
      </c>
      <c r="DS143" s="4">
        <f t="shared" si="245"/>
        <v>794519.13</v>
      </c>
      <c r="DT143" s="4">
        <f t="shared" si="245"/>
        <v>318660.39</v>
      </c>
      <c r="DU143" s="4">
        <f t="shared" si="245"/>
        <v>922387.6</v>
      </c>
      <c r="DV143" s="4">
        <f t="shared" si="245"/>
        <v>461651.17</v>
      </c>
      <c r="DW143" s="4">
        <f t="shared" si="245"/>
        <v>932977.99</v>
      </c>
      <c r="DX143" s="4">
        <f t="shared" si="245"/>
        <v>1540664.92</v>
      </c>
      <c r="DY143" s="4">
        <f t="shared" si="245"/>
        <v>2183870.5499999998</v>
      </c>
      <c r="DZ143" s="4">
        <f t="shared" si="245"/>
        <v>4093566.87</v>
      </c>
      <c r="EA143" s="4">
        <f t="shared" ref="EA143:FF143" si="246">ROUND(EA141*(EA122),2)</f>
        <v>2881925.47</v>
      </c>
      <c r="EB143" s="4">
        <f t="shared" si="246"/>
        <v>1674991.33</v>
      </c>
      <c r="EC143" s="4">
        <f t="shared" si="246"/>
        <v>1099049.7</v>
      </c>
      <c r="ED143" s="4">
        <f t="shared" si="246"/>
        <v>11025577.380000001</v>
      </c>
      <c r="EE143" s="4">
        <f t="shared" si="246"/>
        <v>583622.07999999996</v>
      </c>
      <c r="EF143" s="4">
        <f t="shared" si="246"/>
        <v>2505451.84</v>
      </c>
      <c r="EG143" s="4">
        <f t="shared" si="246"/>
        <v>556518.72</v>
      </c>
      <c r="EH143" s="4">
        <f t="shared" si="246"/>
        <v>709032.32</v>
      </c>
      <c r="EI143" s="4">
        <f t="shared" si="246"/>
        <v>23564893.670000002</v>
      </c>
      <c r="EJ143" s="4">
        <f t="shared" si="246"/>
        <v>22661106.390000001</v>
      </c>
      <c r="EK143" s="4">
        <f t="shared" si="246"/>
        <v>4035671.19</v>
      </c>
      <c r="EL143" s="4">
        <f t="shared" si="246"/>
        <v>2969040.11</v>
      </c>
      <c r="EM143" s="4">
        <f t="shared" si="246"/>
        <v>1708040.31</v>
      </c>
      <c r="EN143" s="4">
        <f t="shared" si="246"/>
        <v>1477163.81</v>
      </c>
      <c r="EO143" s="4">
        <f t="shared" si="246"/>
        <v>1433460.09</v>
      </c>
      <c r="EP143" s="4">
        <f t="shared" si="246"/>
        <v>2268805.29</v>
      </c>
      <c r="EQ143" s="4">
        <f t="shared" si="246"/>
        <v>13632424.789999999</v>
      </c>
      <c r="ER143" s="4">
        <f t="shared" si="246"/>
        <v>2379993.9300000002</v>
      </c>
      <c r="ES143" s="4">
        <f t="shared" si="246"/>
        <v>482744.67</v>
      </c>
      <c r="ET143" s="4">
        <f t="shared" si="246"/>
        <v>754371.03</v>
      </c>
      <c r="EU143" s="4">
        <f t="shared" si="246"/>
        <v>409411.79</v>
      </c>
      <c r="EV143" s="4">
        <f t="shared" si="246"/>
        <v>526564.89</v>
      </c>
      <c r="EW143" s="4">
        <f t="shared" si="246"/>
        <v>5162628.9800000004</v>
      </c>
      <c r="EX143" s="4">
        <f t="shared" si="246"/>
        <v>1450467.35</v>
      </c>
      <c r="EY143" s="4">
        <f t="shared" si="246"/>
        <v>2870825.96</v>
      </c>
      <c r="EZ143" s="4">
        <f t="shared" si="246"/>
        <v>675788.27</v>
      </c>
      <c r="FA143" s="4">
        <f t="shared" si="246"/>
        <v>16484007.08</v>
      </c>
      <c r="FB143" s="4">
        <f t="shared" si="246"/>
        <v>1953734.63</v>
      </c>
      <c r="FC143" s="4">
        <f t="shared" si="246"/>
        <v>8281201.5199999996</v>
      </c>
      <c r="FD143" s="4">
        <f t="shared" si="246"/>
        <v>1240744.53</v>
      </c>
      <c r="FE143" s="4">
        <f t="shared" si="246"/>
        <v>992563.67</v>
      </c>
      <c r="FF143" s="4">
        <f t="shared" si="246"/>
        <v>774061.56</v>
      </c>
      <c r="FG143" s="4">
        <f t="shared" ref="FG143:FX143" si="247">ROUND(FG141*(FG122),2)</f>
        <v>520341.5</v>
      </c>
      <c r="FH143" s="4">
        <f t="shared" si="247"/>
        <v>629971.97</v>
      </c>
      <c r="FI143" s="4">
        <f t="shared" si="247"/>
        <v>7522869.5</v>
      </c>
      <c r="FJ143" s="4">
        <f t="shared" si="247"/>
        <v>9312417.1899999995</v>
      </c>
      <c r="FK143" s="4">
        <f t="shared" si="247"/>
        <v>9744685</v>
      </c>
      <c r="FL143" s="4">
        <f t="shared" si="247"/>
        <v>17265303.149999999</v>
      </c>
      <c r="FM143" s="4">
        <f t="shared" si="247"/>
        <v>11098344.76</v>
      </c>
      <c r="FN143" s="4">
        <f t="shared" si="247"/>
        <v>33963978.270000003</v>
      </c>
      <c r="FO143" s="4">
        <f t="shared" si="247"/>
        <v>6294371.7699999996</v>
      </c>
      <c r="FP143" s="4">
        <f t="shared" si="247"/>
        <v>7934754.21</v>
      </c>
      <c r="FQ143" s="4">
        <f t="shared" si="247"/>
        <v>3641583.47</v>
      </c>
      <c r="FR143" s="4">
        <f t="shared" si="247"/>
        <v>1325074.82</v>
      </c>
      <c r="FS143" s="4">
        <f t="shared" si="247"/>
        <v>1623202.99</v>
      </c>
      <c r="FT143" s="4">
        <f t="shared" si="247"/>
        <v>942319.62</v>
      </c>
      <c r="FU143" s="4">
        <f t="shared" si="247"/>
        <v>2394718.4900000002</v>
      </c>
      <c r="FV143" s="4">
        <f t="shared" si="247"/>
        <v>2390492.56</v>
      </c>
      <c r="FW143" s="4">
        <f t="shared" si="247"/>
        <v>854332.24</v>
      </c>
      <c r="FX143" s="4">
        <f t="shared" si="247"/>
        <v>834503.08</v>
      </c>
      <c r="FY143" s="4">
        <f>SUM(C143:FX143)</f>
        <v>2451121410.4199991</v>
      </c>
    </row>
    <row r="144" spans="1:181" s="4" customFormat="1" x14ac:dyDescent="0.25">
      <c r="A144" s="49"/>
      <c r="B144" s="93" t="s">
        <v>418</v>
      </c>
      <c r="C144" s="4">
        <v>898270.29</v>
      </c>
      <c r="D144" s="4">
        <v>3227861.84</v>
      </c>
      <c r="E144" s="4">
        <v>943971.26</v>
      </c>
      <c r="F144" s="4">
        <v>1462881.21</v>
      </c>
      <c r="G144" s="4">
        <v>123929.56</v>
      </c>
      <c r="H144" s="4">
        <v>136403.87</v>
      </c>
      <c r="I144" s="4">
        <v>946131.17</v>
      </c>
      <c r="J144" s="4">
        <v>377163.69</v>
      </c>
      <c r="K144" s="4">
        <v>41346.519999999997</v>
      </c>
      <c r="L144" s="4">
        <v>531961.71</v>
      </c>
      <c r="M144" s="4">
        <v>235650.71</v>
      </c>
      <c r="N144" s="4">
        <v>8073760.7199999997</v>
      </c>
      <c r="O144" s="4">
        <v>2329357.34</v>
      </c>
      <c r="P144" s="4">
        <v>38087.01</v>
      </c>
      <c r="Q144" s="4">
        <v>3111716.9</v>
      </c>
      <c r="R144" s="4">
        <v>59621.91</v>
      </c>
      <c r="S144" s="4">
        <v>456247.67</v>
      </c>
      <c r="T144" s="4">
        <v>64355.88</v>
      </c>
      <c r="U144" s="4">
        <v>25603.16</v>
      </c>
      <c r="V144" s="4">
        <v>75511.360000000001</v>
      </c>
      <c r="W144" s="4">
        <v>18934.759999999998</v>
      </c>
      <c r="X144" s="4">
        <v>16860.78</v>
      </c>
      <c r="Y144" s="4">
        <v>83728.039999999994</v>
      </c>
      <c r="Z144" s="4">
        <v>39879.589999999997</v>
      </c>
      <c r="AA144" s="4">
        <v>3221482.18</v>
      </c>
      <c r="AB144" s="4">
        <v>6043535.4299999997</v>
      </c>
      <c r="AC144" s="4">
        <v>310175.21999999997</v>
      </c>
      <c r="AD144" s="4">
        <v>259099.6</v>
      </c>
      <c r="AE144" s="4">
        <v>53559.57</v>
      </c>
      <c r="AF144" s="4">
        <v>70022.009999999995</v>
      </c>
      <c r="AG144" s="4">
        <v>251731.27</v>
      </c>
      <c r="AH144" s="4">
        <v>117750.26</v>
      </c>
      <c r="AI144" s="4">
        <v>21627.06</v>
      </c>
      <c r="AJ144" s="4">
        <v>96153.09</v>
      </c>
      <c r="AK144" s="4">
        <v>52266.32</v>
      </c>
      <c r="AL144" s="4">
        <v>84063.61</v>
      </c>
      <c r="AM144" s="4">
        <v>66441.47</v>
      </c>
      <c r="AN144" s="4">
        <v>232075.91</v>
      </c>
      <c r="AO144" s="4">
        <v>959388.53</v>
      </c>
      <c r="AP144" s="4">
        <v>17597266.170000002</v>
      </c>
      <c r="AQ144" s="4">
        <v>74746.48</v>
      </c>
      <c r="AR144" s="4">
        <v>8850748.5099999998</v>
      </c>
      <c r="AS144" s="4">
        <v>1292961.8</v>
      </c>
      <c r="AT144" s="4">
        <v>609236.09</v>
      </c>
      <c r="AU144" s="4">
        <v>88513.83</v>
      </c>
      <c r="AV144" s="4">
        <v>35302.6</v>
      </c>
      <c r="AW144" s="4">
        <v>51868.07</v>
      </c>
      <c r="AX144" s="4">
        <v>30295.5</v>
      </c>
      <c r="AY144" s="4">
        <v>56921.03</v>
      </c>
      <c r="AZ144" s="4">
        <v>987655.13</v>
      </c>
      <c r="BA144" s="4">
        <v>608422.05000000005</v>
      </c>
      <c r="BB144" s="4">
        <v>262767.08</v>
      </c>
      <c r="BC144" s="4">
        <v>5401458.5</v>
      </c>
      <c r="BD144" s="4">
        <v>907398.47</v>
      </c>
      <c r="BE144" s="4">
        <v>242279.32</v>
      </c>
      <c r="BF144" s="4">
        <v>3459108.3</v>
      </c>
      <c r="BG144" s="4">
        <v>74650.28</v>
      </c>
      <c r="BH144" s="4">
        <v>74294.850000000006</v>
      </c>
      <c r="BI144" s="4">
        <v>32773.81</v>
      </c>
      <c r="BJ144" s="4">
        <v>926197.27</v>
      </c>
      <c r="BK144" s="4">
        <v>1603091.66</v>
      </c>
      <c r="BL144" s="4">
        <v>6350.09</v>
      </c>
      <c r="BM144" s="4">
        <v>34474.410000000003</v>
      </c>
      <c r="BN144" s="4">
        <v>764570.42</v>
      </c>
      <c r="BO144" s="4">
        <v>420110.86</v>
      </c>
      <c r="BP144" s="4">
        <v>144978.92000000001</v>
      </c>
      <c r="BQ144" s="4">
        <v>1020355.34</v>
      </c>
      <c r="BR144" s="4">
        <v>319994.03000000003</v>
      </c>
      <c r="BS144" s="4">
        <v>158481.41</v>
      </c>
      <c r="BT144" s="4">
        <v>56713.84</v>
      </c>
      <c r="BU144" s="4">
        <v>119024.06</v>
      </c>
      <c r="BV144" s="4">
        <v>320516.75</v>
      </c>
      <c r="BW144" s="4">
        <v>433359.73</v>
      </c>
      <c r="BX144" s="4">
        <v>50904.42</v>
      </c>
      <c r="BY144" s="4">
        <v>171652.15</v>
      </c>
      <c r="BZ144" s="4">
        <v>88021.53</v>
      </c>
      <c r="CA144" s="4">
        <v>204010.02</v>
      </c>
      <c r="CB144" s="4">
        <v>13339287.48</v>
      </c>
      <c r="CC144" s="4">
        <v>54083.79</v>
      </c>
      <c r="CD144" s="4">
        <v>46958.73</v>
      </c>
      <c r="CE144" s="4">
        <v>61570.78</v>
      </c>
      <c r="CF144" s="4">
        <v>52347.96</v>
      </c>
      <c r="CG144" s="4">
        <v>48526.62</v>
      </c>
      <c r="CH144" s="4">
        <v>40219.79</v>
      </c>
      <c r="CI144" s="4">
        <v>174437.45</v>
      </c>
      <c r="CJ144" s="4">
        <v>192405.21</v>
      </c>
      <c r="CK144" s="4">
        <v>1091215.55</v>
      </c>
      <c r="CL144" s="4">
        <v>199638.72</v>
      </c>
      <c r="CM144" s="4">
        <v>59822.81</v>
      </c>
      <c r="CN144" s="4">
        <v>4441280.1500000004</v>
      </c>
      <c r="CO144" s="4">
        <v>2142184.7400000002</v>
      </c>
      <c r="CP144" s="4">
        <v>501166.16</v>
      </c>
      <c r="CQ144" s="4">
        <v>237198.96</v>
      </c>
      <c r="CR144" s="4">
        <v>89373.88</v>
      </c>
      <c r="CS144" s="4">
        <v>154440.56</v>
      </c>
      <c r="CT144" s="4">
        <v>52680.26</v>
      </c>
      <c r="CU144" s="4">
        <v>35921.71</v>
      </c>
      <c r="CV144" s="4">
        <v>27273.09</v>
      </c>
      <c r="CW144" s="4">
        <v>93024.3</v>
      </c>
      <c r="CX144" s="4">
        <v>100966.23</v>
      </c>
      <c r="CY144" s="4">
        <v>17993.810000000001</v>
      </c>
      <c r="CZ144" s="4">
        <v>449931.09</v>
      </c>
      <c r="DA144" s="4">
        <v>25639.88</v>
      </c>
      <c r="DB144" s="4">
        <v>42018.22</v>
      </c>
      <c r="DC144" s="4">
        <v>112175.39</v>
      </c>
      <c r="DD144" s="4">
        <v>95983.72</v>
      </c>
      <c r="DE144" s="4">
        <v>266779.27</v>
      </c>
      <c r="DF144" s="4">
        <v>5478080.6399999997</v>
      </c>
      <c r="DG144" s="4">
        <v>76170.89</v>
      </c>
      <c r="DH144" s="4">
        <v>659659.5</v>
      </c>
      <c r="DI144" s="4">
        <v>812935.98</v>
      </c>
      <c r="DJ144" s="4">
        <v>123631.34</v>
      </c>
      <c r="DK144" s="4">
        <v>80712.94</v>
      </c>
      <c r="DL144" s="4">
        <v>1186266.1299999999</v>
      </c>
      <c r="DM144" s="4">
        <v>88207.19</v>
      </c>
      <c r="DN144" s="4">
        <v>487578.78</v>
      </c>
      <c r="DO144" s="4">
        <v>538308.21</v>
      </c>
      <c r="DP144" s="4">
        <v>36940.86</v>
      </c>
      <c r="DQ144" s="4">
        <v>102895.6</v>
      </c>
      <c r="DR144" s="4">
        <v>252879.9</v>
      </c>
      <c r="DS144" s="4">
        <v>136841.44</v>
      </c>
      <c r="DT144" s="4">
        <v>24991.119999999999</v>
      </c>
      <c r="DU144" s="4">
        <v>69613.490000000005</v>
      </c>
      <c r="DV144" s="4">
        <v>20640.240000000002</v>
      </c>
      <c r="DW144" s="4">
        <v>58826.1</v>
      </c>
      <c r="DX144" s="4">
        <v>64534.58</v>
      </c>
      <c r="DY144" s="4">
        <v>76292.11</v>
      </c>
      <c r="DZ144" s="4">
        <v>208069.8</v>
      </c>
      <c r="EA144" s="4">
        <v>380339.91</v>
      </c>
      <c r="EB144" s="4">
        <v>178985.11</v>
      </c>
      <c r="EC144" s="4">
        <v>75078.09</v>
      </c>
      <c r="ED144" s="4">
        <v>350767.16</v>
      </c>
      <c r="EE144" s="4">
        <v>40475.300000000003</v>
      </c>
      <c r="EF144" s="4">
        <v>231080.94</v>
      </c>
      <c r="EG144" s="4">
        <v>63345.87</v>
      </c>
      <c r="EH144" s="4">
        <v>35912.68</v>
      </c>
      <c r="EI144" s="4">
        <v>1939762.3</v>
      </c>
      <c r="EJ144" s="4">
        <v>1248908.45</v>
      </c>
      <c r="EK144" s="4">
        <v>143690.29</v>
      </c>
      <c r="EL144" s="4">
        <v>39876.5</v>
      </c>
      <c r="EM144" s="4">
        <v>187269.07</v>
      </c>
      <c r="EN144" s="4">
        <v>158671.96</v>
      </c>
      <c r="EO144" s="4">
        <v>95701.52</v>
      </c>
      <c r="EP144" s="4">
        <v>110240.55</v>
      </c>
      <c r="EQ144" s="4">
        <v>629338.65</v>
      </c>
      <c r="ER144" s="4">
        <v>189046.83</v>
      </c>
      <c r="ES144" s="4">
        <v>34407.4</v>
      </c>
      <c r="ET144" s="4">
        <v>57571.95</v>
      </c>
      <c r="EU144" s="4">
        <v>72088.25</v>
      </c>
      <c r="EV144" s="4">
        <v>27147.31</v>
      </c>
      <c r="EW144" s="4">
        <v>147485.82</v>
      </c>
      <c r="EX144" s="4">
        <v>8388.07</v>
      </c>
      <c r="EY144" s="4">
        <v>53213.36</v>
      </c>
      <c r="EZ144" s="4">
        <v>55385.29</v>
      </c>
      <c r="FA144" s="4">
        <v>838882.94</v>
      </c>
      <c r="FB144" s="4">
        <v>212298.86</v>
      </c>
      <c r="FC144" s="4">
        <v>464467.95</v>
      </c>
      <c r="FD144" s="4">
        <v>101934.66</v>
      </c>
      <c r="FE144" s="4">
        <v>34373.79</v>
      </c>
      <c r="FF144" s="4">
        <v>44737.81</v>
      </c>
      <c r="FG144" s="4">
        <v>19246.490000000002</v>
      </c>
      <c r="FH144" s="4">
        <v>58428.09</v>
      </c>
      <c r="FI144" s="4">
        <v>393567.82</v>
      </c>
      <c r="FJ144" s="4">
        <v>329355.87</v>
      </c>
      <c r="FK144" s="4">
        <v>279376.2</v>
      </c>
      <c r="FL144" s="4">
        <v>912466.86</v>
      </c>
      <c r="FM144" s="4">
        <v>373739.75</v>
      </c>
      <c r="FN144" s="4">
        <v>1806542.52</v>
      </c>
      <c r="FO144" s="4">
        <v>313837.90000000002</v>
      </c>
      <c r="FP144" s="4">
        <v>313977.92</v>
      </c>
      <c r="FQ144" s="4">
        <v>204342.55</v>
      </c>
      <c r="FR144" s="4">
        <v>20299.82</v>
      </c>
      <c r="FS144" s="4">
        <v>21660.9</v>
      </c>
      <c r="FT144" s="4">
        <v>90993.11</v>
      </c>
      <c r="FU144" s="4">
        <v>212936.05</v>
      </c>
      <c r="FV144" s="4">
        <v>152747.53</v>
      </c>
      <c r="FW144" s="4">
        <v>31148.18</v>
      </c>
      <c r="FX144" s="4">
        <v>39087.89</v>
      </c>
      <c r="FY144" s="4">
        <f>SUM(C144:FX144)</f>
        <v>131395336.49999997</v>
      </c>
    </row>
    <row r="145" spans="1:181" s="4" customFormat="1" x14ac:dyDescent="0.25">
      <c r="A145" s="49"/>
      <c r="B145" s="124" t="s">
        <v>327</v>
      </c>
      <c r="C145" s="89">
        <f>C143-C144</f>
        <v>12331651.629999999</v>
      </c>
      <c r="D145" s="89">
        <f t="shared" ref="D145:BO145" si="248">D143-D144</f>
        <v>99841347.75999999</v>
      </c>
      <c r="E145" s="89">
        <f t="shared" si="248"/>
        <v>8191888.4000000004</v>
      </c>
      <c r="F145" s="89">
        <f t="shared" si="248"/>
        <v>40974577.890000001</v>
      </c>
      <c r="G145" s="89">
        <f t="shared" si="248"/>
        <v>3512882.4899999998</v>
      </c>
      <c r="H145" s="89">
        <f t="shared" si="248"/>
        <v>3240120.52</v>
      </c>
      <c r="I145" s="89">
        <f t="shared" si="248"/>
        <v>10833549.18</v>
      </c>
      <c r="J145" s="89">
        <f t="shared" si="248"/>
        <v>2353436.21</v>
      </c>
      <c r="K145" s="89">
        <f t="shared" si="248"/>
        <v>794916.98</v>
      </c>
      <c r="L145" s="89">
        <f t="shared" si="248"/>
        <v>7535908.8200000003</v>
      </c>
      <c r="M145" s="89">
        <f t="shared" si="248"/>
        <v>1424157.1</v>
      </c>
      <c r="N145" s="89">
        <f t="shared" si="248"/>
        <v>164909113.68000001</v>
      </c>
      <c r="O145" s="89">
        <f t="shared" si="248"/>
        <v>49058044.090000004</v>
      </c>
      <c r="P145" s="89">
        <f t="shared" si="248"/>
        <v>809070.42</v>
      </c>
      <c r="Q145" s="89">
        <f t="shared" si="248"/>
        <v>57346054.969999999</v>
      </c>
      <c r="R145" s="89">
        <f t="shared" si="248"/>
        <v>1640968.85</v>
      </c>
      <c r="S145" s="89">
        <f t="shared" si="248"/>
        <v>5238870.0200000005</v>
      </c>
      <c r="T145" s="89">
        <f t="shared" si="248"/>
        <v>864197.3</v>
      </c>
      <c r="U145" s="89">
        <f t="shared" si="248"/>
        <v>379637.64</v>
      </c>
      <c r="V145" s="89">
        <f t="shared" si="248"/>
        <v>620269.17000000004</v>
      </c>
      <c r="W145" s="89">
        <f t="shared" si="248"/>
        <v>440602.37</v>
      </c>
      <c r="X145" s="89">
        <f t="shared" si="248"/>
        <v>292446.83999999997</v>
      </c>
      <c r="Y145" s="89">
        <f t="shared" si="248"/>
        <v>761072.1</v>
      </c>
      <c r="Z145" s="89">
        <f t="shared" si="248"/>
        <v>794517.29</v>
      </c>
      <c r="AA145" s="89">
        <f t="shared" si="248"/>
        <v>88837136.589999989</v>
      </c>
      <c r="AB145" s="89">
        <f t="shared" si="248"/>
        <v>148304636.01999998</v>
      </c>
      <c r="AC145" s="89">
        <f t="shared" si="248"/>
        <v>3589035.2800000003</v>
      </c>
      <c r="AD145" s="89">
        <f t="shared" si="248"/>
        <v>3976822.68</v>
      </c>
      <c r="AE145" s="89">
        <f t="shared" si="248"/>
        <v>1075804.42</v>
      </c>
      <c r="AF145" s="89">
        <f t="shared" si="248"/>
        <v>1411653.77</v>
      </c>
      <c r="AG145" s="89">
        <f t="shared" si="248"/>
        <v>5217106.5500000007</v>
      </c>
      <c r="AH145" s="89">
        <f t="shared" si="248"/>
        <v>1244667.7</v>
      </c>
      <c r="AI145" s="89">
        <f t="shared" si="248"/>
        <v>620158.42999999993</v>
      </c>
      <c r="AJ145" s="89">
        <f t="shared" si="248"/>
        <v>508927.71000000008</v>
      </c>
      <c r="AK145" s="89">
        <f t="shared" si="248"/>
        <v>749174.64</v>
      </c>
      <c r="AL145" s="89">
        <f t="shared" si="248"/>
        <v>656667.67000000004</v>
      </c>
      <c r="AM145" s="89">
        <f t="shared" si="248"/>
        <v>834100.07000000007</v>
      </c>
      <c r="AN145" s="89">
        <f t="shared" si="248"/>
        <v>1815498.7000000002</v>
      </c>
      <c r="AO145" s="89">
        <f t="shared" si="248"/>
        <v>11006158.380000001</v>
      </c>
      <c r="AP145" s="89">
        <f t="shared" si="248"/>
        <v>181922452.16000003</v>
      </c>
      <c r="AQ145" s="89">
        <f t="shared" si="248"/>
        <v>1730658.87</v>
      </c>
      <c r="AR145" s="89">
        <f t="shared" si="248"/>
        <v>226477441.58000001</v>
      </c>
      <c r="AS145" s="89">
        <f t="shared" si="248"/>
        <v>29428796.43</v>
      </c>
      <c r="AT145" s="89">
        <f t="shared" si="248"/>
        <v>7423840.04</v>
      </c>
      <c r="AU145" s="89">
        <f t="shared" si="248"/>
        <v>1315475.3099999998</v>
      </c>
      <c r="AV145" s="89">
        <f t="shared" si="248"/>
        <v>881850.95000000007</v>
      </c>
      <c r="AW145" s="89">
        <f t="shared" si="248"/>
        <v>963646.53</v>
      </c>
      <c r="AX145" s="89">
        <f t="shared" si="248"/>
        <v>147588.69</v>
      </c>
      <c r="AY145" s="89">
        <f t="shared" si="248"/>
        <v>1209735.27</v>
      </c>
      <c r="AZ145" s="89">
        <f t="shared" si="248"/>
        <v>13352493.369999999</v>
      </c>
      <c r="BA145" s="89">
        <f t="shared" si="248"/>
        <v>16365778.029999997</v>
      </c>
      <c r="BB145" s="89">
        <f t="shared" si="248"/>
        <v>11735270.539999999</v>
      </c>
      <c r="BC145" s="89">
        <f t="shared" si="248"/>
        <v>59283209.93</v>
      </c>
      <c r="BD145" s="89">
        <f t="shared" si="248"/>
        <v>16032039.720000001</v>
      </c>
      <c r="BE145" s="89">
        <f t="shared" si="248"/>
        <v>4815815.7299999995</v>
      </c>
      <c r="BF145" s="89">
        <f t="shared" si="248"/>
        <v>68448571.980000004</v>
      </c>
      <c r="BG145" s="89">
        <f t="shared" si="248"/>
        <v>1335109.3899999999</v>
      </c>
      <c r="BH145" s="89">
        <f t="shared" si="248"/>
        <v>1900484.69</v>
      </c>
      <c r="BI145" s="89">
        <f t="shared" si="248"/>
        <v>917379.74</v>
      </c>
      <c r="BJ145" s="89">
        <f t="shared" si="248"/>
        <v>21621081.59</v>
      </c>
      <c r="BK145" s="89">
        <f t="shared" si="248"/>
        <v>36943564.800000004</v>
      </c>
      <c r="BL145" s="89">
        <f t="shared" si="248"/>
        <v>437545.31</v>
      </c>
      <c r="BM145" s="89">
        <f t="shared" si="248"/>
        <v>611140.42999999993</v>
      </c>
      <c r="BN145" s="89">
        <f t="shared" si="248"/>
        <v>6489733.0700000003</v>
      </c>
      <c r="BO145" s="89">
        <f t="shared" si="248"/>
        <v>3748333.02</v>
      </c>
      <c r="BP145" s="89">
        <f t="shared" ref="BP145:EA145" si="249">BP143-BP144</f>
        <v>1077094.4000000001</v>
      </c>
      <c r="BQ145" s="89">
        <f t="shared" si="249"/>
        <v>21886317.989999998</v>
      </c>
      <c r="BR145" s="89">
        <f t="shared" si="249"/>
        <v>20199512.239999998</v>
      </c>
      <c r="BS145" s="89">
        <f t="shared" si="249"/>
        <v>4670988.34</v>
      </c>
      <c r="BT145" s="89">
        <f t="shared" si="249"/>
        <v>2352012.0900000003</v>
      </c>
      <c r="BU145" s="89">
        <f t="shared" si="249"/>
        <v>2416881.16</v>
      </c>
      <c r="BV145" s="89">
        <f t="shared" si="249"/>
        <v>6429590.4900000002</v>
      </c>
      <c r="BW145" s="89">
        <f t="shared" si="249"/>
        <v>9733986.5099999998</v>
      </c>
      <c r="BX145" s="89">
        <f t="shared" si="249"/>
        <v>881824.99</v>
      </c>
      <c r="BY145" s="89">
        <f t="shared" si="249"/>
        <v>960130.07</v>
      </c>
      <c r="BZ145" s="89">
        <f t="shared" si="249"/>
        <v>1095047.57</v>
      </c>
      <c r="CA145" s="89">
        <f t="shared" si="249"/>
        <v>970944.86999999988</v>
      </c>
      <c r="CB145" s="89">
        <f t="shared" si="249"/>
        <v>249423601.60000002</v>
      </c>
      <c r="CC145" s="89">
        <f t="shared" si="249"/>
        <v>947702.14</v>
      </c>
      <c r="CD145" s="89">
        <f t="shared" si="249"/>
        <v>508010.99</v>
      </c>
      <c r="CE145" s="89">
        <f t="shared" si="249"/>
        <v>837850.15</v>
      </c>
      <c r="CF145" s="89">
        <f t="shared" si="249"/>
        <v>535426.11</v>
      </c>
      <c r="CG145" s="89">
        <f t="shared" si="249"/>
        <v>666484.85</v>
      </c>
      <c r="CH145" s="89">
        <f t="shared" si="249"/>
        <v>509304.08</v>
      </c>
      <c r="CI145" s="89">
        <f t="shared" si="249"/>
        <v>1908007.6300000001</v>
      </c>
      <c r="CJ145" s="89">
        <f t="shared" si="249"/>
        <v>2233451.7400000002</v>
      </c>
      <c r="CK145" s="89">
        <f t="shared" si="249"/>
        <v>21446453.75</v>
      </c>
      <c r="CL145" s="89">
        <f t="shared" si="249"/>
        <v>6027368.8100000005</v>
      </c>
      <c r="CM145" s="89">
        <f t="shared" si="249"/>
        <v>3196493.9899999998</v>
      </c>
      <c r="CN145" s="89">
        <f t="shared" si="249"/>
        <v>80297788.969999999</v>
      </c>
      <c r="CO145" s="89">
        <f t="shared" si="249"/>
        <v>43000677.979999997</v>
      </c>
      <c r="CP145" s="89">
        <f t="shared" si="249"/>
        <v>5696356.0300000003</v>
      </c>
      <c r="CQ145" s="89">
        <f t="shared" si="249"/>
        <v>2455371.4300000002</v>
      </c>
      <c r="CR145" s="89">
        <f t="shared" si="249"/>
        <v>1504237.5899999999</v>
      </c>
      <c r="CS145" s="89">
        <f t="shared" si="249"/>
        <v>1365935.41</v>
      </c>
      <c r="CT145" s="89">
        <f t="shared" si="249"/>
        <v>573903.4</v>
      </c>
      <c r="CU145" s="89">
        <f t="shared" si="249"/>
        <v>2076463.5699999998</v>
      </c>
      <c r="CV145" s="89">
        <f t="shared" si="249"/>
        <v>363790.94999999995</v>
      </c>
      <c r="CW145" s="89">
        <f t="shared" si="249"/>
        <v>1128863.75</v>
      </c>
      <c r="CX145" s="89">
        <f t="shared" si="249"/>
        <v>1401752.25</v>
      </c>
      <c r="CY145" s="89">
        <f t="shared" si="249"/>
        <v>815675.96</v>
      </c>
      <c r="CZ145" s="89">
        <f t="shared" si="249"/>
        <v>4653584.1500000004</v>
      </c>
      <c r="DA145" s="89">
        <f t="shared" si="249"/>
        <v>613625.62</v>
      </c>
      <c r="DB145" s="89">
        <f t="shared" si="249"/>
        <v>1051257.27</v>
      </c>
      <c r="DC145" s="89">
        <f t="shared" si="249"/>
        <v>1471672.33</v>
      </c>
      <c r="DD145" s="89">
        <f t="shared" si="249"/>
        <v>892256.14</v>
      </c>
      <c r="DE145" s="89">
        <f t="shared" si="249"/>
        <v>2794932.12</v>
      </c>
      <c r="DF145" s="89">
        <f t="shared" si="249"/>
        <v>48117631.68</v>
      </c>
      <c r="DG145" s="89">
        <f t="shared" si="249"/>
        <v>649427.16</v>
      </c>
      <c r="DH145" s="89">
        <f t="shared" si="249"/>
        <v>8798170.2200000007</v>
      </c>
      <c r="DI145" s="89">
        <f t="shared" si="249"/>
        <v>7698237.5299999993</v>
      </c>
      <c r="DJ145" s="89">
        <f t="shared" si="249"/>
        <v>1862521.02</v>
      </c>
      <c r="DK145" s="89">
        <f t="shared" si="249"/>
        <v>1265805.46</v>
      </c>
      <c r="DL145" s="89">
        <f t="shared" si="249"/>
        <v>11657232.530000001</v>
      </c>
      <c r="DM145" s="89">
        <f t="shared" si="249"/>
        <v>1147309.33</v>
      </c>
      <c r="DN145" s="89">
        <f t="shared" si="249"/>
        <v>3419611.8200000003</v>
      </c>
      <c r="DO145" s="89">
        <f t="shared" si="249"/>
        <v>4698603.95</v>
      </c>
      <c r="DP145" s="89">
        <f t="shared" si="249"/>
        <v>830455.75</v>
      </c>
      <c r="DQ145" s="89">
        <f t="shared" si="249"/>
        <v>1277867.69</v>
      </c>
      <c r="DR145" s="89">
        <f t="shared" si="249"/>
        <v>1371672.2100000002</v>
      </c>
      <c r="DS145" s="89">
        <f t="shared" si="249"/>
        <v>657677.68999999994</v>
      </c>
      <c r="DT145" s="89">
        <f t="shared" si="249"/>
        <v>293669.27</v>
      </c>
      <c r="DU145" s="89">
        <f t="shared" si="249"/>
        <v>852774.11</v>
      </c>
      <c r="DV145" s="89">
        <f t="shared" si="249"/>
        <v>441010.93</v>
      </c>
      <c r="DW145" s="89">
        <f t="shared" si="249"/>
        <v>874151.89</v>
      </c>
      <c r="DX145" s="89">
        <f t="shared" si="249"/>
        <v>1476130.3399999999</v>
      </c>
      <c r="DY145" s="89">
        <f t="shared" si="249"/>
        <v>2107578.44</v>
      </c>
      <c r="DZ145" s="89">
        <f t="shared" si="249"/>
        <v>3885497.0700000003</v>
      </c>
      <c r="EA145" s="89">
        <f t="shared" si="249"/>
        <v>2501585.56</v>
      </c>
      <c r="EB145" s="89">
        <f t="shared" ref="EB145:FX145" si="250">EB143-EB144</f>
        <v>1496006.2200000002</v>
      </c>
      <c r="EC145" s="89">
        <f t="shared" si="250"/>
        <v>1023971.61</v>
      </c>
      <c r="ED145" s="89">
        <f t="shared" si="250"/>
        <v>10674810.220000001</v>
      </c>
      <c r="EE145" s="89">
        <f t="shared" si="250"/>
        <v>543146.77999999991</v>
      </c>
      <c r="EF145" s="89">
        <f t="shared" si="250"/>
        <v>2274370.9</v>
      </c>
      <c r="EG145" s="89">
        <f t="shared" si="250"/>
        <v>493172.85</v>
      </c>
      <c r="EH145" s="89">
        <f t="shared" si="250"/>
        <v>673119.6399999999</v>
      </c>
      <c r="EI145" s="89">
        <f t="shared" si="250"/>
        <v>21625131.370000001</v>
      </c>
      <c r="EJ145" s="89">
        <f t="shared" si="250"/>
        <v>21412197.940000001</v>
      </c>
      <c r="EK145" s="89">
        <f t="shared" si="250"/>
        <v>3891980.9</v>
      </c>
      <c r="EL145" s="89">
        <f t="shared" si="250"/>
        <v>2929163.61</v>
      </c>
      <c r="EM145" s="89">
        <f t="shared" si="250"/>
        <v>1520771.24</v>
      </c>
      <c r="EN145" s="89">
        <f t="shared" si="250"/>
        <v>1318491.8500000001</v>
      </c>
      <c r="EO145" s="89">
        <f t="shared" si="250"/>
        <v>1337758.57</v>
      </c>
      <c r="EP145" s="89">
        <f t="shared" si="250"/>
        <v>2158564.7400000002</v>
      </c>
      <c r="EQ145" s="89">
        <f t="shared" si="250"/>
        <v>13003086.139999999</v>
      </c>
      <c r="ER145" s="89">
        <f t="shared" si="250"/>
        <v>2190947.1</v>
      </c>
      <c r="ES145" s="89">
        <f t="shared" si="250"/>
        <v>448337.26999999996</v>
      </c>
      <c r="ET145" s="89">
        <f t="shared" si="250"/>
        <v>696799.08000000007</v>
      </c>
      <c r="EU145" s="89">
        <f t="shared" si="250"/>
        <v>337323.54</v>
      </c>
      <c r="EV145" s="89">
        <f t="shared" si="250"/>
        <v>499417.58</v>
      </c>
      <c r="EW145" s="89">
        <f t="shared" si="250"/>
        <v>5015143.16</v>
      </c>
      <c r="EX145" s="89">
        <f t="shared" si="250"/>
        <v>1442079.28</v>
      </c>
      <c r="EY145" s="89">
        <f t="shared" si="250"/>
        <v>2817612.6</v>
      </c>
      <c r="EZ145" s="89">
        <f t="shared" si="250"/>
        <v>620402.98</v>
      </c>
      <c r="FA145" s="89">
        <f t="shared" si="250"/>
        <v>15645124.140000001</v>
      </c>
      <c r="FB145" s="89">
        <f t="shared" si="250"/>
        <v>1741435.77</v>
      </c>
      <c r="FC145" s="89">
        <f t="shared" si="250"/>
        <v>7816733.5699999994</v>
      </c>
      <c r="FD145" s="89">
        <f t="shared" si="250"/>
        <v>1138809.8700000001</v>
      </c>
      <c r="FE145" s="89">
        <f t="shared" si="250"/>
        <v>958189.88</v>
      </c>
      <c r="FF145" s="89">
        <f t="shared" si="250"/>
        <v>729323.75</v>
      </c>
      <c r="FG145" s="89">
        <f t="shared" si="250"/>
        <v>501095.01</v>
      </c>
      <c r="FH145" s="89">
        <f t="shared" si="250"/>
        <v>571543.88</v>
      </c>
      <c r="FI145" s="89">
        <f t="shared" si="250"/>
        <v>7129301.6799999997</v>
      </c>
      <c r="FJ145" s="89">
        <f t="shared" si="250"/>
        <v>8983061.3200000003</v>
      </c>
      <c r="FK145" s="89">
        <f t="shared" si="250"/>
        <v>9465308.8000000007</v>
      </c>
      <c r="FL145" s="89">
        <f t="shared" si="250"/>
        <v>16352836.289999999</v>
      </c>
      <c r="FM145" s="89">
        <f t="shared" si="250"/>
        <v>10724605.01</v>
      </c>
      <c r="FN145" s="89">
        <f t="shared" si="250"/>
        <v>32157435.750000004</v>
      </c>
      <c r="FO145" s="89">
        <f t="shared" si="250"/>
        <v>5980533.8699999992</v>
      </c>
      <c r="FP145" s="89">
        <f t="shared" si="250"/>
        <v>7620776.29</v>
      </c>
      <c r="FQ145" s="89">
        <f t="shared" si="250"/>
        <v>3437240.9200000004</v>
      </c>
      <c r="FR145" s="89">
        <f t="shared" si="250"/>
        <v>1304775</v>
      </c>
      <c r="FS145" s="89">
        <f t="shared" si="250"/>
        <v>1601542.09</v>
      </c>
      <c r="FT145" s="89">
        <f t="shared" si="250"/>
        <v>851326.51</v>
      </c>
      <c r="FU145" s="89">
        <f t="shared" si="250"/>
        <v>2181782.4400000004</v>
      </c>
      <c r="FV145" s="89">
        <f t="shared" si="250"/>
        <v>2237745.0300000003</v>
      </c>
      <c r="FW145" s="89">
        <f t="shared" si="250"/>
        <v>823184.05999999994</v>
      </c>
      <c r="FX145" s="89">
        <f t="shared" si="250"/>
        <v>795415.19</v>
      </c>
      <c r="FY145" s="89">
        <f>SUM(C145:FX145)</f>
        <v>2319726073.9200006</v>
      </c>
    </row>
    <row r="146" spans="1:181" x14ac:dyDescent="0.25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</row>
    <row r="147" spans="1:181" x14ac:dyDescent="0.25">
      <c r="B147" s="6" t="s">
        <v>335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</row>
    <row r="148" spans="1:181" x14ac:dyDescent="0.25">
      <c r="B148" s="23" t="s">
        <v>332</v>
      </c>
      <c r="C148" s="9">
        <v>26.08</v>
      </c>
      <c r="D148" s="9">
        <v>27</v>
      </c>
      <c r="E148" s="9">
        <v>24.688000000000002</v>
      </c>
      <c r="F148" s="9">
        <v>26.262</v>
      </c>
      <c r="G148" s="9">
        <v>22.285</v>
      </c>
      <c r="H148" s="9">
        <v>27</v>
      </c>
      <c r="I148" s="9">
        <v>27</v>
      </c>
      <c r="J148" s="9">
        <v>27</v>
      </c>
      <c r="K148" s="9">
        <v>27</v>
      </c>
      <c r="L148" s="9">
        <v>21.895</v>
      </c>
      <c r="M148" s="9">
        <v>20.946999999999999</v>
      </c>
      <c r="N148" s="9">
        <v>25.712</v>
      </c>
      <c r="O148" s="9">
        <v>25.353000000000002</v>
      </c>
      <c r="P148" s="9">
        <v>27</v>
      </c>
      <c r="Q148" s="9">
        <v>26.009999999999998</v>
      </c>
      <c r="R148" s="9">
        <v>23.908999999999999</v>
      </c>
      <c r="S148" s="9">
        <v>21.014000000000003</v>
      </c>
      <c r="T148" s="9">
        <v>19.300999999999998</v>
      </c>
      <c r="U148" s="9">
        <v>18.800999999999998</v>
      </c>
      <c r="V148" s="9">
        <v>27</v>
      </c>
      <c r="W148" s="9">
        <v>27</v>
      </c>
      <c r="X148" s="9">
        <v>10.756</v>
      </c>
      <c r="Y148" s="9">
        <v>19.498000000000001</v>
      </c>
      <c r="Z148" s="9">
        <v>18.915000000000003</v>
      </c>
      <c r="AA148" s="9">
        <v>24.995000000000001</v>
      </c>
      <c r="AB148" s="9">
        <v>25.023</v>
      </c>
      <c r="AC148" s="9">
        <v>15.981999999999999</v>
      </c>
      <c r="AD148" s="9">
        <v>14.693</v>
      </c>
      <c r="AE148" s="9">
        <v>7.8140000000000001</v>
      </c>
      <c r="AF148" s="9">
        <v>6.6740000000000004</v>
      </c>
      <c r="AG148" s="9">
        <v>12.477</v>
      </c>
      <c r="AH148" s="9">
        <v>17.122999999999998</v>
      </c>
      <c r="AI148" s="9">
        <v>27</v>
      </c>
      <c r="AJ148" s="9">
        <v>18.788</v>
      </c>
      <c r="AK148" s="9">
        <v>16.279999999999998</v>
      </c>
      <c r="AL148" s="9">
        <v>27</v>
      </c>
      <c r="AM148" s="9">
        <v>16.448999999999998</v>
      </c>
      <c r="AN148" s="9">
        <v>22.902999999999999</v>
      </c>
      <c r="AO148" s="9">
        <v>22.655999999999999</v>
      </c>
      <c r="AP148" s="9">
        <v>25.541</v>
      </c>
      <c r="AQ148" s="9">
        <v>15.558999999999999</v>
      </c>
      <c r="AR148" s="9">
        <v>25.44</v>
      </c>
      <c r="AS148" s="9">
        <v>11.618</v>
      </c>
      <c r="AT148" s="9">
        <v>26.714000000000002</v>
      </c>
      <c r="AU148" s="9">
        <v>19.187999999999999</v>
      </c>
      <c r="AV148" s="9">
        <v>25.358999999999998</v>
      </c>
      <c r="AW148" s="9">
        <v>20.596</v>
      </c>
      <c r="AX148" s="9">
        <v>16.798000000000002</v>
      </c>
      <c r="AY148" s="9">
        <v>27</v>
      </c>
      <c r="AZ148" s="9">
        <v>18.091999999999999</v>
      </c>
      <c r="BA148" s="9">
        <v>21.894000000000002</v>
      </c>
      <c r="BB148" s="9">
        <v>19.684000000000001</v>
      </c>
      <c r="BC148" s="9">
        <v>24.026</v>
      </c>
      <c r="BD148" s="9">
        <v>27</v>
      </c>
      <c r="BE148" s="9">
        <v>22.815999999999999</v>
      </c>
      <c r="BF148" s="9">
        <v>26.952000000000002</v>
      </c>
      <c r="BG148" s="9">
        <v>27</v>
      </c>
      <c r="BH148" s="9">
        <v>21.419</v>
      </c>
      <c r="BI148" s="9">
        <v>8.4329999999999998</v>
      </c>
      <c r="BJ148" s="9">
        <v>23.164000000000001</v>
      </c>
      <c r="BK148" s="9">
        <v>24.459000000000003</v>
      </c>
      <c r="BL148" s="9">
        <v>27</v>
      </c>
      <c r="BM148" s="9">
        <v>20.834</v>
      </c>
      <c r="BN148" s="9">
        <v>27</v>
      </c>
      <c r="BO148" s="9">
        <v>15.202999999999999</v>
      </c>
      <c r="BP148" s="9">
        <v>21.701999999999998</v>
      </c>
      <c r="BQ148" s="9">
        <v>21.759</v>
      </c>
      <c r="BR148" s="9">
        <v>4.7</v>
      </c>
      <c r="BS148" s="9">
        <v>2.2309999999999999</v>
      </c>
      <c r="BT148" s="9">
        <v>4.0749999999999993</v>
      </c>
      <c r="BU148" s="9">
        <v>13.811</v>
      </c>
      <c r="BV148" s="9">
        <v>11.775</v>
      </c>
      <c r="BW148" s="9">
        <v>15.5</v>
      </c>
      <c r="BX148" s="9">
        <v>16.599</v>
      </c>
      <c r="BY148" s="9">
        <v>23.780999999999999</v>
      </c>
      <c r="BZ148" s="9">
        <v>26.311999999999998</v>
      </c>
      <c r="CA148" s="9">
        <v>23.041</v>
      </c>
      <c r="CB148" s="9">
        <v>26.252000000000002</v>
      </c>
      <c r="CC148" s="9">
        <v>22.199000000000002</v>
      </c>
      <c r="CD148" s="9">
        <v>19.52</v>
      </c>
      <c r="CE148" s="9">
        <v>27</v>
      </c>
      <c r="CF148" s="9">
        <v>22.463000000000001</v>
      </c>
      <c r="CG148" s="9">
        <v>27</v>
      </c>
      <c r="CH148" s="9">
        <v>22.187999999999999</v>
      </c>
      <c r="CI148" s="9">
        <v>24.18</v>
      </c>
      <c r="CJ148" s="9">
        <v>23.469000000000001</v>
      </c>
      <c r="CK148" s="9">
        <v>6.601</v>
      </c>
      <c r="CL148" s="9">
        <v>8.229000000000001</v>
      </c>
      <c r="CM148" s="9">
        <v>2.274</v>
      </c>
      <c r="CN148" s="9">
        <v>27</v>
      </c>
      <c r="CO148" s="9">
        <v>22.360000000000003</v>
      </c>
      <c r="CP148" s="9">
        <v>20.549000000000003</v>
      </c>
      <c r="CQ148" s="9">
        <v>12.427000000000001</v>
      </c>
      <c r="CR148" s="9">
        <v>1.6800000000000002</v>
      </c>
      <c r="CS148" s="9">
        <v>22.658000000000001</v>
      </c>
      <c r="CT148" s="9">
        <v>8.52</v>
      </c>
      <c r="CU148" s="9">
        <v>19.616000000000003</v>
      </c>
      <c r="CV148" s="9">
        <v>10.978999999999999</v>
      </c>
      <c r="CW148" s="9">
        <v>24.152000000000001</v>
      </c>
      <c r="CX148" s="9">
        <v>21.823999999999998</v>
      </c>
      <c r="CY148" s="9">
        <v>27</v>
      </c>
      <c r="CZ148" s="9">
        <v>26.651</v>
      </c>
      <c r="DA148" s="9">
        <v>27</v>
      </c>
      <c r="DB148" s="9">
        <v>27</v>
      </c>
      <c r="DC148" s="9">
        <v>17.417999999999999</v>
      </c>
      <c r="DD148" s="9">
        <v>3.43</v>
      </c>
      <c r="DE148" s="9">
        <v>11.45</v>
      </c>
      <c r="DF148" s="9">
        <v>24.213999999999999</v>
      </c>
      <c r="DG148" s="9">
        <v>20.452999999999999</v>
      </c>
      <c r="DH148" s="9">
        <v>20.515999999999998</v>
      </c>
      <c r="DI148" s="9">
        <v>18.844999999999999</v>
      </c>
      <c r="DJ148" s="9">
        <v>20.882999999999999</v>
      </c>
      <c r="DK148" s="9">
        <v>15.657999999999998</v>
      </c>
      <c r="DL148" s="9">
        <v>21.966999999999999</v>
      </c>
      <c r="DM148" s="9">
        <v>19.899000000000001</v>
      </c>
      <c r="DN148" s="9">
        <v>27</v>
      </c>
      <c r="DO148" s="9">
        <v>27</v>
      </c>
      <c r="DP148" s="9">
        <v>27</v>
      </c>
      <c r="DQ148" s="9">
        <v>25.884999999999998</v>
      </c>
      <c r="DR148" s="9">
        <v>24.417000000000002</v>
      </c>
      <c r="DS148" s="9">
        <v>25.923999999999999</v>
      </c>
      <c r="DT148" s="9">
        <v>21.728999999999999</v>
      </c>
      <c r="DU148" s="9">
        <v>27</v>
      </c>
      <c r="DV148" s="9">
        <v>27</v>
      </c>
      <c r="DW148" s="9">
        <v>21.997</v>
      </c>
      <c r="DX148" s="9">
        <v>18.931000000000001</v>
      </c>
      <c r="DY148" s="9">
        <v>12.928000000000001</v>
      </c>
      <c r="DZ148" s="9">
        <v>17.661999999999999</v>
      </c>
      <c r="EA148" s="9">
        <v>12.173</v>
      </c>
      <c r="EB148" s="9">
        <v>27</v>
      </c>
      <c r="EC148" s="9">
        <v>26.620999999999999</v>
      </c>
      <c r="ED148" s="9">
        <v>4.4119999999999999</v>
      </c>
      <c r="EE148" s="9">
        <v>27</v>
      </c>
      <c r="EF148" s="9">
        <v>19.595000000000002</v>
      </c>
      <c r="EG148" s="9">
        <v>26.536000000000001</v>
      </c>
      <c r="EH148" s="9">
        <v>25.052999999999997</v>
      </c>
      <c r="EI148" s="9">
        <v>27</v>
      </c>
      <c r="EJ148" s="9">
        <v>27</v>
      </c>
      <c r="EK148" s="9">
        <v>5.7670000000000003</v>
      </c>
      <c r="EL148" s="9">
        <v>2.1159999999999997</v>
      </c>
      <c r="EM148" s="9">
        <v>16.308</v>
      </c>
      <c r="EN148" s="9">
        <v>27</v>
      </c>
      <c r="EO148" s="9">
        <v>27</v>
      </c>
      <c r="EP148" s="9">
        <v>20.585999999999999</v>
      </c>
      <c r="EQ148" s="9">
        <v>10.265000000000001</v>
      </c>
      <c r="ER148" s="9">
        <v>21.283000000000001</v>
      </c>
      <c r="ES148" s="9">
        <v>23.558</v>
      </c>
      <c r="ET148" s="9">
        <v>27</v>
      </c>
      <c r="EU148" s="9">
        <v>27</v>
      </c>
      <c r="EV148" s="9">
        <v>10.965000000000002</v>
      </c>
      <c r="EW148" s="9">
        <v>6.0529999999999999</v>
      </c>
      <c r="EX148" s="9">
        <v>3.91</v>
      </c>
      <c r="EY148" s="9">
        <v>27</v>
      </c>
      <c r="EZ148" s="9">
        <v>22.942</v>
      </c>
      <c r="FA148" s="9">
        <v>10.666</v>
      </c>
      <c r="FB148" s="9">
        <v>11.504999999999999</v>
      </c>
      <c r="FC148" s="9">
        <v>22.55</v>
      </c>
      <c r="FD148" s="9">
        <v>24.438000000000002</v>
      </c>
      <c r="FE148" s="9">
        <v>14.180999999999999</v>
      </c>
      <c r="FF148" s="9">
        <v>27</v>
      </c>
      <c r="FG148" s="9">
        <v>27</v>
      </c>
      <c r="FH148" s="9">
        <v>19.772000000000002</v>
      </c>
      <c r="FI148" s="9">
        <v>6.2</v>
      </c>
      <c r="FJ148" s="9">
        <v>19.437999999999999</v>
      </c>
      <c r="FK148" s="9">
        <v>10.845000000000001</v>
      </c>
      <c r="FL148" s="9">
        <v>27</v>
      </c>
      <c r="FM148" s="9">
        <v>18.414000000000001</v>
      </c>
      <c r="FN148" s="9">
        <v>27</v>
      </c>
      <c r="FO148" s="9">
        <v>8.3469999999999995</v>
      </c>
      <c r="FP148" s="9">
        <v>12.142999999999999</v>
      </c>
      <c r="FQ148" s="9">
        <v>16.88</v>
      </c>
      <c r="FR148" s="9">
        <v>11.565000000000001</v>
      </c>
      <c r="FS148" s="9">
        <v>18.298999999999999</v>
      </c>
      <c r="FT148" s="9">
        <v>5.1840000000000002</v>
      </c>
      <c r="FU148" s="9">
        <v>18.344999999999999</v>
      </c>
      <c r="FV148" s="9">
        <v>15.032</v>
      </c>
      <c r="FW148" s="9">
        <v>21.498000000000001</v>
      </c>
      <c r="FX148" s="9">
        <v>19.675000000000001</v>
      </c>
      <c r="FY148" s="40" t="s">
        <v>419</v>
      </c>
    </row>
    <row r="149" spans="1:181" x14ac:dyDescent="0.25">
      <c r="B149" s="41" t="s">
        <v>333</v>
      </c>
      <c r="C149" s="9">
        <f t="shared" ref="C149:AH149" si="251">ROUND(IF((OR((C148*C134/1000)&gt;C145,C148&gt;25))=TRUE(),C148,MIN(C145/C134*1000,25)),3)</f>
        <v>26.08</v>
      </c>
      <c r="D149" s="9">
        <f t="shared" si="251"/>
        <v>27</v>
      </c>
      <c r="E149" s="9">
        <f t="shared" si="251"/>
        <v>24.687999999999999</v>
      </c>
      <c r="F149" s="9">
        <f t="shared" si="251"/>
        <v>26.262</v>
      </c>
      <c r="G149" s="9">
        <f t="shared" si="251"/>
        <v>25</v>
      </c>
      <c r="H149" s="9">
        <f t="shared" si="251"/>
        <v>27</v>
      </c>
      <c r="I149" s="9">
        <f t="shared" si="251"/>
        <v>27</v>
      </c>
      <c r="J149" s="9">
        <f t="shared" si="251"/>
        <v>27</v>
      </c>
      <c r="K149" s="9">
        <f t="shared" si="251"/>
        <v>27</v>
      </c>
      <c r="L149" s="9">
        <f t="shared" si="251"/>
        <v>21.895</v>
      </c>
      <c r="M149" s="9">
        <f t="shared" si="251"/>
        <v>20.946999999999999</v>
      </c>
      <c r="N149" s="9">
        <f t="shared" si="251"/>
        <v>25.712</v>
      </c>
      <c r="O149" s="9">
        <f t="shared" si="251"/>
        <v>25.353000000000002</v>
      </c>
      <c r="P149" s="9">
        <f t="shared" si="251"/>
        <v>27</v>
      </c>
      <c r="Q149" s="9">
        <f t="shared" si="251"/>
        <v>26.01</v>
      </c>
      <c r="R149" s="9">
        <f t="shared" si="251"/>
        <v>25</v>
      </c>
      <c r="S149" s="9">
        <f t="shared" si="251"/>
        <v>21.013999999999999</v>
      </c>
      <c r="T149" s="9">
        <f t="shared" si="251"/>
        <v>25</v>
      </c>
      <c r="U149" s="9">
        <f t="shared" si="251"/>
        <v>25</v>
      </c>
      <c r="V149" s="9">
        <f t="shared" si="251"/>
        <v>27</v>
      </c>
      <c r="W149" s="9">
        <f t="shared" si="251"/>
        <v>27</v>
      </c>
      <c r="X149" s="9">
        <f t="shared" si="251"/>
        <v>23.934999999999999</v>
      </c>
      <c r="Y149" s="9">
        <f t="shared" si="251"/>
        <v>19.498000000000001</v>
      </c>
      <c r="Z149" s="9">
        <f t="shared" si="251"/>
        <v>25</v>
      </c>
      <c r="AA149" s="9">
        <f t="shared" si="251"/>
        <v>25</v>
      </c>
      <c r="AB149" s="9">
        <f t="shared" si="251"/>
        <v>25.023</v>
      </c>
      <c r="AC149" s="9">
        <f t="shared" si="251"/>
        <v>20.259</v>
      </c>
      <c r="AD149" s="9">
        <f t="shared" si="251"/>
        <v>19.984999999999999</v>
      </c>
      <c r="AE149" s="9">
        <f t="shared" si="251"/>
        <v>19.297000000000001</v>
      </c>
      <c r="AF149" s="9">
        <f t="shared" si="251"/>
        <v>14.407</v>
      </c>
      <c r="AG149" s="9">
        <f t="shared" si="251"/>
        <v>12.477</v>
      </c>
      <c r="AH149" s="9">
        <f t="shared" si="251"/>
        <v>25</v>
      </c>
      <c r="AI149" s="9">
        <f t="shared" ref="AI149:BN149" si="252">ROUND(IF((OR((AI148*AI134/1000)&gt;AI145,AI148&gt;25))=TRUE(),AI148,MIN(AI145/AI134*1000,25)),3)</f>
        <v>27</v>
      </c>
      <c r="AJ149" s="9">
        <f t="shared" si="252"/>
        <v>18.788</v>
      </c>
      <c r="AK149" s="9">
        <f t="shared" si="252"/>
        <v>16.28</v>
      </c>
      <c r="AL149" s="9">
        <f t="shared" si="252"/>
        <v>27</v>
      </c>
      <c r="AM149" s="9">
        <f t="shared" si="252"/>
        <v>22.661999999999999</v>
      </c>
      <c r="AN149" s="9">
        <f t="shared" si="252"/>
        <v>22.902999999999999</v>
      </c>
      <c r="AO149" s="9">
        <f t="shared" si="252"/>
        <v>25</v>
      </c>
      <c r="AP149" s="9">
        <f t="shared" si="252"/>
        <v>25.541</v>
      </c>
      <c r="AQ149" s="9">
        <f t="shared" si="252"/>
        <v>15.904999999999999</v>
      </c>
      <c r="AR149" s="9">
        <f t="shared" si="252"/>
        <v>25.44</v>
      </c>
      <c r="AS149" s="9">
        <f t="shared" si="252"/>
        <v>12.128</v>
      </c>
      <c r="AT149" s="9">
        <f t="shared" si="252"/>
        <v>26.713999999999999</v>
      </c>
      <c r="AU149" s="9">
        <f t="shared" si="252"/>
        <v>25</v>
      </c>
      <c r="AV149" s="9">
        <f t="shared" si="252"/>
        <v>25.359000000000002</v>
      </c>
      <c r="AW149" s="9">
        <f t="shared" si="252"/>
        <v>25</v>
      </c>
      <c r="AX149" s="9">
        <f t="shared" si="252"/>
        <v>16.797999999999998</v>
      </c>
      <c r="AY149" s="9">
        <f t="shared" si="252"/>
        <v>27</v>
      </c>
      <c r="AZ149" s="9">
        <f t="shared" si="252"/>
        <v>24.436</v>
      </c>
      <c r="BA149" s="9">
        <f t="shared" si="252"/>
        <v>25</v>
      </c>
      <c r="BB149" s="9">
        <f t="shared" si="252"/>
        <v>25</v>
      </c>
      <c r="BC149" s="9">
        <f t="shared" si="252"/>
        <v>25</v>
      </c>
      <c r="BD149" s="9">
        <f t="shared" si="252"/>
        <v>27</v>
      </c>
      <c r="BE149" s="9">
        <f t="shared" si="252"/>
        <v>25</v>
      </c>
      <c r="BF149" s="9">
        <f t="shared" si="252"/>
        <v>26.952000000000002</v>
      </c>
      <c r="BG149" s="9">
        <f t="shared" si="252"/>
        <v>27</v>
      </c>
      <c r="BH149" s="9">
        <f t="shared" si="252"/>
        <v>25</v>
      </c>
      <c r="BI149" s="9">
        <f t="shared" si="252"/>
        <v>23.762</v>
      </c>
      <c r="BJ149" s="9">
        <f t="shared" si="252"/>
        <v>25</v>
      </c>
      <c r="BK149" s="9">
        <f t="shared" si="252"/>
        <v>25</v>
      </c>
      <c r="BL149" s="9">
        <f t="shared" si="252"/>
        <v>27</v>
      </c>
      <c r="BM149" s="9">
        <f t="shared" si="252"/>
        <v>25</v>
      </c>
      <c r="BN149" s="9">
        <f t="shared" si="252"/>
        <v>27</v>
      </c>
      <c r="BO149" s="9">
        <f t="shared" ref="BO149:CT149" si="253">ROUND(IF((OR((BO148*BO134/1000)&gt;BO145,BO148&gt;25))=TRUE(),BO148,MIN(BO145/BO134*1000,25)),3)</f>
        <v>21.544</v>
      </c>
      <c r="BP149" s="9">
        <f t="shared" si="253"/>
        <v>21.702000000000002</v>
      </c>
      <c r="BQ149" s="9">
        <f t="shared" si="253"/>
        <v>22.568000000000001</v>
      </c>
      <c r="BR149" s="9">
        <f t="shared" si="253"/>
        <v>13.611000000000001</v>
      </c>
      <c r="BS149" s="9">
        <f t="shared" si="253"/>
        <v>3.6629999999999998</v>
      </c>
      <c r="BT149" s="9">
        <f t="shared" si="253"/>
        <v>7.56</v>
      </c>
      <c r="BU149" s="9">
        <f t="shared" si="253"/>
        <v>13.811</v>
      </c>
      <c r="BV149" s="9">
        <f t="shared" si="253"/>
        <v>11.775</v>
      </c>
      <c r="BW149" s="9">
        <f t="shared" si="253"/>
        <v>17.260000000000002</v>
      </c>
      <c r="BX149" s="9">
        <f t="shared" si="253"/>
        <v>16.599</v>
      </c>
      <c r="BY149" s="9">
        <f t="shared" si="253"/>
        <v>23.780999999999999</v>
      </c>
      <c r="BZ149" s="9">
        <f t="shared" si="253"/>
        <v>26.312000000000001</v>
      </c>
      <c r="CA149" s="9">
        <f t="shared" si="253"/>
        <v>23.553999999999998</v>
      </c>
      <c r="CB149" s="9">
        <f t="shared" si="253"/>
        <v>26.251999999999999</v>
      </c>
      <c r="CC149" s="9">
        <f t="shared" si="253"/>
        <v>25</v>
      </c>
      <c r="CD149" s="9">
        <f t="shared" si="253"/>
        <v>24.632999999999999</v>
      </c>
      <c r="CE149" s="9">
        <f t="shared" si="253"/>
        <v>27</v>
      </c>
      <c r="CF149" s="9">
        <f t="shared" si="253"/>
        <v>25</v>
      </c>
      <c r="CG149" s="9">
        <f t="shared" si="253"/>
        <v>27</v>
      </c>
      <c r="CH149" s="9">
        <f t="shared" si="253"/>
        <v>25</v>
      </c>
      <c r="CI149" s="9">
        <f t="shared" si="253"/>
        <v>24.529</v>
      </c>
      <c r="CJ149" s="9">
        <f t="shared" si="253"/>
        <v>23.469000000000001</v>
      </c>
      <c r="CK149" s="9">
        <f t="shared" si="253"/>
        <v>14.167999999999999</v>
      </c>
      <c r="CL149" s="9">
        <f t="shared" si="253"/>
        <v>21.876999999999999</v>
      </c>
      <c r="CM149" s="9">
        <f t="shared" si="253"/>
        <v>6.806</v>
      </c>
      <c r="CN149" s="9">
        <f t="shared" si="253"/>
        <v>27</v>
      </c>
      <c r="CO149" s="9">
        <f t="shared" si="253"/>
        <v>25</v>
      </c>
      <c r="CP149" s="9">
        <f t="shared" si="253"/>
        <v>20.548999999999999</v>
      </c>
      <c r="CQ149" s="9">
        <f t="shared" si="253"/>
        <v>19.381</v>
      </c>
      <c r="CR149" s="9">
        <f t="shared" si="253"/>
        <v>6.0270000000000001</v>
      </c>
      <c r="CS149" s="9">
        <f t="shared" si="253"/>
        <v>25</v>
      </c>
      <c r="CT149" s="9">
        <f t="shared" si="253"/>
        <v>14.047000000000001</v>
      </c>
      <c r="CU149" s="9">
        <f t="shared" ref="CU149:DZ149" si="254">ROUND(IF((OR((CU148*CU134/1000)&gt;CU145,CU148&gt;25))=TRUE(),CU148,MIN(CU145/CU134*1000,25)),3)</f>
        <v>25</v>
      </c>
      <c r="CV149" s="9">
        <f t="shared" si="254"/>
        <v>25</v>
      </c>
      <c r="CW149" s="9">
        <f t="shared" si="254"/>
        <v>24.152000000000001</v>
      </c>
      <c r="CX149" s="9">
        <f t="shared" si="254"/>
        <v>25</v>
      </c>
      <c r="CY149" s="9">
        <f t="shared" si="254"/>
        <v>27</v>
      </c>
      <c r="CZ149" s="9">
        <f t="shared" si="254"/>
        <v>26.651</v>
      </c>
      <c r="DA149" s="9">
        <f t="shared" si="254"/>
        <v>27</v>
      </c>
      <c r="DB149" s="9">
        <f t="shared" si="254"/>
        <v>27</v>
      </c>
      <c r="DC149" s="9">
        <f t="shared" si="254"/>
        <v>21.858000000000001</v>
      </c>
      <c r="DD149" s="9">
        <f t="shared" si="254"/>
        <v>3.43</v>
      </c>
      <c r="DE149" s="9">
        <f t="shared" si="254"/>
        <v>12.446</v>
      </c>
      <c r="DF149" s="9">
        <f t="shared" si="254"/>
        <v>25</v>
      </c>
      <c r="DG149" s="9">
        <f t="shared" si="254"/>
        <v>20.452999999999999</v>
      </c>
      <c r="DH149" s="9">
        <f t="shared" si="254"/>
        <v>20.515999999999998</v>
      </c>
      <c r="DI149" s="9">
        <f t="shared" si="254"/>
        <v>18.844999999999999</v>
      </c>
      <c r="DJ149" s="9">
        <f t="shared" si="254"/>
        <v>25</v>
      </c>
      <c r="DK149" s="9">
        <f t="shared" si="254"/>
        <v>25</v>
      </c>
      <c r="DL149" s="9">
        <f t="shared" si="254"/>
        <v>23.445</v>
      </c>
      <c r="DM149" s="9">
        <f t="shared" si="254"/>
        <v>25</v>
      </c>
      <c r="DN149" s="9">
        <f t="shared" si="254"/>
        <v>27</v>
      </c>
      <c r="DO149" s="9">
        <f t="shared" si="254"/>
        <v>27</v>
      </c>
      <c r="DP149" s="9">
        <f t="shared" si="254"/>
        <v>27</v>
      </c>
      <c r="DQ149" s="9">
        <f t="shared" si="254"/>
        <v>25.885000000000002</v>
      </c>
      <c r="DR149" s="9">
        <f t="shared" si="254"/>
        <v>24.417000000000002</v>
      </c>
      <c r="DS149" s="9">
        <f t="shared" si="254"/>
        <v>25.923999999999999</v>
      </c>
      <c r="DT149" s="9">
        <f t="shared" si="254"/>
        <v>25</v>
      </c>
      <c r="DU149" s="9">
        <f t="shared" si="254"/>
        <v>27</v>
      </c>
      <c r="DV149" s="9">
        <f t="shared" si="254"/>
        <v>27</v>
      </c>
      <c r="DW149" s="9">
        <f t="shared" si="254"/>
        <v>25</v>
      </c>
      <c r="DX149" s="9">
        <f t="shared" si="254"/>
        <v>25</v>
      </c>
      <c r="DY149" s="9">
        <f t="shared" si="254"/>
        <v>18.364000000000001</v>
      </c>
      <c r="DZ149" s="9">
        <f t="shared" si="254"/>
        <v>25</v>
      </c>
      <c r="EA149" s="9">
        <f t="shared" ref="EA149:FF149" si="255">ROUND(IF((OR((EA148*EA134/1000)&gt;EA145,EA148&gt;25))=TRUE(),EA148,MIN(EA145/EA134*1000,25)),3)</f>
        <v>12.173</v>
      </c>
      <c r="EB149" s="9">
        <f t="shared" si="255"/>
        <v>27</v>
      </c>
      <c r="EC149" s="9">
        <f t="shared" si="255"/>
        <v>26.620999999999999</v>
      </c>
      <c r="ED149" s="9">
        <f t="shared" si="255"/>
        <v>4.4119999999999999</v>
      </c>
      <c r="EE149" s="9">
        <f t="shared" si="255"/>
        <v>27</v>
      </c>
      <c r="EF149" s="9">
        <f t="shared" si="255"/>
        <v>25</v>
      </c>
      <c r="EG149" s="9">
        <f t="shared" si="255"/>
        <v>26.536000000000001</v>
      </c>
      <c r="EH149" s="9">
        <f t="shared" si="255"/>
        <v>25.053000000000001</v>
      </c>
      <c r="EI149" s="9">
        <f t="shared" si="255"/>
        <v>27</v>
      </c>
      <c r="EJ149" s="9">
        <f t="shared" si="255"/>
        <v>27</v>
      </c>
      <c r="EK149" s="9">
        <f t="shared" si="255"/>
        <v>5.7670000000000003</v>
      </c>
      <c r="EL149" s="9">
        <f t="shared" si="255"/>
        <v>6.2770000000000001</v>
      </c>
      <c r="EM149" s="9">
        <f t="shared" si="255"/>
        <v>16.308</v>
      </c>
      <c r="EN149" s="9">
        <f t="shared" si="255"/>
        <v>27</v>
      </c>
      <c r="EO149" s="9">
        <f t="shared" si="255"/>
        <v>27</v>
      </c>
      <c r="EP149" s="9">
        <f t="shared" si="255"/>
        <v>22.140999999999998</v>
      </c>
      <c r="EQ149" s="9">
        <f t="shared" si="255"/>
        <v>15.73</v>
      </c>
      <c r="ER149" s="9">
        <f t="shared" si="255"/>
        <v>21.283000000000001</v>
      </c>
      <c r="ES149" s="9">
        <f t="shared" si="255"/>
        <v>25</v>
      </c>
      <c r="ET149" s="9">
        <f t="shared" si="255"/>
        <v>27</v>
      </c>
      <c r="EU149" s="9">
        <f t="shared" si="255"/>
        <v>27</v>
      </c>
      <c r="EV149" s="9">
        <f t="shared" si="255"/>
        <v>11.07</v>
      </c>
      <c r="EW149" s="9">
        <f t="shared" si="255"/>
        <v>6.6529999999999996</v>
      </c>
      <c r="EX149" s="9">
        <f t="shared" si="255"/>
        <v>23.713000000000001</v>
      </c>
      <c r="EY149" s="9">
        <f t="shared" si="255"/>
        <v>27</v>
      </c>
      <c r="EZ149" s="9">
        <f t="shared" si="255"/>
        <v>25</v>
      </c>
      <c r="FA149" s="9">
        <f t="shared" si="255"/>
        <v>10.666</v>
      </c>
      <c r="FB149" s="9">
        <f t="shared" si="255"/>
        <v>11.505000000000001</v>
      </c>
      <c r="FC149" s="9">
        <f t="shared" si="255"/>
        <v>25</v>
      </c>
      <c r="FD149" s="9">
        <f t="shared" si="255"/>
        <v>25</v>
      </c>
      <c r="FE149" s="9">
        <f t="shared" si="255"/>
        <v>25</v>
      </c>
      <c r="FF149" s="9">
        <f t="shared" si="255"/>
        <v>27</v>
      </c>
      <c r="FG149" s="9">
        <f t="shared" ref="FG149:FX149" si="256">ROUND(IF((OR((FG148*FG134/1000)&gt;FG145,FG148&gt;25))=TRUE(),FG148,MIN(FG145/FG134*1000,25)),3)</f>
        <v>27</v>
      </c>
      <c r="FH149" s="9">
        <f t="shared" si="256"/>
        <v>22.509</v>
      </c>
      <c r="FI149" s="9">
        <f t="shared" si="256"/>
        <v>6.2</v>
      </c>
      <c r="FJ149" s="9">
        <f t="shared" si="256"/>
        <v>19.437999999999999</v>
      </c>
      <c r="FK149" s="9">
        <f t="shared" si="256"/>
        <v>14.561</v>
      </c>
      <c r="FL149" s="9">
        <f t="shared" si="256"/>
        <v>27</v>
      </c>
      <c r="FM149" s="9">
        <f t="shared" si="256"/>
        <v>25</v>
      </c>
      <c r="FN149" s="9">
        <f t="shared" si="256"/>
        <v>27</v>
      </c>
      <c r="FO149" s="9">
        <f t="shared" si="256"/>
        <v>8.3469999999999995</v>
      </c>
      <c r="FP149" s="9">
        <f t="shared" si="256"/>
        <v>14.442</v>
      </c>
      <c r="FQ149" s="9">
        <f t="shared" si="256"/>
        <v>20.11</v>
      </c>
      <c r="FR149" s="9">
        <f t="shared" si="256"/>
        <v>19.07</v>
      </c>
      <c r="FS149" s="9">
        <f t="shared" si="256"/>
        <v>25</v>
      </c>
      <c r="FT149" s="9">
        <f t="shared" si="256"/>
        <v>5.1840000000000002</v>
      </c>
      <c r="FU149" s="9">
        <f t="shared" si="256"/>
        <v>18.344999999999999</v>
      </c>
      <c r="FV149" s="9">
        <f t="shared" si="256"/>
        <v>20.46</v>
      </c>
      <c r="FW149" s="9">
        <f t="shared" si="256"/>
        <v>25</v>
      </c>
      <c r="FX149" s="9">
        <f t="shared" si="256"/>
        <v>25</v>
      </c>
      <c r="FY149" s="40" t="s">
        <v>419</v>
      </c>
    </row>
    <row r="150" spans="1:181" x14ac:dyDescent="0.25">
      <c r="B150" s="23" t="s">
        <v>331</v>
      </c>
      <c r="C150" s="9">
        <f t="shared" ref="C150:AH150" si="257">MIN(C149,(C122-C144)/C134*1000)</f>
        <v>26.08</v>
      </c>
      <c r="D150" s="9">
        <f t="shared" si="257"/>
        <v>27</v>
      </c>
      <c r="E150" s="9">
        <f t="shared" si="257"/>
        <v>24.687999999999999</v>
      </c>
      <c r="F150" s="9">
        <f t="shared" si="257"/>
        <v>26.262</v>
      </c>
      <c r="G150" s="9">
        <f t="shared" si="257"/>
        <v>25</v>
      </c>
      <c r="H150" s="9">
        <f t="shared" si="257"/>
        <v>27</v>
      </c>
      <c r="I150" s="9">
        <f t="shared" si="257"/>
        <v>27</v>
      </c>
      <c r="J150" s="9">
        <f t="shared" si="257"/>
        <v>27</v>
      </c>
      <c r="K150" s="9">
        <f t="shared" si="257"/>
        <v>27</v>
      </c>
      <c r="L150" s="9">
        <f t="shared" si="257"/>
        <v>21.895</v>
      </c>
      <c r="M150" s="9">
        <f t="shared" si="257"/>
        <v>20.946999999999999</v>
      </c>
      <c r="N150" s="9">
        <f t="shared" si="257"/>
        <v>25.712</v>
      </c>
      <c r="O150" s="9">
        <f t="shared" si="257"/>
        <v>25.353000000000002</v>
      </c>
      <c r="P150" s="9">
        <f t="shared" si="257"/>
        <v>27</v>
      </c>
      <c r="Q150" s="9">
        <f t="shared" si="257"/>
        <v>26.01</v>
      </c>
      <c r="R150" s="9">
        <f t="shared" si="257"/>
        <v>25</v>
      </c>
      <c r="S150" s="9">
        <f t="shared" si="257"/>
        <v>21.013999999999999</v>
      </c>
      <c r="T150" s="9">
        <f t="shared" si="257"/>
        <v>25</v>
      </c>
      <c r="U150" s="9">
        <f t="shared" si="257"/>
        <v>25</v>
      </c>
      <c r="V150" s="9">
        <f t="shared" si="257"/>
        <v>27</v>
      </c>
      <c r="W150" s="9">
        <f t="shared" si="257"/>
        <v>27</v>
      </c>
      <c r="X150" s="9">
        <f t="shared" si="257"/>
        <v>23.934999999999999</v>
      </c>
      <c r="Y150" s="9">
        <f t="shared" si="257"/>
        <v>19.498000000000001</v>
      </c>
      <c r="Z150" s="9">
        <f t="shared" si="257"/>
        <v>25</v>
      </c>
      <c r="AA150" s="9">
        <f t="shared" si="257"/>
        <v>25</v>
      </c>
      <c r="AB150" s="9">
        <f t="shared" si="257"/>
        <v>25.023</v>
      </c>
      <c r="AC150" s="9">
        <f t="shared" si="257"/>
        <v>20.259</v>
      </c>
      <c r="AD150" s="9">
        <f t="shared" si="257"/>
        <v>19.984999999999999</v>
      </c>
      <c r="AE150" s="9">
        <f t="shared" si="257"/>
        <v>19.297000000000001</v>
      </c>
      <c r="AF150" s="9">
        <f t="shared" si="257"/>
        <v>14.407</v>
      </c>
      <c r="AG150" s="9">
        <f t="shared" si="257"/>
        <v>10.456993213404637</v>
      </c>
      <c r="AH150" s="9">
        <f t="shared" si="257"/>
        <v>25</v>
      </c>
      <c r="AI150" s="9">
        <f t="shared" ref="AI150:BN150" si="258">MIN(AI149,(AI122-AI144)/AI134*1000)</f>
        <v>27</v>
      </c>
      <c r="AJ150" s="9">
        <f t="shared" si="258"/>
        <v>18.788</v>
      </c>
      <c r="AK150" s="9">
        <f t="shared" si="258"/>
        <v>16.28</v>
      </c>
      <c r="AL150" s="9">
        <f t="shared" si="258"/>
        <v>27</v>
      </c>
      <c r="AM150" s="9">
        <f t="shared" si="258"/>
        <v>22.661999999999999</v>
      </c>
      <c r="AN150" s="9">
        <f t="shared" si="258"/>
        <v>22.902999999999999</v>
      </c>
      <c r="AO150" s="9">
        <f t="shared" si="258"/>
        <v>25</v>
      </c>
      <c r="AP150" s="9">
        <f t="shared" si="258"/>
        <v>25.541</v>
      </c>
      <c r="AQ150" s="9">
        <f t="shared" si="258"/>
        <v>15.904999999999999</v>
      </c>
      <c r="AR150" s="9">
        <f t="shared" si="258"/>
        <v>25.44</v>
      </c>
      <c r="AS150" s="9">
        <f t="shared" si="258"/>
        <v>12.128</v>
      </c>
      <c r="AT150" s="9">
        <f t="shared" si="258"/>
        <v>26.713999999999999</v>
      </c>
      <c r="AU150" s="9">
        <f t="shared" si="258"/>
        <v>25</v>
      </c>
      <c r="AV150" s="9">
        <f t="shared" si="258"/>
        <v>25.359000000000002</v>
      </c>
      <c r="AW150" s="9">
        <f t="shared" si="258"/>
        <v>25</v>
      </c>
      <c r="AX150" s="9">
        <f t="shared" si="258"/>
        <v>16.797999999999998</v>
      </c>
      <c r="AY150" s="9">
        <f t="shared" si="258"/>
        <v>27</v>
      </c>
      <c r="AZ150" s="9">
        <f t="shared" si="258"/>
        <v>24.436</v>
      </c>
      <c r="BA150" s="9">
        <f t="shared" si="258"/>
        <v>25</v>
      </c>
      <c r="BB150" s="9">
        <f t="shared" si="258"/>
        <v>25</v>
      </c>
      <c r="BC150" s="9">
        <f t="shared" si="258"/>
        <v>25</v>
      </c>
      <c r="BD150" s="9">
        <f t="shared" si="258"/>
        <v>27</v>
      </c>
      <c r="BE150" s="9">
        <f t="shared" si="258"/>
        <v>25</v>
      </c>
      <c r="BF150" s="9">
        <f t="shared" si="258"/>
        <v>26.952000000000002</v>
      </c>
      <c r="BG150" s="9">
        <f t="shared" si="258"/>
        <v>27</v>
      </c>
      <c r="BH150" s="9">
        <f t="shared" si="258"/>
        <v>25</v>
      </c>
      <c r="BI150" s="9">
        <f t="shared" si="258"/>
        <v>23.762</v>
      </c>
      <c r="BJ150" s="9">
        <f t="shared" si="258"/>
        <v>25</v>
      </c>
      <c r="BK150" s="9">
        <f t="shared" si="258"/>
        <v>25</v>
      </c>
      <c r="BL150" s="9">
        <f t="shared" si="258"/>
        <v>27</v>
      </c>
      <c r="BM150" s="9">
        <f t="shared" si="258"/>
        <v>25</v>
      </c>
      <c r="BN150" s="9">
        <f t="shared" si="258"/>
        <v>27</v>
      </c>
      <c r="BO150" s="9">
        <f t="shared" ref="BO150:CT150" si="259">MIN(BO149,(BO122-BO144)/BO134*1000)</f>
        <v>21.544</v>
      </c>
      <c r="BP150" s="9">
        <f t="shared" si="259"/>
        <v>21.702000000000002</v>
      </c>
      <c r="BQ150" s="9">
        <f t="shared" si="259"/>
        <v>22.568000000000001</v>
      </c>
      <c r="BR150" s="9">
        <f t="shared" si="259"/>
        <v>13.611000000000001</v>
      </c>
      <c r="BS150" s="9">
        <f t="shared" si="259"/>
        <v>3.6629999999999998</v>
      </c>
      <c r="BT150" s="9">
        <f t="shared" si="259"/>
        <v>7.56</v>
      </c>
      <c r="BU150" s="9">
        <f t="shared" si="259"/>
        <v>13.811</v>
      </c>
      <c r="BV150" s="9">
        <f t="shared" si="259"/>
        <v>11.775</v>
      </c>
      <c r="BW150" s="9">
        <f t="shared" si="259"/>
        <v>17.260000000000002</v>
      </c>
      <c r="BX150" s="9">
        <f t="shared" si="259"/>
        <v>16.599</v>
      </c>
      <c r="BY150" s="9">
        <f t="shared" si="259"/>
        <v>23.780999999999999</v>
      </c>
      <c r="BZ150" s="9">
        <f t="shared" si="259"/>
        <v>26.312000000000001</v>
      </c>
      <c r="CA150" s="9">
        <f t="shared" si="259"/>
        <v>23.553999999999998</v>
      </c>
      <c r="CB150" s="9">
        <f t="shared" si="259"/>
        <v>26.251999999999999</v>
      </c>
      <c r="CC150" s="9">
        <f t="shared" si="259"/>
        <v>25</v>
      </c>
      <c r="CD150" s="9">
        <f t="shared" si="259"/>
        <v>24.632999999999999</v>
      </c>
      <c r="CE150" s="9">
        <f t="shared" si="259"/>
        <v>27</v>
      </c>
      <c r="CF150" s="9">
        <f t="shared" si="259"/>
        <v>25</v>
      </c>
      <c r="CG150" s="9">
        <f t="shared" si="259"/>
        <v>27</v>
      </c>
      <c r="CH150" s="9">
        <f t="shared" si="259"/>
        <v>25</v>
      </c>
      <c r="CI150" s="9">
        <f t="shared" si="259"/>
        <v>24.529</v>
      </c>
      <c r="CJ150" s="9">
        <f t="shared" si="259"/>
        <v>23.469000000000001</v>
      </c>
      <c r="CK150" s="9">
        <f t="shared" si="259"/>
        <v>14.167999999999999</v>
      </c>
      <c r="CL150" s="9">
        <f t="shared" si="259"/>
        <v>21.876999999999999</v>
      </c>
      <c r="CM150" s="9">
        <f t="shared" si="259"/>
        <v>6.806</v>
      </c>
      <c r="CN150" s="9">
        <f t="shared" si="259"/>
        <v>27</v>
      </c>
      <c r="CO150" s="9">
        <f t="shared" si="259"/>
        <v>25</v>
      </c>
      <c r="CP150" s="9">
        <f t="shared" si="259"/>
        <v>20.548999999999999</v>
      </c>
      <c r="CQ150" s="9">
        <f t="shared" si="259"/>
        <v>19.381</v>
      </c>
      <c r="CR150" s="9">
        <f t="shared" si="259"/>
        <v>6.0270000000000001</v>
      </c>
      <c r="CS150" s="9">
        <f t="shared" si="259"/>
        <v>25</v>
      </c>
      <c r="CT150" s="9">
        <f t="shared" si="259"/>
        <v>14.047000000000001</v>
      </c>
      <c r="CU150" s="9">
        <f t="shared" ref="CU150:DZ150" si="260">MIN(CU149,(CU122-CU144)/CU134*1000)</f>
        <v>25</v>
      </c>
      <c r="CV150" s="9">
        <f t="shared" si="260"/>
        <v>25</v>
      </c>
      <c r="CW150" s="9">
        <f t="shared" si="260"/>
        <v>24.152000000000001</v>
      </c>
      <c r="CX150" s="9">
        <f t="shared" si="260"/>
        <v>25</v>
      </c>
      <c r="CY150" s="9">
        <f t="shared" si="260"/>
        <v>27</v>
      </c>
      <c r="CZ150" s="9">
        <f t="shared" si="260"/>
        <v>26.651</v>
      </c>
      <c r="DA150" s="9">
        <f t="shared" si="260"/>
        <v>27</v>
      </c>
      <c r="DB150" s="9">
        <f t="shared" si="260"/>
        <v>27</v>
      </c>
      <c r="DC150" s="9">
        <f t="shared" si="260"/>
        <v>21.858000000000001</v>
      </c>
      <c r="DD150" s="9">
        <f t="shared" si="260"/>
        <v>3.3348236406923939</v>
      </c>
      <c r="DE150" s="9">
        <f t="shared" si="260"/>
        <v>12.446</v>
      </c>
      <c r="DF150" s="9">
        <f t="shared" si="260"/>
        <v>25</v>
      </c>
      <c r="DG150" s="9">
        <f t="shared" si="260"/>
        <v>20.452999999999999</v>
      </c>
      <c r="DH150" s="9">
        <f t="shared" si="260"/>
        <v>20.515999999999998</v>
      </c>
      <c r="DI150" s="9">
        <f t="shared" si="260"/>
        <v>18.844999999999999</v>
      </c>
      <c r="DJ150" s="9">
        <f t="shared" si="260"/>
        <v>25</v>
      </c>
      <c r="DK150" s="9">
        <f t="shared" si="260"/>
        <v>25</v>
      </c>
      <c r="DL150" s="9">
        <f t="shared" si="260"/>
        <v>23.445</v>
      </c>
      <c r="DM150" s="9">
        <f t="shared" si="260"/>
        <v>25</v>
      </c>
      <c r="DN150" s="9">
        <f t="shared" si="260"/>
        <v>27</v>
      </c>
      <c r="DO150" s="9">
        <f t="shared" si="260"/>
        <v>27</v>
      </c>
      <c r="DP150" s="9">
        <f t="shared" si="260"/>
        <v>27</v>
      </c>
      <c r="DQ150" s="9">
        <f t="shared" si="260"/>
        <v>25.885000000000002</v>
      </c>
      <c r="DR150" s="9">
        <f t="shared" si="260"/>
        <v>24.417000000000002</v>
      </c>
      <c r="DS150" s="9">
        <f t="shared" si="260"/>
        <v>25.923999999999999</v>
      </c>
      <c r="DT150" s="9">
        <f t="shared" si="260"/>
        <v>25</v>
      </c>
      <c r="DU150" s="9">
        <f t="shared" si="260"/>
        <v>27</v>
      </c>
      <c r="DV150" s="9">
        <f t="shared" si="260"/>
        <v>27</v>
      </c>
      <c r="DW150" s="9">
        <f t="shared" si="260"/>
        <v>25</v>
      </c>
      <c r="DX150" s="9">
        <f t="shared" si="260"/>
        <v>25</v>
      </c>
      <c r="DY150" s="9">
        <f t="shared" si="260"/>
        <v>18.364000000000001</v>
      </c>
      <c r="DZ150" s="9">
        <f t="shared" si="260"/>
        <v>25</v>
      </c>
      <c r="EA150" s="9">
        <f t="shared" ref="EA150:FF150" si="261">MIN(EA149,(EA122-EA144)/EA134*1000)</f>
        <v>12.173</v>
      </c>
      <c r="EB150" s="9">
        <f t="shared" si="261"/>
        <v>27</v>
      </c>
      <c r="EC150" s="9">
        <f t="shared" si="261"/>
        <v>26.620999999999999</v>
      </c>
      <c r="ED150" s="9">
        <f t="shared" si="261"/>
        <v>4.4119999999999999</v>
      </c>
      <c r="EE150" s="9">
        <f t="shared" si="261"/>
        <v>27</v>
      </c>
      <c r="EF150" s="9">
        <f t="shared" si="261"/>
        <v>25</v>
      </c>
      <c r="EG150" s="9">
        <f t="shared" si="261"/>
        <v>26.536000000000001</v>
      </c>
      <c r="EH150" s="9">
        <f t="shared" si="261"/>
        <v>25.053000000000001</v>
      </c>
      <c r="EI150" s="9">
        <f t="shared" si="261"/>
        <v>27</v>
      </c>
      <c r="EJ150" s="9">
        <f t="shared" si="261"/>
        <v>27</v>
      </c>
      <c r="EK150" s="9">
        <f t="shared" si="261"/>
        <v>5.7670000000000003</v>
      </c>
      <c r="EL150" s="9">
        <f t="shared" si="261"/>
        <v>6.2770000000000001</v>
      </c>
      <c r="EM150" s="9">
        <f t="shared" si="261"/>
        <v>16.308</v>
      </c>
      <c r="EN150" s="9">
        <f t="shared" si="261"/>
        <v>27</v>
      </c>
      <c r="EO150" s="9">
        <f t="shared" si="261"/>
        <v>27</v>
      </c>
      <c r="EP150" s="9">
        <f t="shared" si="261"/>
        <v>22.140999999999998</v>
      </c>
      <c r="EQ150" s="9">
        <f t="shared" si="261"/>
        <v>15.73</v>
      </c>
      <c r="ER150" s="9">
        <f t="shared" si="261"/>
        <v>21.283000000000001</v>
      </c>
      <c r="ES150" s="9">
        <f t="shared" si="261"/>
        <v>25</v>
      </c>
      <c r="ET150" s="9">
        <f t="shared" si="261"/>
        <v>27</v>
      </c>
      <c r="EU150" s="9">
        <f t="shared" si="261"/>
        <v>27</v>
      </c>
      <c r="EV150" s="9">
        <f t="shared" si="261"/>
        <v>11.07</v>
      </c>
      <c r="EW150" s="9">
        <f t="shared" si="261"/>
        <v>6.6529999999999996</v>
      </c>
      <c r="EX150" s="9">
        <f t="shared" si="261"/>
        <v>23.713000000000001</v>
      </c>
      <c r="EY150" s="9">
        <f t="shared" si="261"/>
        <v>27</v>
      </c>
      <c r="EZ150" s="9">
        <f t="shared" si="261"/>
        <v>25</v>
      </c>
      <c r="FA150" s="9">
        <f t="shared" si="261"/>
        <v>10.666</v>
      </c>
      <c r="FB150" s="9">
        <f t="shared" si="261"/>
        <v>11.264849918781298</v>
      </c>
      <c r="FC150" s="9">
        <f t="shared" si="261"/>
        <v>25</v>
      </c>
      <c r="FD150" s="9">
        <f t="shared" si="261"/>
        <v>25</v>
      </c>
      <c r="FE150" s="9">
        <f t="shared" si="261"/>
        <v>25</v>
      </c>
      <c r="FF150" s="9">
        <f t="shared" si="261"/>
        <v>27</v>
      </c>
      <c r="FG150" s="9">
        <f t="shared" ref="FG150:FX150" si="262">MIN(FG149,(FG122-FG144)/FG134*1000)</f>
        <v>27</v>
      </c>
      <c r="FH150" s="9">
        <f t="shared" si="262"/>
        <v>22.509</v>
      </c>
      <c r="FI150" s="9">
        <f t="shared" si="262"/>
        <v>6.2</v>
      </c>
      <c r="FJ150" s="9">
        <f t="shared" si="262"/>
        <v>19.437999999999999</v>
      </c>
      <c r="FK150" s="9">
        <f t="shared" si="262"/>
        <v>14.561</v>
      </c>
      <c r="FL150" s="9">
        <f t="shared" si="262"/>
        <v>27</v>
      </c>
      <c r="FM150" s="9">
        <f t="shared" si="262"/>
        <v>25</v>
      </c>
      <c r="FN150" s="9">
        <f t="shared" si="262"/>
        <v>27</v>
      </c>
      <c r="FO150" s="9">
        <f t="shared" si="262"/>
        <v>8.3469999999999995</v>
      </c>
      <c r="FP150" s="9">
        <f t="shared" si="262"/>
        <v>14.442</v>
      </c>
      <c r="FQ150" s="9">
        <f t="shared" si="262"/>
        <v>20.11</v>
      </c>
      <c r="FR150" s="9">
        <f t="shared" si="262"/>
        <v>19.07</v>
      </c>
      <c r="FS150" s="9">
        <f t="shared" si="262"/>
        <v>25</v>
      </c>
      <c r="FT150" s="9">
        <f t="shared" si="262"/>
        <v>3.1669995628369483</v>
      </c>
      <c r="FU150" s="9">
        <f t="shared" si="262"/>
        <v>18.344999999999999</v>
      </c>
      <c r="FV150" s="9">
        <f t="shared" si="262"/>
        <v>20.46</v>
      </c>
      <c r="FW150" s="9">
        <f t="shared" si="262"/>
        <v>25</v>
      </c>
      <c r="FX150" s="9">
        <f t="shared" si="262"/>
        <v>25</v>
      </c>
      <c r="FY150" s="40" t="s">
        <v>419</v>
      </c>
    </row>
    <row r="151" spans="1:181" x14ac:dyDescent="0.25">
      <c r="B151" s="23" t="s">
        <v>412</v>
      </c>
      <c r="C151" s="9">
        <f>MIN(C148:C150)</f>
        <v>26.08</v>
      </c>
      <c r="D151" s="9">
        <f t="shared" ref="D151:BO151" si="263">MIN(D148:D150)</f>
        <v>27</v>
      </c>
      <c r="E151" s="9">
        <f t="shared" si="263"/>
        <v>24.687999999999999</v>
      </c>
      <c r="F151" s="9">
        <f t="shared" si="263"/>
        <v>26.262</v>
      </c>
      <c r="G151" s="9">
        <f t="shared" si="263"/>
        <v>22.285</v>
      </c>
      <c r="H151" s="9">
        <f t="shared" si="263"/>
        <v>27</v>
      </c>
      <c r="I151" s="9">
        <f t="shared" si="263"/>
        <v>27</v>
      </c>
      <c r="J151" s="9">
        <f t="shared" si="263"/>
        <v>27</v>
      </c>
      <c r="K151" s="9">
        <f t="shared" si="263"/>
        <v>27</v>
      </c>
      <c r="L151" s="9">
        <f t="shared" si="263"/>
        <v>21.895</v>
      </c>
      <c r="M151" s="9">
        <f t="shared" si="263"/>
        <v>20.946999999999999</v>
      </c>
      <c r="N151" s="9">
        <f t="shared" si="263"/>
        <v>25.712</v>
      </c>
      <c r="O151" s="9">
        <f t="shared" si="263"/>
        <v>25.353000000000002</v>
      </c>
      <c r="P151" s="9">
        <f t="shared" si="263"/>
        <v>27</v>
      </c>
      <c r="Q151" s="9">
        <f t="shared" si="263"/>
        <v>26.009999999999998</v>
      </c>
      <c r="R151" s="9">
        <f t="shared" si="263"/>
        <v>23.908999999999999</v>
      </c>
      <c r="S151" s="9">
        <f t="shared" si="263"/>
        <v>21.013999999999999</v>
      </c>
      <c r="T151" s="9">
        <f t="shared" si="263"/>
        <v>19.300999999999998</v>
      </c>
      <c r="U151" s="9">
        <f t="shared" si="263"/>
        <v>18.800999999999998</v>
      </c>
      <c r="V151" s="9">
        <f t="shared" si="263"/>
        <v>27</v>
      </c>
      <c r="W151" s="9">
        <f t="shared" si="263"/>
        <v>27</v>
      </c>
      <c r="X151" s="9">
        <f t="shared" si="263"/>
        <v>10.756</v>
      </c>
      <c r="Y151" s="9">
        <f t="shared" si="263"/>
        <v>19.498000000000001</v>
      </c>
      <c r="Z151" s="9">
        <f t="shared" si="263"/>
        <v>18.915000000000003</v>
      </c>
      <c r="AA151" s="9">
        <f t="shared" si="263"/>
        <v>24.995000000000001</v>
      </c>
      <c r="AB151" s="9">
        <f t="shared" si="263"/>
        <v>25.023</v>
      </c>
      <c r="AC151" s="9">
        <f t="shared" si="263"/>
        <v>15.981999999999999</v>
      </c>
      <c r="AD151" s="9">
        <f t="shared" si="263"/>
        <v>14.693</v>
      </c>
      <c r="AE151" s="9">
        <f t="shared" si="263"/>
        <v>7.8140000000000001</v>
      </c>
      <c r="AF151" s="9">
        <f t="shared" si="263"/>
        <v>6.6740000000000004</v>
      </c>
      <c r="AG151" s="9">
        <f t="shared" si="263"/>
        <v>10.456993213404637</v>
      </c>
      <c r="AH151" s="9">
        <f t="shared" si="263"/>
        <v>17.122999999999998</v>
      </c>
      <c r="AI151" s="9">
        <f t="shared" si="263"/>
        <v>27</v>
      </c>
      <c r="AJ151" s="9">
        <f t="shared" si="263"/>
        <v>18.788</v>
      </c>
      <c r="AK151" s="9">
        <f t="shared" si="263"/>
        <v>16.279999999999998</v>
      </c>
      <c r="AL151" s="9">
        <f t="shared" si="263"/>
        <v>27</v>
      </c>
      <c r="AM151" s="9">
        <f t="shared" si="263"/>
        <v>16.448999999999998</v>
      </c>
      <c r="AN151" s="9">
        <f t="shared" si="263"/>
        <v>22.902999999999999</v>
      </c>
      <c r="AO151" s="9">
        <f t="shared" si="263"/>
        <v>22.655999999999999</v>
      </c>
      <c r="AP151" s="9">
        <f t="shared" si="263"/>
        <v>25.541</v>
      </c>
      <c r="AQ151" s="9">
        <f t="shared" si="263"/>
        <v>15.558999999999999</v>
      </c>
      <c r="AR151" s="9">
        <f t="shared" si="263"/>
        <v>25.44</v>
      </c>
      <c r="AS151" s="9">
        <f t="shared" si="263"/>
        <v>11.618</v>
      </c>
      <c r="AT151" s="9">
        <f t="shared" si="263"/>
        <v>26.713999999999999</v>
      </c>
      <c r="AU151" s="9">
        <f t="shared" si="263"/>
        <v>19.187999999999999</v>
      </c>
      <c r="AV151" s="9">
        <f t="shared" si="263"/>
        <v>25.358999999999998</v>
      </c>
      <c r="AW151" s="9">
        <f t="shared" si="263"/>
        <v>20.596</v>
      </c>
      <c r="AX151" s="9">
        <f t="shared" si="263"/>
        <v>16.797999999999998</v>
      </c>
      <c r="AY151" s="9">
        <f t="shared" si="263"/>
        <v>27</v>
      </c>
      <c r="AZ151" s="9">
        <f t="shared" si="263"/>
        <v>18.091999999999999</v>
      </c>
      <c r="BA151" s="9">
        <f t="shared" si="263"/>
        <v>21.894000000000002</v>
      </c>
      <c r="BB151" s="9">
        <f t="shared" si="263"/>
        <v>19.684000000000001</v>
      </c>
      <c r="BC151" s="9">
        <f t="shared" si="263"/>
        <v>24.026</v>
      </c>
      <c r="BD151" s="9">
        <f t="shared" si="263"/>
        <v>27</v>
      </c>
      <c r="BE151" s="9">
        <f t="shared" si="263"/>
        <v>22.815999999999999</v>
      </c>
      <c r="BF151" s="9">
        <f t="shared" si="263"/>
        <v>26.952000000000002</v>
      </c>
      <c r="BG151" s="9">
        <f t="shared" si="263"/>
        <v>27</v>
      </c>
      <c r="BH151" s="9">
        <f t="shared" si="263"/>
        <v>21.419</v>
      </c>
      <c r="BI151" s="9">
        <f t="shared" si="263"/>
        <v>8.4329999999999998</v>
      </c>
      <c r="BJ151" s="9">
        <f t="shared" si="263"/>
        <v>23.164000000000001</v>
      </c>
      <c r="BK151" s="9">
        <f t="shared" si="263"/>
        <v>24.459000000000003</v>
      </c>
      <c r="BL151" s="9">
        <f t="shared" si="263"/>
        <v>27</v>
      </c>
      <c r="BM151" s="9">
        <f t="shared" si="263"/>
        <v>20.834</v>
      </c>
      <c r="BN151" s="9">
        <f t="shared" si="263"/>
        <v>27</v>
      </c>
      <c r="BO151" s="9">
        <f t="shared" si="263"/>
        <v>15.202999999999999</v>
      </c>
      <c r="BP151" s="9">
        <f t="shared" ref="BP151:EA151" si="264">MIN(BP148:BP150)</f>
        <v>21.701999999999998</v>
      </c>
      <c r="BQ151" s="9">
        <f t="shared" si="264"/>
        <v>21.759</v>
      </c>
      <c r="BR151" s="9">
        <f t="shared" si="264"/>
        <v>4.7</v>
      </c>
      <c r="BS151" s="9">
        <f t="shared" si="264"/>
        <v>2.2309999999999999</v>
      </c>
      <c r="BT151" s="9">
        <f t="shared" si="264"/>
        <v>4.0749999999999993</v>
      </c>
      <c r="BU151" s="9">
        <f t="shared" si="264"/>
        <v>13.811</v>
      </c>
      <c r="BV151" s="9">
        <f t="shared" si="264"/>
        <v>11.775</v>
      </c>
      <c r="BW151" s="9">
        <f t="shared" si="264"/>
        <v>15.5</v>
      </c>
      <c r="BX151" s="9">
        <f t="shared" si="264"/>
        <v>16.599</v>
      </c>
      <c r="BY151" s="9">
        <f t="shared" si="264"/>
        <v>23.780999999999999</v>
      </c>
      <c r="BZ151" s="9">
        <f t="shared" si="264"/>
        <v>26.311999999999998</v>
      </c>
      <c r="CA151" s="9">
        <f t="shared" si="264"/>
        <v>23.041</v>
      </c>
      <c r="CB151" s="9">
        <f t="shared" si="264"/>
        <v>26.251999999999999</v>
      </c>
      <c r="CC151" s="9">
        <f t="shared" si="264"/>
        <v>22.199000000000002</v>
      </c>
      <c r="CD151" s="9">
        <f t="shared" si="264"/>
        <v>19.52</v>
      </c>
      <c r="CE151" s="9">
        <f t="shared" si="264"/>
        <v>27</v>
      </c>
      <c r="CF151" s="9">
        <f t="shared" si="264"/>
        <v>22.463000000000001</v>
      </c>
      <c r="CG151" s="9">
        <f t="shared" si="264"/>
        <v>27</v>
      </c>
      <c r="CH151" s="9">
        <f t="shared" si="264"/>
        <v>22.187999999999999</v>
      </c>
      <c r="CI151" s="9">
        <f t="shared" si="264"/>
        <v>24.18</v>
      </c>
      <c r="CJ151" s="9">
        <f t="shared" si="264"/>
        <v>23.469000000000001</v>
      </c>
      <c r="CK151" s="9">
        <f t="shared" si="264"/>
        <v>6.601</v>
      </c>
      <c r="CL151" s="9">
        <f t="shared" si="264"/>
        <v>8.229000000000001</v>
      </c>
      <c r="CM151" s="9">
        <f t="shared" si="264"/>
        <v>2.274</v>
      </c>
      <c r="CN151" s="9">
        <f t="shared" si="264"/>
        <v>27</v>
      </c>
      <c r="CO151" s="9">
        <f t="shared" si="264"/>
        <v>22.360000000000003</v>
      </c>
      <c r="CP151" s="9">
        <f t="shared" si="264"/>
        <v>20.548999999999999</v>
      </c>
      <c r="CQ151" s="9">
        <f t="shared" si="264"/>
        <v>12.427000000000001</v>
      </c>
      <c r="CR151" s="9">
        <f t="shared" si="264"/>
        <v>1.6800000000000002</v>
      </c>
      <c r="CS151" s="9">
        <f t="shared" si="264"/>
        <v>22.658000000000001</v>
      </c>
      <c r="CT151" s="9">
        <f t="shared" si="264"/>
        <v>8.52</v>
      </c>
      <c r="CU151" s="9">
        <f t="shared" si="264"/>
        <v>19.616000000000003</v>
      </c>
      <c r="CV151" s="9">
        <f t="shared" si="264"/>
        <v>10.978999999999999</v>
      </c>
      <c r="CW151" s="9">
        <f t="shared" si="264"/>
        <v>24.152000000000001</v>
      </c>
      <c r="CX151" s="9">
        <f t="shared" si="264"/>
        <v>21.823999999999998</v>
      </c>
      <c r="CY151" s="9">
        <f t="shared" si="264"/>
        <v>27</v>
      </c>
      <c r="CZ151" s="9">
        <f t="shared" si="264"/>
        <v>26.651</v>
      </c>
      <c r="DA151" s="9">
        <f t="shared" si="264"/>
        <v>27</v>
      </c>
      <c r="DB151" s="9">
        <f t="shared" si="264"/>
        <v>27</v>
      </c>
      <c r="DC151" s="9">
        <f t="shared" si="264"/>
        <v>17.417999999999999</v>
      </c>
      <c r="DD151" s="9">
        <f t="shared" si="264"/>
        <v>3.3348236406923939</v>
      </c>
      <c r="DE151" s="9">
        <f t="shared" si="264"/>
        <v>11.45</v>
      </c>
      <c r="DF151" s="9">
        <f t="shared" si="264"/>
        <v>24.213999999999999</v>
      </c>
      <c r="DG151" s="9">
        <f t="shared" si="264"/>
        <v>20.452999999999999</v>
      </c>
      <c r="DH151" s="9">
        <f t="shared" si="264"/>
        <v>20.515999999999998</v>
      </c>
      <c r="DI151" s="9">
        <f t="shared" si="264"/>
        <v>18.844999999999999</v>
      </c>
      <c r="DJ151" s="9">
        <f t="shared" si="264"/>
        <v>20.882999999999999</v>
      </c>
      <c r="DK151" s="9">
        <f t="shared" si="264"/>
        <v>15.657999999999998</v>
      </c>
      <c r="DL151" s="9">
        <f t="shared" si="264"/>
        <v>21.966999999999999</v>
      </c>
      <c r="DM151" s="9">
        <f t="shared" si="264"/>
        <v>19.899000000000001</v>
      </c>
      <c r="DN151" s="9">
        <f t="shared" si="264"/>
        <v>27</v>
      </c>
      <c r="DO151" s="9">
        <f t="shared" si="264"/>
        <v>27</v>
      </c>
      <c r="DP151" s="9">
        <f t="shared" si="264"/>
        <v>27</v>
      </c>
      <c r="DQ151" s="9">
        <f t="shared" si="264"/>
        <v>25.884999999999998</v>
      </c>
      <c r="DR151" s="9">
        <f t="shared" si="264"/>
        <v>24.417000000000002</v>
      </c>
      <c r="DS151" s="9">
        <f t="shared" si="264"/>
        <v>25.923999999999999</v>
      </c>
      <c r="DT151" s="9">
        <f t="shared" si="264"/>
        <v>21.728999999999999</v>
      </c>
      <c r="DU151" s="9">
        <f t="shared" si="264"/>
        <v>27</v>
      </c>
      <c r="DV151" s="9">
        <f t="shared" si="264"/>
        <v>27</v>
      </c>
      <c r="DW151" s="9">
        <f t="shared" si="264"/>
        <v>21.997</v>
      </c>
      <c r="DX151" s="9">
        <f t="shared" si="264"/>
        <v>18.931000000000001</v>
      </c>
      <c r="DY151" s="9">
        <f t="shared" si="264"/>
        <v>12.928000000000001</v>
      </c>
      <c r="DZ151" s="9">
        <f t="shared" si="264"/>
        <v>17.661999999999999</v>
      </c>
      <c r="EA151" s="9">
        <f t="shared" si="264"/>
        <v>12.173</v>
      </c>
      <c r="EB151" s="9">
        <f t="shared" ref="EB151:FX151" si="265">MIN(EB148:EB150)</f>
        <v>27</v>
      </c>
      <c r="EC151" s="9">
        <f t="shared" si="265"/>
        <v>26.620999999999999</v>
      </c>
      <c r="ED151" s="9">
        <f t="shared" si="265"/>
        <v>4.4119999999999999</v>
      </c>
      <c r="EE151" s="9">
        <f t="shared" si="265"/>
        <v>27</v>
      </c>
      <c r="EF151" s="9">
        <f t="shared" si="265"/>
        <v>19.595000000000002</v>
      </c>
      <c r="EG151" s="9">
        <f t="shared" si="265"/>
        <v>26.536000000000001</v>
      </c>
      <c r="EH151" s="9">
        <f t="shared" si="265"/>
        <v>25.052999999999997</v>
      </c>
      <c r="EI151" s="9">
        <f t="shared" si="265"/>
        <v>27</v>
      </c>
      <c r="EJ151" s="9">
        <f t="shared" si="265"/>
        <v>27</v>
      </c>
      <c r="EK151" s="9">
        <f t="shared" si="265"/>
        <v>5.7670000000000003</v>
      </c>
      <c r="EL151" s="9">
        <f t="shared" si="265"/>
        <v>2.1159999999999997</v>
      </c>
      <c r="EM151" s="9">
        <f t="shared" si="265"/>
        <v>16.308</v>
      </c>
      <c r="EN151" s="9">
        <f t="shared" si="265"/>
        <v>27</v>
      </c>
      <c r="EO151" s="9">
        <f t="shared" si="265"/>
        <v>27</v>
      </c>
      <c r="EP151" s="9">
        <f t="shared" si="265"/>
        <v>20.585999999999999</v>
      </c>
      <c r="EQ151" s="9">
        <f t="shared" si="265"/>
        <v>10.265000000000001</v>
      </c>
      <c r="ER151" s="9">
        <f t="shared" si="265"/>
        <v>21.283000000000001</v>
      </c>
      <c r="ES151" s="9">
        <f t="shared" si="265"/>
        <v>23.558</v>
      </c>
      <c r="ET151" s="9">
        <f t="shared" si="265"/>
        <v>27</v>
      </c>
      <c r="EU151" s="9">
        <f t="shared" si="265"/>
        <v>27</v>
      </c>
      <c r="EV151" s="9">
        <f t="shared" si="265"/>
        <v>10.965000000000002</v>
      </c>
      <c r="EW151" s="9">
        <f t="shared" si="265"/>
        <v>6.0529999999999999</v>
      </c>
      <c r="EX151" s="9">
        <f t="shared" si="265"/>
        <v>3.91</v>
      </c>
      <c r="EY151" s="9">
        <f t="shared" si="265"/>
        <v>27</v>
      </c>
      <c r="EZ151" s="9">
        <f t="shared" si="265"/>
        <v>22.942</v>
      </c>
      <c r="FA151" s="9">
        <f t="shared" si="265"/>
        <v>10.666</v>
      </c>
      <c r="FB151" s="9">
        <f t="shared" si="265"/>
        <v>11.264849918781298</v>
      </c>
      <c r="FC151" s="9">
        <f t="shared" si="265"/>
        <v>22.55</v>
      </c>
      <c r="FD151" s="9">
        <f t="shared" si="265"/>
        <v>24.438000000000002</v>
      </c>
      <c r="FE151" s="9">
        <f t="shared" si="265"/>
        <v>14.180999999999999</v>
      </c>
      <c r="FF151" s="9">
        <f t="shared" si="265"/>
        <v>27</v>
      </c>
      <c r="FG151" s="9">
        <f t="shared" si="265"/>
        <v>27</v>
      </c>
      <c r="FH151" s="9">
        <f t="shared" si="265"/>
        <v>19.772000000000002</v>
      </c>
      <c r="FI151" s="9">
        <f t="shared" si="265"/>
        <v>6.2</v>
      </c>
      <c r="FJ151" s="9">
        <f t="shared" si="265"/>
        <v>19.437999999999999</v>
      </c>
      <c r="FK151" s="9">
        <f t="shared" si="265"/>
        <v>10.845000000000001</v>
      </c>
      <c r="FL151" s="9">
        <f t="shared" si="265"/>
        <v>27</v>
      </c>
      <c r="FM151" s="9">
        <f t="shared" si="265"/>
        <v>18.414000000000001</v>
      </c>
      <c r="FN151" s="9">
        <f t="shared" si="265"/>
        <v>27</v>
      </c>
      <c r="FO151" s="9">
        <f t="shared" si="265"/>
        <v>8.3469999999999995</v>
      </c>
      <c r="FP151" s="9">
        <f t="shared" si="265"/>
        <v>12.142999999999999</v>
      </c>
      <c r="FQ151" s="9">
        <f t="shared" si="265"/>
        <v>16.88</v>
      </c>
      <c r="FR151" s="9">
        <f t="shared" si="265"/>
        <v>11.565000000000001</v>
      </c>
      <c r="FS151" s="9">
        <f t="shared" si="265"/>
        <v>18.298999999999999</v>
      </c>
      <c r="FT151" s="9">
        <f t="shared" si="265"/>
        <v>3.1669995628369483</v>
      </c>
      <c r="FU151" s="9">
        <f t="shared" si="265"/>
        <v>18.344999999999999</v>
      </c>
      <c r="FV151" s="9">
        <f t="shared" si="265"/>
        <v>15.032</v>
      </c>
      <c r="FW151" s="9">
        <f t="shared" si="265"/>
        <v>21.498000000000001</v>
      </c>
      <c r="FX151" s="9">
        <f t="shared" si="265"/>
        <v>19.675000000000001</v>
      </c>
      <c r="FY151" s="40" t="s">
        <v>419</v>
      </c>
    </row>
    <row r="152" spans="1:181" x14ac:dyDescent="0.25">
      <c r="B152" s="2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22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25"/>
    </row>
    <row r="153" spans="1:181" x14ac:dyDescent="0.25">
      <c r="B153" s="23" t="s">
        <v>334</v>
      </c>
      <c r="C153" s="9">
        <f t="shared" ref="C153:AH153" si="266">(C122-C144)/C134*1000</f>
        <v>131.11301658895806</v>
      </c>
      <c r="D153" s="9">
        <f t="shared" si="266"/>
        <v>157.13038124306999</v>
      </c>
      <c r="E153" s="9">
        <f t="shared" si="266"/>
        <v>104.05842045959527</v>
      </c>
      <c r="F153" s="9">
        <f t="shared" si="266"/>
        <v>133.9781687717178</v>
      </c>
      <c r="G153" s="9">
        <f t="shared" si="266"/>
        <v>81.500067333771639</v>
      </c>
      <c r="H153" s="9">
        <f t="shared" si="266"/>
        <v>84.886700369413035</v>
      </c>
      <c r="I153" s="9">
        <f t="shared" si="266"/>
        <v>147.08438329316513</v>
      </c>
      <c r="J153" s="9">
        <f t="shared" si="266"/>
        <v>132.78315135528658</v>
      </c>
      <c r="K153" s="9">
        <f t="shared" si="266"/>
        <v>117.02994154651692</v>
      </c>
      <c r="L153" s="9">
        <f t="shared" si="266"/>
        <v>48.953850238896564</v>
      </c>
      <c r="M153" s="9">
        <f t="shared" si="266"/>
        <v>84.028153646672848</v>
      </c>
      <c r="N153" s="9">
        <f t="shared" si="266"/>
        <v>75.174557440660237</v>
      </c>
      <c r="O153" s="9">
        <f t="shared" si="266"/>
        <v>71.084607748082902</v>
      </c>
      <c r="P153" s="9">
        <f t="shared" si="266"/>
        <v>82.843544475644507</v>
      </c>
      <c r="Q153" s="9">
        <f t="shared" si="266"/>
        <v>166.03170408626144</v>
      </c>
      <c r="R153" s="9">
        <f t="shared" si="266"/>
        <v>91.891627639803204</v>
      </c>
      <c r="S153" s="9">
        <f t="shared" si="266"/>
        <v>36.795436545345517</v>
      </c>
      <c r="T153" s="9">
        <f t="shared" si="266"/>
        <v>70.182155558547706</v>
      </c>
      <c r="U153" s="9">
        <f t="shared" si="266"/>
        <v>75.361817848851359</v>
      </c>
      <c r="V153" s="9">
        <f t="shared" si="266"/>
        <v>126.393940017784</v>
      </c>
      <c r="W153" s="9">
        <f t="shared" si="266"/>
        <v>326.04887940685137</v>
      </c>
      <c r="X153" s="9">
        <f t="shared" si="266"/>
        <v>58.031440303284398</v>
      </c>
      <c r="Y153" s="9">
        <f t="shared" si="266"/>
        <v>77.760020495944076</v>
      </c>
      <c r="Z153" s="9">
        <f t="shared" si="266"/>
        <v>129.68315859312827</v>
      </c>
      <c r="AA153" s="9">
        <f t="shared" si="266"/>
        <v>74.009096606343832</v>
      </c>
      <c r="AB153" s="9">
        <f t="shared" si="266"/>
        <v>36.847119657856844</v>
      </c>
      <c r="AC153" s="9">
        <f t="shared" si="266"/>
        <v>36.929761744492076</v>
      </c>
      <c r="AD153" s="9">
        <f t="shared" si="266"/>
        <v>40.347175375961193</v>
      </c>
      <c r="AE153" s="9">
        <f t="shared" si="266"/>
        <v>25.551750125848063</v>
      </c>
      <c r="AF153" s="9">
        <f t="shared" si="266"/>
        <v>21.407833537863873</v>
      </c>
      <c r="AG153" s="9">
        <f t="shared" si="266"/>
        <v>10.456993213404637</v>
      </c>
      <c r="AH153" s="9">
        <f t="shared" si="266"/>
        <v>302.86997004125175</v>
      </c>
      <c r="AI153" s="9">
        <f t="shared" ref="AI153:BN153" si="267">(AI122-AI144)/AI134*1000</f>
        <v>465.389095665382</v>
      </c>
      <c r="AJ153" s="9">
        <f t="shared" si="267"/>
        <v>94.314510824390567</v>
      </c>
      <c r="AK153" s="9">
        <f t="shared" si="267"/>
        <v>39.188624373315072</v>
      </c>
      <c r="AL153" s="9">
        <f t="shared" si="267"/>
        <v>46.388842408925655</v>
      </c>
      <c r="AM153" s="9">
        <f t="shared" si="267"/>
        <v>107.64614379597521</v>
      </c>
      <c r="AN153" s="9">
        <f t="shared" si="267"/>
        <v>32.662333950020326</v>
      </c>
      <c r="AO153" s="9">
        <f t="shared" si="267"/>
        <v>79.798607635892381</v>
      </c>
      <c r="AP153" s="9">
        <f t="shared" si="267"/>
        <v>60.423293419576964</v>
      </c>
      <c r="AQ153" s="9">
        <f t="shared" si="267"/>
        <v>24.21231595484814</v>
      </c>
      <c r="AR153" s="9">
        <f t="shared" si="267"/>
        <v>81.745635894491684</v>
      </c>
      <c r="AS153" s="9">
        <f t="shared" si="267"/>
        <v>18.04648316527534</v>
      </c>
      <c r="AT153" s="9">
        <f t="shared" si="267"/>
        <v>104.7300971907689</v>
      </c>
      <c r="AU153" s="9">
        <f t="shared" si="267"/>
        <v>103.38885736804612</v>
      </c>
      <c r="AV153" s="9">
        <f t="shared" si="267"/>
        <v>212.47127450724739</v>
      </c>
      <c r="AW153" s="9">
        <f t="shared" si="267"/>
        <v>130.8571439775582</v>
      </c>
      <c r="AX153" s="9">
        <f t="shared" si="267"/>
        <v>44.38687942597393</v>
      </c>
      <c r="AY153" s="9">
        <f t="shared" si="267"/>
        <v>186.82109878194478</v>
      </c>
      <c r="AZ153" s="9">
        <f t="shared" si="267"/>
        <v>145.586817612072</v>
      </c>
      <c r="BA153" s="9">
        <f t="shared" si="267"/>
        <v>197.48131315347976</v>
      </c>
      <c r="BB153" s="9">
        <f t="shared" si="267"/>
        <v>400.76018241427926</v>
      </c>
      <c r="BC153" s="9">
        <f t="shared" si="267"/>
        <v>83.037530164888693</v>
      </c>
      <c r="BD153" s="9">
        <f t="shared" si="267"/>
        <v>72.353814022302871</v>
      </c>
      <c r="BE153" s="9">
        <f t="shared" si="267"/>
        <v>88.762795442489264</v>
      </c>
      <c r="BF153" s="9">
        <f t="shared" si="267"/>
        <v>109.50695902129395</v>
      </c>
      <c r="BG153" s="9">
        <f t="shared" si="267"/>
        <v>277.23460011046433</v>
      </c>
      <c r="BH153" s="9">
        <f t="shared" si="267"/>
        <v>123.08612874473269</v>
      </c>
      <c r="BI153" s="9">
        <f t="shared" si="267"/>
        <v>67.307800136762069</v>
      </c>
      <c r="BJ153" s="9">
        <f t="shared" si="267"/>
        <v>76.990343898905124</v>
      </c>
      <c r="BK153" s="9">
        <f t="shared" si="267"/>
        <v>140.50875598330765</v>
      </c>
      <c r="BL153" s="9">
        <f t="shared" si="267"/>
        <v>677.47215849421821</v>
      </c>
      <c r="BM153" s="9">
        <f t="shared" si="267"/>
        <v>197.33488149941391</v>
      </c>
      <c r="BN153" s="9">
        <f t="shared" si="267"/>
        <v>113.28521691830393</v>
      </c>
      <c r="BO153" s="9">
        <f t="shared" ref="BO153:CT153" si="268">(BO122-BO144)/BO134*1000</f>
        <v>65.244030521927527</v>
      </c>
      <c r="BP153" s="9">
        <f t="shared" si="268"/>
        <v>40.307119167794113</v>
      </c>
      <c r="BQ153" s="9">
        <f t="shared" si="268"/>
        <v>38.25379285715929</v>
      </c>
      <c r="BR153" s="9">
        <f t="shared" si="268"/>
        <v>21.585522065159875</v>
      </c>
      <c r="BS153" s="9">
        <f t="shared" si="268"/>
        <v>6.4914976216556379</v>
      </c>
      <c r="BT153" s="9">
        <f t="shared" si="268"/>
        <v>9.8157961618407512</v>
      </c>
      <c r="BU153" s="9">
        <f t="shared" si="268"/>
        <v>14.480808835174068</v>
      </c>
      <c r="BV153" s="9">
        <f t="shared" si="268"/>
        <v>15.145129126476125</v>
      </c>
      <c r="BW153" s="9">
        <f t="shared" si="268"/>
        <v>21.415664004729454</v>
      </c>
      <c r="BX153" s="9">
        <f t="shared" si="268"/>
        <v>18.131924467586444</v>
      </c>
      <c r="BY153" s="9">
        <f t="shared" si="268"/>
        <v>53.945748427387628</v>
      </c>
      <c r="BZ153" s="9">
        <f t="shared" si="268"/>
        <v>63.943204275657919</v>
      </c>
      <c r="CA153" s="9">
        <f t="shared" si="268"/>
        <v>52.689413728251409</v>
      </c>
      <c r="CB153" s="9">
        <f t="shared" si="268"/>
        <v>72.226859789623362</v>
      </c>
      <c r="CC153" s="9">
        <f t="shared" si="268"/>
        <v>82.270027404208875</v>
      </c>
      <c r="CD153" s="9">
        <f t="shared" si="268"/>
        <v>54.308051553111945</v>
      </c>
      <c r="CE153" s="9">
        <f t="shared" si="268"/>
        <v>93.741101923114726</v>
      </c>
      <c r="CF153" s="9">
        <f t="shared" si="268"/>
        <v>112.35133592341812</v>
      </c>
      <c r="CG153" s="9">
        <f t="shared" si="268"/>
        <v>129.63457195829812</v>
      </c>
      <c r="CH153" s="9">
        <f t="shared" si="268"/>
        <v>111.94627683709744</v>
      </c>
      <c r="CI153" s="9">
        <f t="shared" si="268"/>
        <v>76.752434255642257</v>
      </c>
      <c r="CJ153" s="9">
        <f t="shared" si="268"/>
        <v>65.895951230790587</v>
      </c>
      <c r="CK153" s="9">
        <f t="shared" si="268"/>
        <v>18.754987182539622</v>
      </c>
      <c r="CL153" s="9">
        <f t="shared" si="268"/>
        <v>34.557638838241949</v>
      </c>
      <c r="CM153" s="9">
        <f t="shared" si="268"/>
        <v>12.657992533551468</v>
      </c>
      <c r="CN153" s="9">
        <f t="shared" si="268"/>
        <v>73.876353480292224</v>
      </c>
      <c r="CO153" s="9">
        <f t="shared" si="268"/>
        <v>73.31846204554148</v>
      </c>
      <c r="CP153" s="9">
        <f t="shared" si="268"/>
        <v>22.351468859061974</v>
      </c>
      <c r="CQ153" s="9">
        <f t="shared" si="268"/>
        <v>79.573424680182725</v>
      </c>
      <c r="CR153" s="9">
        <f t="shared" si="268"/>
        <v>8.5739654924038096</v>
      </c>
      <c r="CS153" s="9">
        <f t="shared" si="268"/>
        <v>72.553179885083154</v>
      </c>
      <c r="CT153" s="9">
        <f t="shared" si="268"/>
        <v>32.166305757380009</v>
      </c>
      <c r="CU153" s="9">
        <f t="shared" ref="CU153:DZ153" si="269">(CU122-CU144)/CU134*1000</f>
        <v>219.99735568348851</v>
      </c>
      <c r="CV153" s="9">
        <f t="shared" si="269"/>
        <v>58.710630136728398</v>
      </c>
      <c r="CW153" s="9">
        <f t="shared" si="269"/>
        <v>36.682933287267417</v>
      </c>
      <c r="CX153" s="9">
        <f t="shared" si="269"/>
        <v>84.515623834609727</v>
      </c>
      <c r="CY153" s="9">
        <f t="shared" si="269"/>
        <v>153.05114964639083</v>
      </c>
      <c r="CZ153" s="9">
        <f t="shared" si="269"/>
        <v>88.661481394551885</v>
      </c>
      <c r="DA153" s="9">
        <f t="shared" si="269"/>
        <v>234.08924593593193</v>
      </c>
      <c r="DB153" s="9">
        <f t="shared" si="269"/>
        <v>174.01737239580842</v>
      </c>
      <c r="DC153" s="9">
        <f t="shared" si="269"/>
        <v>30.598829791395605</v>
      </c>
      <c r="DD153" s="9">
        <f t="shared" si="269"/>
        <v>3.3348236406923939</v>
      </c>
      <c r="DE153" s="9">
        <f t="shared" si="269"/>
        <v>16.481298568249713</v>
      </c>
      <c r="DF153" s="9">
        <f t="shared" si="269"/>
        <v>80.744597541527455</v>
      </c>
      <c r="DG153" s="9">
        <f t="shared" si="269"/>
        <v>31.516938143275635</v>
      </c>
      <c r="DH153" s="9">
        <f t="shared" si="269"/>
        <v>30.917467006009403</v>
      </c>
      <c r="DI153" s="9">
        <f t="shared" si="269"/>
        <v>34.39283294006372</v>
      </c>
      <c r="DJ153" s="9">
        <f t="shared" si="269"/>
        <v>95.34503558864283</v>
      </c>
      <c r="DK153" s="9">
        <f t="shared" si="269"/>
        <v>71.347893760143933</v>
      </c>
      <c r="DL153" s="9">
        <f t="shared" si="269"/>
        <v>80.422405333185949</v>
      </c>
      <c r="DM153" s="9">
        <f t="shared" si="269"/>
        <v>72.636943068959525</v>
      </c>
      <c r="DN153" s="9">
        <f t="shared" si="269"/>
        <v>58.174778320944625</v>
      </c>
      <c r="DO153" s="9">
        <f t="shared" si="269"/>
        <v>109.31360013888593</v>
      </c>
      <c r="DP153" s="9">
        <f t="shared" si="269"/>
        <v>159.48962956421713</v>
      </c>
      <c r="DQ153" s="9">
        <f t="shared" si="269"/>
        <v>85.420492638244099</v>
      </c>
      <c r="DR153" s="9">
        <f t="shared" si="269"/>
        <v>184.42281219490673</v>
      </c>
      <c r="DS153" s="9">
        <f t="shared" si="269"/>
        <v>229.87233004322982</v>
      </c>
      <c r="DT153" s="9">
        <f t="shared" si="269"/>
        <v>268.41071647760378</v>
      </c>
      <c r="DU153" s="9">
        <f t="shared" si="269"/>
        <v>186.77562252762121</v>
      </c>
      <c r="DV153" s="9">
        <f t="shared" si="269"/>
        <v>532.51647748526671</v>
      </c>
      <c r="DW153" s="9">
        <f t="shared" si="269"/>
        <v>200.92494392952202</v>
      </c>
      <c r="DX153" s="9">
        <f t="shared" si="269"/>
        <v>40.452008806633863</v>
      </c>
      <c r="DY153" s="9">
        <f t="shared" si="269"/>
        <v>25.791327816322724</v>
      </c>
      <c r="DZ153" s="9">
        <f t="shared" si="269"/>
        <v>62.577879717996112</v>
      </c>
      <c r="EA153" s="9">
        <f t="shared" ref="EA153:FF153" si="270">(EA122-EA144)/EA134*1000</f>
        <v>12.77110012127682</v>
      </c>
      <c r="EB153" s="9">
        <f t="shared" si="270"/>
        <v>92.805669216532976</v>
      </c>
      <c r="EC153" s="9">
        <f t="shared" si="270"/>
        <v>123.99207295513035</v>
      </c>
      <c r="ED153" s="9">
        <f t="shared" si="270"/>
        <v>4.5822866197505077</v>
      </c>
      <c r="EE153" s="9">
        <f t="shared" si="270"/>
        <v>203.93463478726719</v>
      </c>
      <c r="EF153" s="9">
        <f t="shared" si="270"/>
        <v>140.10862519785238</v>
      </c>
      <c r="EG153" s="9">
        <f t="shared" si="270"/>
        <v>160.95780207972584</v>
      </c>
      <c r="EH153" s="9">
        <f t="shared" si="270"/>
        <v>199.95108100487479</v>
      </c>
      <c r="EI153" s="9">
        <f t="shared" si="270"/>
        <v>125.46185406124415</v>
      </c>
      <c r="EJ153" s="9">
        <f t="shared" si="270"/>
        <v>84.380542425693477</v>
      </c>
      <c r="EK153" s="9">
        <f t="shared" si="270"/>
        <v>5.7928695201581046</v>
      </c>
      <c r="EL153" s="9">
        <f t="shared" si="270"/>
        <v>7.9614441101973368</v>
      </c>
      <c r="EM153" s="9">
        <f t="shared" si="270"/>
        <v>46.352176782580678</v>
      </c>
      <c r="EN153" s="9">
        <f t="shared" si="270"/>
        <v>166.35971991195296</v>
      </c>
      <c r="EO153" s="9">
        <f t="shared" si="270"/>
        <v>111.48476977373805</v>
      </c>
      <c r="EP153" s="9">
        <f t="shared" si="270"/>
        <v>33.29726225717507</v>
      </c>
      <c r="EQ153" s="9">
        <f t="shared" si="270"/>
        <v>18.174472104114418</v>
      </c>
      <c r="ER153" s="9">
        <f t="shared" si="270"/>
        <v>30.525954389801242</v>
      </c>
      <c r="ES153" s="9">
        <f t="shared" si="270"/>
        <v>101.11743784682574</v>
      </c>
      <c r="ET153" s="9">
        <f t="shared" si="270"/>
        <v>100.37388892026725</v>
      </c>
      <c r="EU153" s="9">
        <f t="shared" si="270"/>
        <v>219.98112693718474</v>
      </c>
      <c r="EV153" s="9">
        <f t="shared" si="270"/>
        <v>23.69164487025262</v>
      </c>
      <c r="EW153" s="9">
        <f t="shared" si="270"/>
        <v>8.3213526049317803</v>
      </c>
      <c r="EX153" s="9">
        <f t="shared" si="270"/>
        <v>45.219052818807704</v>
      </c>
      <c r="EY153" s="9">
        <f t="shared" si="270"/>
        <v>223.3135683472498</v>
      </c>
      <c r="EZ153" s="9">
        <f t="shared" si="270"/>
        <v>73.057492681938697</v>
      </c>
      <c r="FA153" s="9">
        <f t="shared" si="270"/>
        <v>13.516110065692699</v>
      </c>
      <c r="FB153" s="9">
        <f t="shared" si="270"/>
        <v>11.264849918781298</v>
      </c>
      <c r="FC153" s="9">
        <f t="shared" si="270"/>
        <v>67.195230520738178</v>
      </c>
      <c r="FD153" s="9">
        <f t="shared" si="270"/>
        <v>75.855419327291727</v>
      </c>
      <c r="FE153" s="9">
        <f t="shared" si="270"/>
        <v>39.360710916676524</v>
      </c>
      <c r="FF153" s="9">
        <f t="shared" si="270"/>
        <v>140.0774309629204</v>
      </c>
      <c r="FG153" s="9">
        <f t="shared" ref="FG153:FX153" si="271">(FG122-FG144)/FG134*1000</f>
        <v>225.97910199665122</v>
      </c>
      <c r="FH153" s="9">
        <f t="shared" si="271"/>
        <v>47.86302153863685</v>
      </c>
      <c r="FI153" s="9">
        <f t="shared" si="271"/>
        <v>11.314018430248474</v>
      </c>
      <c r="FJ153" s="9">
        <f t="shared" si="271"/>
        <v>27.241508338725247</v>
      </c>
      <c r="FK153" s="9">
        <f t="shared" si="271"/>
        <v>24.402621731744752</v>
      </c>
      <c r="FL153" s="9">
        <f t="shared" si="271"/>
        <v>57.524165395079521</v>
      </c>
      <c r="FM153" s="9">
        <f t="shared" si="271"/>
        <v>66.754109307341665</v>
      </c>
      <c r="FN153" s="9">
        <f t="shared" si="271"/>
        <v>139.71130989884975</v>
      </c>
      <c r="FO153" s="9">
        <f t="shared" si="271"/>
        <v>9.6387969946464587</v>
      </c>
      <c r="FP153" s="9">
        <f t="shared" si="271"/>
        <v>34.658859570816482</v>
      </c>
      <c r="FQ153" s="9">
        <f t="shared" si="271"/>
        <v>35.490292457247932</v>
      </c>
      <c r="FR153" s="9">
        <f t="shared" si="271"/>
        <v>27.912373333317667</v>
      </c>
      <c r="FS153" s="9">
        <f t="shared" si="271"/>
        <v>44.484241683625442</v>
      </c>
      <c r="FT153" s="9">
        <f t="shared" si="271"/>
        <v>3.1669995628369483</v>
      </c>
      <c r="FU153" s="9">
        <f t="shared" si="271"/>
        <v>47.749444584895365</v>
      </c>
      <c r="FV153" s="9">
        <f t="shared" si="271"/>
        <v>52.467945147630886</v>
      </c>
      <c r="FW153" s="9">
        <f t="shared" si="271"/>
        <v>94.248480285132572</v>
      </c>
      <c r="FX153" s="9">
        <f t="shared" si="271"/>
        <v>67.121832443057315</v>
      </c>
      <c r="FY153" s="40" t="s">
        <v>419</v>
      </c>
    </row>
    <row r="154" spans="1:181" x14ac:dyDescent="0.2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22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</row>
    <row r="155" spans="1:181" x14ac:dyDescent="0.25">
      <c r="B155" s="6" t="s">
        <v>414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22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</row>
    <row r="156" spans="1:181" s="4" customFormat="1" x14ac:dyDescent="0.25">
      <c r="A156" s="49"/>
      <c r="B156" s="42" t="s">
        <v>413</v>
      </c>
      <c r="C156" s="4">
        <f t="shared" ref="C156:AH156" si="272">(C150*C134)/1000+C144</f>
        <v>12948101.857519999</v>
      </c>
      <c r="D156" s="4">
        <f t="shared" si="272"/>
        <v>51966148.349119991</v>
      </c>
      <c r="E156" s="4">
        <f t="shared" si="272"/>
        <v>15442395.778905598</v>
      </c>
      <c r="F156" s="4">
        <f t="shared" si="272"/>
        <v>22796261.030124601</v>
      </c>
      <c r="G156" s="4">
        <f t="shared" si="272"/>
        <v>2337937.4250000003</v>
      </c>
      <c r="H156" s="4">
        <f t="shared" si="272"/>
        <v>2270472.0615499993</v>
      </c>
      <c r="I156" s="4">
        <f t="shared" si="272"/>
        <v>15777644.270000003</v>
      </c>
      <c r="J156" s="4">
        <f t="shared" si="272"/>
        <v>3760898.8218</v>
      </c>
      <c r="K156" s="4">
        <f t="shared" si="272"/>
        <v>736980.73810000008</v>
      </c>
      <c r="L156" s="4">
        <f t="shared" si="272"/>
        <v>9847403.4004239999</v>
      </c>
      <c r="M156" s="4">
        <f t="shared" si="272"/>
        <v>3509350.8563444396</v>
      </c>
      <c r="N156" s="4">
        <f t="shared" si="272"/>
        <v>120666124.60212225</v>
      </c>
      <c r="O156" s="4">
        <f t="shared" si="272"/>
        <v>35828696.491328001</v>
      </c>
      <c r="P156" s="4">
        <f t="shared" si="272"/>
        <v>744355.49399999995</v>
      </c>
      <c r="Q156" s="4">
        <f t="shared" si="272"/>
        <v>50807706.516883999</v>
      </c>
      <c r="R156" s="4">
        <f t="shared" si="272"/>
        <v>1150441.4859999996</v>
      </c>
      <c r="S156" s="4">
        <f t="shared" si="272"/>
        <v>6255594.1746129189</v>
      </c>
      <c r="T156" s="4">
        <f t="shared" si="272"/>
        <v>704894.6422</v>
      </c>
      <c r="U156" s="4">
        <f t="shared" si="272"/>
        <v>298184.94061999995</v>
      </c>
      <c r="V156" s="4">
        <f t="shared" si="272"/>
        <v>672481.69328799995</v>
      </c>
      <c r="W156" s="4">
        <f t="shared" si="272"/>
        <v>159207.55772960003</v>
      </c>
      <c r="X156" s="4">
        <f t="shared" si="272"/>
        <v>309312.35336211196</v>
      </c>
      <c r="Y156" s="4">
        <f t="shared" si="272"/>
        <v>1201834.0860463092</v>
      </c>
      <c r="Z156" s="4">
        <f t="shared" si="272"/>
        <v>557838.89137499966</v>
      </c>
      <c r="AA156" s="4">
        <f t="shared" si="272"/>
        <v>66371653.604999997</v>
      </c>
      <c r="AB156" s="4">
        <f t="shared" si="272"/>
        <v>129690237.93442878</v>
      </c>
      <c r="AC156" s="4">
        <f t="shared" si="272"/>
        <v>3899145.3121262994</v>
      </c>
      <c r="AD156" s="4">
        <f t="shared" si="272"/>
        <v>4236015.4843924996</v>
      </c>
      <c r="AE156" s="4">
        <f t="shared" si="272"/>
        <v>1129359.4117806482</v>
      </c>
      <c r="AF156" s="4">
        <f t="shared" si="272"/>
        <v>1481720.160512645</v>
      </c>
      <c r="AG156" s="4">
        <f t="shared" si="272"/>
        <v>6698369.8320000004</v>
      </c>
      <c r="AH156" s="4">
        <f t="shared" si="272"/>
        <v>794841.3</v>
      </c>
      <c r="AI156" s="4">
        <f t="shared" ref="AI156:BN156" si="273">(AI150*AI134)/1000+AI144</f>
        <v>214090.784484</v>
      </c>
      <c r="AJ156" s="4">
        <f t="shared" si="273"/>
        <v>610297.31995935994</v>
      </c>
      <c r="AK156" s="4">
        <f t="shared" si="273"/>
        <v>1100928.5462899201</v>
      </c>
      <c r="AL156" s="4">
        <f t="shared" si="273"/>
        <v>1813996.13176</v>
      </c>
      <c r="AM156" s="4">
        <f t="shared" si="273"/>
        <v>900523.81685256783</v>
      </c>
      <c r="AN156" s="4">
        <f t="shared" si="273"/>
        <v>2499393.1892376007</v>
      </c>
      <c r="AO156" s="4">
        <f t="shared" si="273"/>
        <v>11673617.2425</v>
      </c>
      <c r="AP156" s="4">
        <f t="shared" si="273"/>
        <v>287255464.59817266</v>
      </c>
      <c r="AQ156" s="4">
        <f t="shared" si="273"/>
        <v>1805404.0998355998</v>
      </c>
      <c r="AR156" s="4">
        <f t="shared" si="273"/>
        <v>129291747.93668801</v>
      </c>
      <c r="AS156" s="4">
        <f t="shared" si="273"/>
        <v>30721506.694848001</v>
      </c>
      <c r="AT156" s="4">
        <f t="shared" si="273"/>
        <v>4796501.5236834995</v>
      </c>
      <c r="AU156" s="4">
        <f t="shared" si="273"/>
        <v>848434.28999999992</v>
      </c>
      <c r="AV156" s="4">
        <f t="shared" si="273"/>
        <v>377250.60005194001</v>
      </c>
      <c r="AW156" s="4">
        <f t="shared" si="273"/>
        <v>483085.71800000005</v>
      </c>
      <c r="AX156" s="4">
        <f t="shared" si="273"/>
        <v>248673.15860439994</v>
      </c>
      <c r="AY156" s="4">
        <f t="shared" si="273"/>
        <v>630623.41982000007</v>
      </c>
      <c r="AZ156" s="4">
        <f t="shared" si="273"/>
        <v>14339909.868470799</v>
      </c>
      <c r="BA156" s="4">
        <f t="shared" si="273"/>
        <v>8083950.3499999996</v>
      </c>
      <c r="BB156" s="4">
        <f t="shared" si="273"/>
        <v>3511153.13</v>
      </c>
      <c r="BC156" s="4">
        <f t="shared" si="273"/>
        <v>62527945.590000004</v>
      </c>
      <c r="BD156" s="4">
        <f t="shared" si="273"/>
        <v>11034374.232800001</v>
      </c>
      <c r="BE156" s="4">
        <f t="shared" si="273"/>
        <v>3019112.2649999997</v>
      </c>
      <c r="BF156" s="4">
        <f t="shared" si="273"/>
        <v>38677523.241532803</v>
      </c>
      <c r="BG156" s="4">
        <f t="shared" si="273"/>
        <v>839647.15304</v>
      </c>
      <c r="BH156" s="4">
        <f t="shared" si="273"/>
        <v>1044300.732</v>
      </c>
      <c r="BI156" s="4">
        <f t="shared" si="273"/>
        <v>950145.8914764158</v>
      </c>
      <c r="BJ156" s="4">
        <f t="shared" si="273"/>
        <v>12619179.450753737</v>
      </c>
      <c r="BK156" s="4">
        <f t="shared" si="273"/>
        <v>18496435.879999999</v>
      </c>
      <c r="BL156" s="4">
        <f t="shared" si="273"/>
        <v>89872.55528</v>
      </c>
      <c r="BM156" s="4">
        <f t="shared" si="273"/>
        <v>392737.78170000005</v>
      </c>
      <c r="BN156" s="4">
        <f t="shared" si="273"/>
        <v>7042999.0147999991</v>
      </c>
      <c r="BO156" s="4">
        <f t="shared" ref="BO156:CT156" si="274">(BO150*BO134)/1000+BO144</f>
        <v>4168500.4792119996</v>
      </c>
      <c r="BP156" s="4">
        <f t="shared" si="274"/>
        <v>1409982.6144176</v>
      </c>
      <c r="BQ156" s="4">
        <f t="shared" si="274"/>
        <v>22906370.813067202</v>
      </c>
      <c r="BR156" s="4">
        <f t="shared" si="274"/>
        <v>20519423.399658501</v>
      </c>
      <c r="BS156" s="4">
        <f t="shared" si="274"/>
        <v>4829766.5200288994</v>
      </c>
      <c r="BT156" s="4">
        <f t="shared" si="274"/>
        <v>2408688.4697655994</v>
      </c>
      <c r="BU156" s="4">
        <f t="shared" si="274"/>
        <v>3515604.4213677603</v>
      </c>
      <c r="BV156" s="4">
        <f t="shared" si="274"/>
        <v>6876078.3340250002</v>
      </c>
      <c r="BW156" s="4">
        <f t="shared" si="274"/>
        <v>10167171.167152002</v>
      </c>
      <c r="BX156" s="4">
        <f t="shared" si="274"/>
        <v>1031328.5728058999</v>
      </c>
      <c r="BY156" s="4">
        <f t="shared" si="274"/>
        <v>2089729.41729976</v>
      </c>
      <c r="BZ156" s="4">
        <f t="shared" si="274"/>
        <v>1061190.4442832801</v>
      </c>
      <c r="CA156" s="4">
        <f t="shared" si="274"/>
        <v>1174947.4689235901</v>
      </c>
      <c r="CB156" s="4">
        <f t="shared" si="274"/>
        <v>204597353.42029038</v>
      </c>
      <c r="CC156" s="4">
        <f t="shared" si="274"/>
        <v>667510.54749999999</v>
      </c>
      <c r="CD156" s="4">
        <f t="shared" si="274"/>
        <v>554977.02122520003</v>
      </c>
      <c r="CE156" s="4">
        <f t="shared" si="274"/>
        <v>621856.90297599998</v>
      </c>
      <c r="CF156" s="4">
        <f t="shared" si="274"/>
        <v>425193.26179999998</v>
      </c>
      <c r="CG156" s="4">
        <f t="shared" si="274"/>
        <v>479247.67131000001</v>
      </c>
      <c r="CH156" s="4">
        <f t="shared" si="274"/>
        <v>423739.7856</v>
      </c>
      <c r="CI156" s="4">
        <f t="shared" si="274"/>
        <v>2082444.9599628199</v>
      </c>
      <c r="CJ156" s="4">
        <f t="shared" si="274"/>
        <v>3534647.1032145009</v>
      </c>
      <c r="CK156" s="4">
        <f t="shared" si="274"/>
        <v>22538271.444424156</v>
      </c>
      <c r="CL156" s="4">
        <f t="shared" si="274"/>
        <v>6227114.1141469404</v>
      </c>
      <c r="CM156" s="4">
        <f t="shared" si="274"/>
        <v>3256324.4920206429</v>
      </c>
      <c r="CN156" s="4">
        <f t="shared" si="274"/>
        <v>68173397.219720006</v>
      </c>
      <c r="CO156" s="4">
        <f t="shared" si="274"/>
        <v>36180695.756499998</v>
      </c>
      <c r="CP156" s="4">
        <f t="shared" si="274"/>
        <v>7718943.35895517</v>
      </c>
      <c r="CQ156" s="4">
        <f t="shared" si="274"/>
        <v>2692632.7129595601</v>
      </c>
      <c r="CR156" s="4">
        <f t="shared" si="274"/>
        <v>1593638.4662944842</v>
      </c>
      <c r="CS156" s="4">
        <f t="shared" si="274"/>
        <v>1226869.6543999997</v>
      </c>
      <c r="CT156" s="4">
        <f t="shared" si="274"/>
        <v>626563.8190862881</v>
      </c>
      <c r="CU156" s="4">
        <f t="shared" ref="CU156:DZ156" si="275">(CU150*CU134)/1000+CU144</f>
        <v>344203.26270000002</v>
      </c>
      <c r="CV156" s="4">
        <f t="shared" si="275"/>
        <v>359797.86369999981</v>
      </c>
      <c r="CW156" s="4">
        <f t="shared" si="275"/>
        <v>1367773.7067538716</v>
      </c>
      <c r="CX156" s="4">
        <f t="shared" si="275"/>
        <v>1191086.5574</v>
      </c>
      <c r="CY156" s="4">
        <f t="shared" si="275"/>
        <v>198952.87320200002</v>
      </c>
      <c r="CZ156" s="4">
        <f t="shared" si="275"/>
        <v>5144860.4636894809</v>
      </c>
      <c r="DA156" s="4">
        <f t="shared" si="275"/>
        <v>277346.36901199992</v>
      </c>
      <c r="DB156" s="4">
        <f t="shared" si="275"/>
        <v>501676.87203999993</v>
      </c>
      <c r="DC156" s="4">
        <f t="shared" si="275"/>
        <v>1583829.00372044</v>
      </c>
      <c r="DD156" s="4">
        <f t="shared" si="275"/>
        <v>1614443.1780000001</v>
      </c>
      <c r="DE156" s="4">
        <f t="shared" si="275"/>
        <v>3061813.3755518002</v>
      </c>
      <c r="DF156" s="4">
        <f t="shared" si="275"/>
        <v>47818227.822499998</v>
      </c>
      <c r="DG156" s="4">
        <f t="shared" si="275"/>
        <v>840862.8230014001</v>
      </c>
      <c r="DH156" s="4">
        <f t="shared" si="275"/>
        <v>10616963.107077079</v>
      </c>
      <c r="DI156" s="4">
        <f t="shared" si="275"/>
        <v>11191678.531952998</v>
      </c>
      <c r="DJ156" s="4">
        <f t="shared" si="275"/>
        <v>1554828.936</v>
      </c>
      <c r="DK156" s="4">
        <f t="shared" si="275"/>
        <v>1309161.7049999998</v>
      </c>
      <c r="DL156" s="4">
        <f t="shared" si="275"/>
        <v>12843666.414911497</v>
      </c>
      <c r="DM156" s="4">
        <f t="shared" si="275"/>
        <v>1138159.1049999997</v>
      </c>
      <c r="DN156" s="4">
        <f t="shared" si="275"/>
        <v>5670881.0460000001</v>
      </c>
      <c r="DO156" s="4">
        <f t="shared" si="275"/>
        <v>6254490.1642500004</v>
      </c>
      <c r="DP156" s="4">
        <f t="shared" si="275"/>
        <v>435206.02363200003</v>
      </c>
      <c r="DQ156" s="4">
        <f t="shared" si="275"/>
        <v>1381711.3193024998</v>
      </c>
      <c r="DR156" s="4">
        <f t="shared" si="275"/>
        <v>1644576.1829997899</v>
      </c>
      <c r="DS156" s="4">
        <f t="shared" si="275"/>
        <v>924357.63637664006</v>
      </c>
      <c r="DT156" s="4">
        <f t="shared" si="275"/>
        <v>209368.08349999998</v>
      </c>
      <c r="DU156" s="4">
        <f t="shared" si="275"/>
        <v>574245.07565600006</v>
      </c>
      <c r="DV156" s="4">
        <f t="shared" si="275"/>
        <v>145639.29123</v>
      </c>
      <c r="DW156" s="4">
        <f t="shared" si="275"/>
        <v>445966.269875</v>
      </c>
      <c r="DX156" s="4">
        <f t="shared" si="275"/>
        <v>1401027.976</v>
      </c>
      <c r="DY156" s="4">
        <f t="shared" si="275"/>
        <v>2183817.3006548001</v>
      </c>
      <c r="DZ156" s="4">
        <f t="shared" si="275"/>
        <v>3127276.8105000001</v>
      </c>
      <c r="EA156" s="4">
        <f t="shared" ref="EA156:FF156" si="276">(EA150*EA134)/1000+EA144</f>
        <v>4199421.6716447994</v>
      </c>
      <c r="EB156" s="4">
        <f t="shared" si="276"/>
        <v>1589555.6383000002</v>
      </c>
      <c r="EC156" s="4">
        <f t="shared" si="276"/>
        <v>676454.29933308787</v>
      </c>
      <c r="ED156" s="4">
        <f t="shared" si="276"/>
        <v>11204142.278302798</v>
      </c>
      <c r="EE156" s="4">
        <f t="shared" si="276"/>
        <v>360988.18573999999</v>
      </c>
      <c r="EF156" s="4">
        <f t="shared" si="276"/>
        <v>2407072.6037499998</v>
      </c>
      <c r="EG156" s="4">
        <f t="shared" si="276"/>
        <v>558281.00873881602</v>
      </c>
      <c r="EH156" s="4">
        <f t="shared" si="276"/>
        <v>354145.06541920005</v>
      </c>
      <c r="EI156" s="4">
        <f t="shared" si="276"/>
        <v>28706862.573400002</v>
      </c>
      <c r="EJ156" s="4">
        <f t="shared" si="276"/>
        <v>19813675.03466</v>
      </c>
      <c r="EK156" s="4">
        <f t="shared" si="276"/>
        <v>5201066.3609800003</v>
      </c>
      <c r="EL156" s="4">
        <f t="shared" si="276"/>
        <v>2969025.7901144</v>
      </c>
      <c r="EM156" s="4">
        <f t="shared" si="276"/>
        <v>1722203.4310146375</v>
      </c>
      <c r="EN156" s="4">
        <f t="shared" si="276"/>
        <v>1588031.0409473036</v>
      </c>
      <c r="EO156" s="4">
        <f t="shared" si="276"/>
        <v>982633.02499999991</v>
      </c>
      <c r="EP156" s="4">
        <f t="shared" si="276"/>
        <v>2268813.1582409996</v>
      </c>
      <c r="EQ156" s="4">
        <f t="shared" si="276"/>
        <v>13632767.113740001</v>
      </c>
      <c r="ER156" s="4">
        <f t="shared" si="276"/>
        <v>2470154.0558155002</v>
      </c>
      <c r="ES156" s="4">
        <f t="shared" si="276"/>
        <v>433457.3125</v>
      </c>
      <c r="ET156" s="4">
        <f t="shared" si="276"/>
        <v>753234.53024999995</v>
      </c>
      <c r="EU156" s="4">
        <f t="shared" si="276"/>
        <v>784216.92415999994</v>
      </c>
      <c r="EV156" s="4">
        <f t="shared" si="276"/>
        <v>526565.29669270001</v>
      </c>
      <c r="EW156" s="4">
        <f t="shared" si="276"/>
        <v>5162543.281131601</v>
      </c>
      <c r="EX156" s="4">
        <f t="shared" si="276"/>
        <v>1450456.9071343997</v>
      </c>
      <c r="EY156" s="4">
        <f t="shared" si="276"/>
        <v>950094.15844999964</v>
      </c>
      <c r="EZ156" s="4">
        <f t="shared" si="276"/>
        <v>661604.16124999989</v>
      </c>
      <c r="FA156" s="4">
        <f t="shared" si="276"/>
        <v>17492213.889226198</v>
      </c>
      <c r="FB156" s="4">
        <f t="shared" si="276"/>
        <v>3361045.9749999992</v>
      </c>
      <c r="FC156" s="4">
        <f t="shared" si="276"/>
        <v>6686821.455000028</v>
      </c>
      <c r="FD156" s="4">
        <f t="shared" si="276"/>
        <v>1123363.0046999999</v>
      </c>
      <c r="FE156" s="4">
        <f t="shared" si="276"/>
        <v>930972.95140000002</v>
      </c>
      <c r="FF156" s="4">
        <f t="shared" si="276"/>
        <v>468363.69250000006</v>
      </c>
      <c r="FG156" s="4">
        <f t="shared" ref="FG156:FX156" si="277">(FG150*FG134)/1000+FG144</f>
        <v>205625.73661999998</v>
      </c>
      <c r="FH156" s="4">
        <f t="shared" si="277"/>
        <v>629971.82448335993</v>
      </c>
      <c r="FI156" s="4">
        <f t="shared" si="277"/>
        <v>7779003.7899999972</v>
      </c>
      <c r="FJ156" s="4">
        <f t="shared" si="277"/>
        <v>9514419.2706528977</v>
      </c>
      <c r="FK156" s="4">
        <f t="shared" si="277"/>
        <v>9744754.7794379573</v>
      </c>
      <c r="FL156" s="4">
        <f t="shared" si="277"/>
        <v>14623542.135600002</v>
      </c>
      <c r="FM156" s="4">
        <f t="shared" si="277"/>
        <v>8889852.6469999999</v>
      </c>
      <c r="FN156" s="4">
        <f t="shared" si="277"/>
        <v>29601257.004600007</v>
      </c>
      <c r="FO156" s="4">
        <f t="shared" si="277"/>
        <v>7538579.4220805001</v>
      </c>
      <c r="FP156" s="4">
        <f t="shared" si="277"/>
        <v>7935005.5343163218</v>
      </c>
      <c r="FQ156" s="4">
        <f t="shared" si="277"/>
        <v>3641599.2536000004</v>
      </c>
      <c r="FR156" s="4">
        <f t="shared" si="277"/>
        <v>1325077.0253510003</v>
      </c>
      <c r="FS156" s="4">
        <f t="shared" si="277"/>
        <v>1197954.9475000002</v>
      </c>
      <c r="FT156" s="4">
        <f t="shared" si="277"/>
        <v>1193425.0659999999</v>
      </c>
      <c r="FU156" s="4">
        <f t="shared" si="277"/>
        <v>2735137.3349489132</v>
      </c>
      <c r="FV156" s="4">
        <f t="shared" si="277"/>
        <v>2390441.0124309831</v>
      </c>
      <c r="FW156" s="4">
        <f t="shared" si="277"/>
        <v>560450.46263711725</v>
      </c>
      <c r="FX156" s="4">
        <f t="shared" si="277"/>
        <v>477408.36158365564</v>
      </c>
      <c r="FY156" s="4">
        <f>SUM(C156:FX156)</f>
        <v>2057604287.2353013</v>
      </c>
    </row>
    <row r="157" spans="1:181" s="4" customFormat="1" x14ac:dyDescent="0.25">
      <c r="A157" s="49"/>
      <c r="B157" s="42" t="s">
        <v>237</v>
      </c>
      <c r="C157" s="94">
        <f t="shared" ref="C157:AH157" si="278">C122-C156</f>
        <v>48528763.762480006</v>
      </c>
      <c r="D157" s="94">
        <f t="shared" si="278"/>
        <v>234901177.94688001</v>
      </c>
      <c r="E157" s="94">
        <f t="shared" si="278"/>
        <v>46611554.199094407</v>
      </c>
      <c r="F157" s="94">
        <f t="shared" si="278"/>
        <v>87500949.705875397</v>
      </c>
      <c r="G157" s="94">
        <f t="shared" si="278"/>
        <v>5003663.7379999999</v>
      </c>
      <c r="H157" s="94">
        <f t="shared" si="278"/>
        <v>4575339.4804499988</v>
      </c>
      <c r="I157" s="94">
        <f t="shared" si="278"/>
        <v>65964189.034000017</v>
      </c>
      <c r="J157" s="94">
        <f t="shared" si="278"/>
        <v>13257117.244199999</v>
      </c>
      <c r="K157" s="94">
        <f t="shared" si="278"/>
        <v>2319552.1479000002</v>
      </c>
      <c r="L157" s="94">
        <f t="shared" si="278"/>
        <v>11512452.231575999</v>
      </c>
      <c r="M157" s="94">
        <f t="shared" si="278"/>
        <v>9858632.8316555601</v>
      </c>
      <c r="N157" s="94">
        <f t="shared" si="278"/>
        <v>216595607.72787768</v>
      </c>
      <c r="O157" s="94">
        <f t="shared" si="278"/>
        <v>60425931.36467199</v>
      </c>
      <c r="P157" s="94">
        <f t="shared" si="278"/>
        <v>1460760.574</v>
      </c>
      <c r="Q157" s="94">
        <f t="shared" si="278"/>
        <v>256765618.77111605</v>
      </c>
      <c r="R157" s="94">
        <f t="shared" si="278"/>
        <v>2918667.8760000002</v>
      </c>
      <c r="S157" s="94">
        <f t="shared" si="278"/>
        <v>4355287.8493870813</v>
      </c>
      <c r="T157" s="94">
        <f t="shared" si="278"/>
        <v>1157636.8797999998</v>
      </c>
      <c r="U157" s="94">
        <f t="shared" si="278"/>
        <v>549108.55938000022</v>
      </c>
      <c r="V157" s="94">
        <f t="shared" si="278"/>
        <v>2197601.2407120001</v>
      </c>
      <c r="W157" s="94">
        <f t="shared" si="278"/>
        <v>1553645.2952704001</v>
      </c>
      <c r="X157" s="94">
        <f t="shared" si="278"/>
        <v>416609.88563788799</v>
      </c>
      <c r="Y157" s="94">
        <f t="shared" si="278"/>
        <v>3341015.3539536903</v>
      </c>
      <c r="Z157" s="94">
        <f t="shared" si="278"/>
        <v>2168864.6276250002</v>
      </c>
      <c r="AA157" s="94">
        <f t="shared" si="278"/>
        <v>123797314.08299997</v>
      </c>
      <c r="AB157" s="94">
        <f t="shared" si="278"/>
        <v>58426783.587571204</v>
      </c>
      <c r="AC157" s="94">
        <f t="shared" si="278"/>
        <v>2953298.0558737013</v>
      </c>
      <c r="AD157" s="94">
        <f t="shared" si="278"/>
        <v>4051971.9136075005</v>
      </c>
      <c r="AE157" s="94">
        <f t="shared" si="278"/>
        <v>348699.7562193519</v>
      </c>
      <c r="AF157" s="94">
        <f t="shared" si="278"/>
        <v>685990.40448735491</v>
      </c>
      <c r="AG157" s="94">
        <f t="shared" si="278"/>
        <v>0</v>
      </c>
      <c r="AH157" s="94">
        <f t="shared" si="278"/>
        <v>7525730.6800000006</v>
      </c>
      <c r="AI157" s="94">
        <f t="shared" ref="AI157:BN157" si="279">AI122-AI156</f>
        <v>3124962.8935160004</v>
      </c>
      <c r="AJ157" s="94">
        <f t="shared" si="279"/>
        <v>2066825.6200406405</v>
      </c>
      <c r="AK157" s="94">
        <f t="shared" si="279"/>
        <v>1475639.3757100797</v>
      </c>
      <c r="AL157" s="94">
        <f t="shared" si="279"/>
        <v>1242273.6682399998</v>
      </c>
      <c r="AM157" s="94">
        <f t="shared" si="279"/>
        <v>3127869.3011474321</v>
      </c>
      <c r="AN157" s="94">
        <f t="shared" si="279"/>
        <v>966140.0907623996</v>
      </c>
      <c r="AO157" s="94">
        <f t="shared" si="279"/>
        <v>23484992.613499999</v>
      </c>
      <c r="AP157" s="94">
        <f t="shared" si="279"/>
        <v>368282228.59582734</v>
      </c>
      <c r="AQ157" s="94">
        <f t="shared" si="279"/>
        <v>903937.1051644003</v>
      </c>
      <c r="AR157" s="94">
        <f t="shared" si="279"/>
        <v>266568673.76131195</v>
      </c>
      <c r="AS157" s="94">
        <f t="shared" si="279"/>
        <v>14361176.413151994</v>
      </c>
      <c r="AT157" s="94">
        <f t="shared" si="279"/>
        <v>12228573.296316501</v>
      </c>
      <c r="AU157" s="94">
        <f t="shared" si="279"/>
        <v>2382771.8619999997</v>
      </c>
      <c r="AV157" s="94">
        <f t="shared" si="279"/>
        <v>2523075.35994806</v>
      </c>
      <c r="AW157" s="94">
        <f t="shared" si="279"/>
        <v>1825898.746</v>
      </c>
      <c r="AX157" s="94">
        <f t="shared" si="279"/>
        <v>358661.44139560015</v>
      </c>
      <c r="AY157" s="94">
        <f t="shared" si="279"/>
        <v>3395916.5301800002</v>
      </c>
      <c r="AZ157" s="94">
        <f t="shared" si="279"/>
        <v>66198910.563529193</v>
      </c>
      <c r="BA157" s="94">
        <f t="shared" si="279"/>
        <v>51575557.508000001</v>
      </c>
      <c r="BB157" s="94">
        <f t="shared" si="279"/>
        <v>48824565.387999997</v>
      </c>
      <c r="BC157" s="94">
        <f t="shared" si="279"/>
        <v>132619208.70799997</v>
      </c>
      <c r="BD157" s="94">
        <f t="shared" si="279"/>
        <v>17010999.087200001</v>
      </c>
      <c r="BE157" s="94">
        <f t="shared" si="279"/>
        <v>7082345.2420000015</v>
      </c>
      <c r="BF157" s="94">
        <f t="shared" si="279"/>
        <v>107875289.48846719</v>
      </c>
      <c r="BG157" s="94">
        <f t="shared" si="279"/>
        <v>7089951.3559600003</v>
      </c>
      <c r="BH157" s="94">
        <f t="shared" si="279"/>
        <v>3805764.8729999997</v>
      </c>
      <c r="BI157" s="94">
        <f t="shared" si="279"/>
        <v>1681159.0485235846</v>
      </c>
      <c r="BJ157" s="94">
        <f t="shared" si="279"/>
        <v>24316886.591246266</v>
      </c>
      <c r="BK157" s="94">
        <f t="shared" si="279"/>
        <v>78053167.01000002</v>
      </c>
      <c r="BL157" s="94">
        <f t="shared" si="279"/>
        <v>2012186.6027199998</v>
      </c>
      <c r="BM157" s="94">
        <f t="shared" si="279"/>
        <v>2469651.0282999994</v>
      </c>
      <c r="BN157" s="94">
        <f t="shared" si="279"/>
        <v>20064280.489200003</v>
      </c>
      <c r="BO157" s="94">
        <f t="shared" ref="BO157:CT157" si="280">BO122-BO156</f>
        <v>7603264.981788002</v>
      </c>
      <c r="BP157" s="94">
        <f t="shared" si="280"/>
        <v>1084487.3505824003</v>
      </c>
      <c r="BQ157" s="94">
        <f t="shared" si="280"/>
        <v>15211782.398932796</v>
      </c>
      <c r="BR157" s="94">
        <f t="shared" si="280"/>
        <v>11834604.012341496</v>
      </c>
      <c r="BS157" s="94">
        <f t="shared" si="280"/>
        <v>3607075.845971101</v>
      </c>
      <c r="BT157" s="94">
        <f t="shared" si="280"/>
        <v>701795.68023440009</v>
      </c>
      <c r="BU157" s="94">
        <f t="shared" si="280"/>
        <v>164728.08163223928</v>
      </c>
      <c r="BV157" s="94">
        <f t="shared" si="280"/>
        <v>1876270.8309749989</v>
      </c>
      <c r="BW157" s="94">
        <f t="shared" si="280"/>
        <v>2343595.0068479963</v>
      </c>
      <c r="BX157" s="94">
        <f t="shared" si="280"/>
        <v>90542.573194100289</v>
      </c>
      <c r="BY157" s="94">
        <f t="shared" si="280"/>
        <v>2432964.0567002404</v>
      </c>
      <c r="BZ157" s="94">
        <f t="shared" si="280"/>
        <v>1391818.1137167197</v>
      </c>
      <c r="CA157" s="94">
        <f t="shared" si="280"/>
        <v>1201013.1730764103</v>
      </c>
      <c r="CB157" s="94">
        <f t="shared" si="280"/>
        <v>334948299.75770962</v>
      </c>
      <c r="CC157" s="94">
        <f t="shared" si="280"/>
        <v>1405238.6884999997</v>
      </c>
      <c r="CD157" s="94">
        <f t="shared" si="280"/>
        <v>612002.9627747999</v>
      </c>
      <c r="CE157" s="94">
        <f t="shared" si="280"/>
        <v>1384967.1570240001</v>
      </c>
      <c r="CF157" s="94">
        <f t="shared" si="280"/>
        <v>1302741.4082000002</v>
      </c>
      <c r="CG157" s="94">
        <f t="shared" si="280"/>
        <v>1637291.50869</v>
      </c>
      <c r="CH157" s="94">
        <f t="shared" si="280"/>
        <v>1333825.4283999999</v>
      </c>
      <c r="CI157" s="94">
        <f t="shared" si="280"/>
        <v>4062240.8070371812</v>
      </c>
      <c r="CJ157" s="94">
        <f t="shared" si="280"/>
        <v>6042061.1787854973</v>
      </c>
      <c r="CK157" s="94">
        <f t="shared" si="280"/>
        <v>6943631.4575758427</v>
      </c>
      <c r="CL157" s="94">
        <f t="shared" si="280"/>
        <v>3493725.7658530604</v>
      </c>
      <c r="CM157" s="94">
        <f t="shared" si="280"/>
        <v>2748443.1349793575</v>
      </c>
      <c r="CN157" s="94">
        <f t="shared" si="280"/>
        <v>110649231.40028003</v>
      </c>
      <c r="CO157" s="94">
        <f t="shared" si="280"/>
        <v>65787540.105500005</v>
      </c>
      <c r="CP157" s="94">
        <f t="shared" si="280"/>
        <v>633112.00704483129</v>
      </c>
      <c r="CQ157" s="94">
        <f t="shared" si="280"/>
        <v>7625948.6730404384</v>
      </c>
      <c r="CR157" s="94">
        <f t="shared" si="280"/>
        <v>635691.05570551567</v>
      </c>
      <c r="CS157" s="94">
        <f t="shared" si="280"/>
        <v>2039896.5456000001</v>
      </c>
      <c r="CT157" s="94">
        <f t="shared" si="280"/>
        <v>740255.68991371198</v>
      </c>
      <c r="CU157" s="94">
        <f t="shared" ref="CU157:DZ157" si="281">CU122-CU156</f>
        <v>2404563.5033000004</v>
      </c>
      <c r="CV157" s="94">
        <f t="shared" si="281"/>
        <v>448384.78630000021</v>
      </c>
      <c r="CW157" s="94">
        <f t="shared" si="281"/>
        <v>661386.21124612819</v>
      </c>
      <c r="CX157" s="94">
        <f t="shared" si="281"/>
        <v>2595167.6535999998</v>
      </c>
      <c r="CY157" s="94">
        <f t="shared" si="281"/>
        <v>844818.44279800006</v>
      </c>
      <c r="CZ157" s="94">
        <f t="shared" si="281"/>
        <v>10923973.98131052</v>
      </c>
      <c r="DA157" s="94">
        <f t="shared" si="281"/>
        <v>1930581.7409879998</v>
      </c>
      <c r="DB157" s="94">
        <f t="shared" si="281"/>
        <v>2502881.7489600005</v>
      </c>
      <c r="DC157" s="94">
        <f t="shared" si="281"/>
        <v>588501.86427956028</v>
      </c>
      <c r="DD157" s="94">
        <f t="shared" si="281"/>
        <v>0</v>
      </c>
      <c r="DE157" s="94">
        <f t="shared" si="281"/>
        <v>906218.6344482</v>
      </c>
      <c r="DF157" s="94">
        <f t="shared" si="281"/>
        <v>94409378.581499994</v>
      </c>
      <c r="DG157" s="94">
        <f t="shared" si="281"/>
        <v>413655.90599859995</v>
      </c>
      <c r="DH157" s="94">
        <f t="shared" si="281"/>
        <v>5048282.5569229219</v>
      </c>
      <c r="DI157" s="94">
        <f t="shared" si="281"/>
        <v>8562852.4980470035</v>
      </c>
      <c r="DJ157" s="94">
        <f t="shared" si="281"/>
        <v>4027105.8330000015</v>
      </c>
      <c r="DK157" s="94">
        <f t="shared" si="281"/>
        <v>2277440.5140000004</v>
      </c>
      <c r="DL157" s="94">
        <f t="shared" si="281"/>
        <v>28330493.545088504</v>
      </c>
      <c r="DM157" s="94">
        <f t="shared" si="281"/>
        <v>2000659.9840000009</v>
      </c>
      <c r="DN157" s="94">
        <f t="shared" si="281"/>
        <v>5984751.8189999983</v>
      </c>
      <c r="DO157" s="94">
        <f t="shared" si="281"/>
        <v>17426648.72975</v>
      </c>
      <c r="DP157" s="94">
        <f t="shared" si="281"/>
        <v>1954296.4443679999</v>
      </c>
      <c r="DQ157" s="94">
        <f t="shared" si="281"/>
        <v>2941275.7906975006</v>
      </c>
      <c r="DR157" s="94">
        <f t="shared" si="281"/>
        <v>9119854.7770002112</v>
      </c>
      <c r="DS157" s="94">
        <f t="shared" si="281"/>
        <v>6195518.1736233598</v>
      </c>
      <c r="DT157" s="94">
        <f t="shared" si="281"/>
        <v>1795173.1515000002</v>
      </c>
      <c r="DU157" s="94">
        <f t="shared" si="281"/>
        <v>2986215.768344</v>
      </c>
      <c r="DV157" s="94">
        <f t="shared" si="281"/>
        <v>2340336.2987699998</v>
      </c>
      <c r="DW157" s="94">
        <f t="shared" si="281"/>
        <v>2724304.5071250005</v>
      </c>
      <c r="DX157" s="94">
        <f t="shared" si="281"/>
        <v>826060.30900000012</v>
      </c>
      <c r="DY157" s="94">
        <f t="shared" si="281"/>
        <v>852389.48334519984</v>
      </c>
      <c r="DZ157" s="94">
        <f t="shared" si="281"/>
        <v>4387904.3965000007</v>
      </c>
      <c r="EA157" s="94">
        <f t="shared" ref="EA157:FF157" si="282">EA122-EA156</f>
        <v>187644.23435520008</v>
      </c>
      <c r="EB157" s="94">
        <f t="shared" si="282"/>
        <v>3437908.7996999999</v>
      </c>
      <c r="EC157" s="94">
        <f t="shared" si="282"/>
        <v>2199641.138666912</v>
      </c>
      <c r="ED157" s="94">
        <f t="shared" si="282"/>
        <v>418899.49269720167</v>
      </c>
      <c r="EE157" s="94">
        <f t="shared" si="282"/>
        <v>2100364.0882600001</v>
      </c>
      <c r="EF157" s="94">
        <f t="shared" si="282"/>
        <v>10019016.354249999</v>
      </c>
      <c r="EG157" s="94">
        <f t="shared" si="282"/>
        <v>2507162.8452611836</v>
      </c>
      <c r="EH157" s="94">
        <f t="shared" si="282"/>
        <v>2221619.5075808004</v>
      </c>
      <c r="EI157" s="94">
        <f t="shared" si="282"/>
        <v>97612530.398599982</v>
      </c>
      <c r="EJ157" s="94">
        <f t="shared" si="282"/>
        <v>39453939.87534</v>
      </c>
      <c r="EK157" s="94">
        <f t="shared" si="282"/>
        <v>22686.300019999035</v>
      </c>
      <c r="EL157" s="94">
        <f t="shared" si="282"/>
        <v>786042.41988560045</v>
      </c>
      <c r="EM157" s="94">
        <f t="shared" si="282"/>
        <v>2827804.7149853623</v>
      </c>
      <c r="EN157" s="94">
        <f t="shared" si="282"/>
        <v>7377595.5990526974</v>
      </c>
      <c r="EO157" s="94">
        <f t="shared" si="282"/>
        <v>2775266.8149999999</v>
      </c>
      <c r="EP157" s="94">
        <f t="shared" si="282"/>
        <v>1087647.4467590004</v>
      </c>
      <c r="EQ157" s="94">
        <f t="shared" si="282"/>
        <v>2020757.6692600027</v>
      </c>
      <c r="ER157" s="94">
        <f t="shared" si="282"/>
        <v>990657.80418449966</v>
      </c>
      <c r="ES157" s="94">
        <f t="shared" si="282"/>
        <v>1214986.2764999999</v>
      </c>
      <c r="ET157" s="94">
        <f t="shared" si="282"/>
        <v>1890498.8477500002</v>
      </c>
      <c r="EU157" s="94">
        <f t="shared" si="282"/>
        <v>5089903.4838400008</v>
      </c>
      <c r="EV157" s="94">
        <f t="shared" si="282"/>
        <v>569419.73530729988</v>
      </c>
      <c r="EW157" s="94">
        <f t="shared" si="282"/>
        <v>1257610.7288683997</v>
      </c>
      <c r="EX157" s="94">
        <f t="shared" si="282"/>
        <v>1307856.8118656008</v>
      </c>
      <c r="EY157" s="94">
        <f t="shared" si="282"/>
        <v>6521106.2935499996</v>
      </c>
      <c r="EZ157" s="94">
        <f t="shared" si="282"/>
        <v>1165334.3587500004</v>
      </c>
      <c r="FA157" s="94">
        <f t="shared" si="282"/>
        <v>4450011.8287738003</v>
      </c>
      <c r="FB157" s="94">
        <f t="shared" si="282"/>
        <v>0</v>
      </c>
      <c r="FC157" s="94">
        <f t="shared" si="282"/>
        <v>10502145.620999973</v>
      </c>
      <c r="FD157" s="94">
        <f t="shared" si="282"/>
        <v>2077806.6712999996</v>
      </c>
      <c r="FE157" s="94">
        <f t="shared" si="282"/>
        <v>515032.05460000003</v>
      </c>
      <c r="FF157" s="94">
        <f t="shared" si="282"/>
        <v>1774167.6474999997</v>
      </c>
      <c r="FG157" s="94">
        <f t="shared" ref="FG157:FX157" si="283">FG122-FG156</f>
        <v>1373539.8193799998</v>
      </c>
      <c r="FH157" s="94">
        <f t="shared" si="283"/>
        <v>643783.91551664006</v>
      </c>
      <c r="FI157" s="94">
        <f t="shared" si="283"/>
        <v>6091815.4300000016</v>
      </c>
      <c r="FJ157" s="94">
        <f t="shared" si="283"/>
        <v>3687401.9363471046</v>
      </c>
      <c r="FK157" s="94">
        <f t="shared" si="283"/>
        <v>6397546.5645620413</v>
      </c>
      <c r="FL157" s="94">
        <f t="shared" si="283"/>
        <v>15500708.498399997</v>
      </c>
      <c r="FM157" s="94">
        <f t="shared" si="283"/>
        <v>14223308.351</v>
      </c>
      <c r="FN157" s="94">
        <f t="shared" si="283"/>
        <v>116028839.91939999</v>
      </c>
      <c r="FO157" s="94">
        <f t="shared" si="283"/>
        <v>1118114.2189195007</v>
      </c>
      <c r="FP157" s="94">
        <f t="shared" si="283"/>
        <v>10668414.697683679</v>
      </c>
      <c r="FQ157" s="94">
        <f t="shared" si="283"/>
        <v>2628842.0363999996</v>
      </c>
      <c r="FR157" s="94">
        <f t="shared" si="283"/>
        <v>604998.80264899973</v>
      </c>
      <c r="FS157" s="94">
        <f t="shared" si="283"/>
        <v>916767.90049999952</v>
      </c>
      <c r="FT157" s="94">
        <f t="shared" si="283"/>
        <v>0</v>
      </c>
      <c r="FU157" s="94">
        <f t="shared" si="283"/>
        <v>4042732.5110510876</v>
      </c>
      <c r="FV157" s="94">
        <f t="shared" si="283"/>
        <v>3500682.8075690172</v>
      </c>
      <c r="FW157" s="94">
        <f t="shared" si="283"/>
        <v>1466135.1473628827</v>
      </c>
      <c r="FX157" s="94">
        <f t="shared" si="283"/>
        <v>738514.45841634437</v>
      </c>
      <c r="FY157" s="94">
        <f>SUM(C157:FX157)</f>
        <v>3798725453.8186994</v>
      </c>
    </row>
    <row r="158" spans="1:181" s="4" customFormat="1" x14ac:dyDescent="0.25">
      <c r="A158" s="49"/>
      <c r="B158" s="93" t="s">
        <v>330</v>
      </c>
      <c r="C158" s="4">
        <f>SUM(C156:C157)</f>
        <v>61476865.620000005</v>
      </c>
      <c r="D158" s="4">
        <f t="shared" ref="D158:BO158" si="284">SUM(D156:D157)</f>
        <v>286867326.296</v>
      </c>
      <c r="E158" s="4">
        <f t="shared" si="284"/>
        <v>62053949.978000008</v>
      </c>
      <c r="F158" s="4">
        <f t="shared" si="284"/>
        <v>110297210.736</v>
      </c>
      <c r="G158" s="4">
        <f t="shared" si="284"/>
        <v>7341601.1630000006</v>
      </c>
      <c r="H158" s="4">
        <f t="shared" si="284"/>
        <v>6845811.5419999976</v>
      </c>
      <c r="I158" s="4">
        <f t="shared" si="284"/>
        <v>81741833.30400002</v>
      </c>
      <c r="J158" s="4">
        <f t="shared" si="284"/>
        <v>17018016.066</v>
      </c>
      <c r="K158" s="4">
        <f t="shared" si="284"/>
        <v>3056532.8860000004</v>
      </c>
      <c r="L158" s="4">
        <f t="shared" si="284"/>
        <v>21359855.631999999</v>
      </c>
      <c r="M158" s="4">
        <f t="shared" si="284"/>
        <v>13367983.687999999</v>
      </c>
      <c r="N158" s="4">
        <f t="shared" si="284"/>
        <v>337261732.32999992</v>
      </c>
      <c r="O158" s="4">
        <f t="shared" si="284"/>
        <v>96254627.855999991</v>
      </c>
      <c r="P158" s="4">
        <f t="shared" si="284"/>
        <v>2205116.068</v>
      </c>
      <c r="Q158" s="4">
        <f t="shared" si="284"/>
        <v>307573325.28800005</v>
      </c>
      <c r="R158" s="4">
        <f t="shared" si="284"/>
        <v>4069109.3619999997</v>
      </c>
      <c r="S158" s="4">
        <f t="shared" si="284"/>
        <v>10610882.024</v>
      </c>
      <c r="T158" s="4">
        <f t="shared" si="284"/>
        <v>1862531.5219999999</v>
      </c>
      <c r="U158" s="4">
        <f t="shared" si="284"/>
        <v>847293.50000000023</v>
      </c>
      <c r="V158" s="4">
        <f t="shared" si="284"/>
        <v>2870082.9339999999</v>
      </c>
      <c r="W158" s="4">
        <f t="shared" si="284"/>
        <v>1712852.8530000001</v>
      </c>
      <c r="X158" s="4">
        <f t="shared" si="284"/>
        <v>725922.23899999994</v>
      </c>
      <c r="Y158" s="4">
        <f t="shared" si="284"/>
        <v>4542849.4399999995</v>
      </c>
      <c r="Z158" s="4">
        <f t="shared" si="284"/>
        <v>2726703.5189999999</v>
      </c>
      <c r="AA158" s="4">
        <f t="shared" si="284"/>
        <v>190168967.68799996</v>
      </c>
      <c r="AB158" s="4">
        <f t="shared" si="284"/>
        <v>188117021.52199998</v>
      </c>
      <c r="AC158" s="4">
        <f t="shared" si="284"/>
        <v>6852443.3680000007</v>
      </c>
      <c r="AD158" s="4">
        <f t="shared" si="284"/>
        <v>8287987.398</v>
      </c>
      <c r="AE158" s="4">
        <f t="shared" si="284"/>
        <v>1478059.1680000001</v>
      </c>
      <c r="AF158" s="4">
        <f t="shared" si="284"/>
        <v>2167710.5649999999</v>
      </c>
      <c r="AG158" s="4">
        <f t="shared" si="284"/>
        <v>6698369.8320000004</v>
      </c>
      <c r="AH158" s="4">
        <f t="shared" si="284"/>
        <v>8320571.9800000004</v>
      </c>
      <c r="AI158" s="4">
        <f t="shared" si="284"/>
        <v>3339053.6780000003</v>
      </c>
      <c r="AJ158" s="4">
        <f t="shared" si="284"/>
        <v>2677122.9400000004</v>
      </c>
      <c r="AK158" s="4">
        <f t="shared" si="284"/>
        <v>2576567.9219999998</v>
      </c>
      <c r="AL158" s="4">
        <f t="shared" si="284"/>
        <v>3056269.8</v>
      </c>
      <c r="AM158" s="4">
        <f t="shared" si="284"/>
        <v>4028393.1179999998</v>
      </c>
      <c r="AN158" s="4">
        <f t="shared" si="284"/>
        <v>3465533.2800000003</v>
      </c>
      <c r="AO158" s="4">
        <f t="shared" si="284"/>
        <v>35158609.855999999</v>
      </c>
      <c r="AP158" s="4">
        <f t="shared" si="284"/>
        <v>655537693.19400001</v>
      </c>
      <c r="AQ158" s="4">
        <f t="shared" si="284"/>
        <v>2709341.2050000001</v>
      </c>
      <c r="AR158" s="4">
        <f t="shared" si="284"/>
        <v>395860421.69799995</v>
      </c>
      <c r="AS158" s="4">
        <f t="shared" si="284"/>
        <v>45082683.107999995</v>
      </c>
      <c r="AT158" s="4">
        <f t="shared" si="284"/>
        <v>17025074.82</v>
      </c>
      <c r="AU158" s="4">
        <f t="shared" si="284"/>
        <v>3231206.1519999998</v>
      </c>
      <c r="AV158" s="4">
        <f t="shared" si="284"/>
        <v>2900325.96</v>
      </c>
      <c r="AW158" s="4">
        <f t="shared" si="284"/>
        <v>2308984.4640000002</v>
      </c>
      <c r="AX158" s="4">
        <f t="shared" si="284"/>
        <v>607334.60000000009</v>
      </c>
      <c r="AY158" s="4">
        <f t="shared" si="284"/>
        <v>4026539.95</v>
      </c>
      <c r="AZ158" s="4">
        <f t="shared" si="284"/>
        <v>80538820.431999996</v>
      </c>
      <c r="BA158" s="4">
        <f t="shared" si="284"/>
        <v>59659507.858000003</v>
      </c>
      <c r="BB158" s="4">
        <f t="shared" si="284"/>
        <v>52335718.517999999</v>
      </c>
      <c r="BC158" s="4">
        <f t="shared" si="284"/>
        <v>195147154.29799998</v>
      </c>
      <c r="BD158" s="4">
        <f t="shared" si="284"/>
        <v>28045373.32</v>
      </c>
      <c r="BE158" s="4">
        <f t="shared" si="284"/>
        <v>10101457.507000001</v>
      </c>
      <c r="BF158" s="4">
        <f t="shared" si="284"/>
        <v>146552812.72999999</v>
      </c>
      <c r="BG158" s="4">
        <f t="shared" si="284"/>
        <v>7929598.5090000005</v>
      </c>
      <c r="BH158" s="4">
        <f t="shared" si="284"/>
        <v>4850065.6049999995</v>
      </c>
      <c r="BI158" s="4">
        <f t="shared" si="284"/>
        <v>2631304.9400000004</v>
      </c>
      <c r="BJ158" s="4">
        <f t="shared" si="284"/>
        <v>36936066.042000003</v>
      </c>
      <c r="BK158" s="4">
        <f t="shared" si="284"/>
        <v>96549602.890000015</v>
      </c>
      <c r="BL158" s="4">
        <f t="shared" si="284"/>
        <v>2102059.1579999998</v>
      </c>
      <c r="BM158" s="4">
        <f t="shared" si="284"/>
        <v>2862388.8099999996</v>
      </c>
      <c r="BN158" s="4">
        <f t="shared" si="284"/>
        <v>27107279.504000001</v>
      </c>
      <c r="BO158" s="4">
        <f t="shared" si="284"/>
        <v>11771765.461000001</v>
      </c>
      <c r="BP158" s="4">
        <f t="shared" ref="BP158:EA158" si="285">SUM(BP156:BP157)</f>
        <v>2494469.9650000003</v>
      </c>
      <c r="BQ158" s="4">
        <f t="shared" si="285"/>
        <v>38118153.211999997</v>
      </c>
      <c r="BR158" s="4">
        <f t="shared" si="285"/>
        <v>32354027.411999997</v>
      </c>
      <c r="BS158" s="4">
        <f t="shared" si="285"/>
        <v>8436842.3660000004</v>
      </c>
      <c r="BT158" s="4">
        <f t="shared" si="285"/>
        <v>3110484.1499999994</v>
      </c>
      <c r="BU158" s="4">
        <f t="shared" si="285"/>
        <v>3680332.5029999996</v>
      </c>
      <c r="BV158" s="4">
        <f t="shared" si="285"/>
        <v>8752349.1649999991</v>
      </c>
      <c r="BW158" s="4">
        <f t="shared" si="285"/>
        <v>12510766.173999999</v>
      </c>
      <c r="BX158" s="4">
        <f t="shared" si="285"/>
        <v>1121871.1460000002</v>
      </c>
      <c r="BY158" s="4">
        <f t="shared" si="285"/>
        <v>4522693.4740000004</v>
      </c>
      <c r="BZ158" s="4">
        <f t="shared" si="285"/>
        <v>2453008.5579999997</v>
      </c>
      <c r="CA158" s="4">
        <f t="shared" si="285"/>
        <v>2375960.6420000005</v>
      </c>
      <c r="CB158" s="4">
        <f t="shared" si="285"/>
        <v>539545653.17799997</v>
      </c>
      <c r="CC158" s="4">
        <f t="shared" si="285"/>
        <v>2072749.2359999996</v>
      </c>
      <c r="CD158" s="4">
        <f t="shared" si="285"/>
        <v>1166979.9839999999</v>
      </c>
      <c r="CE158" s="4">
        <f t="shared" si="285"/>
        <v>2006824.06</v>
      </c>
      <c r="CF158" s="4">
        <f t="shared" si="285"/>
        <v>1727934.6700000002</v>
      </c>
      <c r="CG158" s="4">
        <f t="shared" si="285"/>
        <v>2116539.1800000002</v>
      </c>
      <c r="CH158" s="4">
        <f t="shared" si="285"/>
        <v>1757565.2139999999</v>
      </c>
      <c r="CI158" s="4">
        <f t="shared" si="285"/>
        <v>6144685.7670000009</v>
      </c>
      <c r="CJ158" s="4">
        <f t="shared" si="285"/>
        <v>9576708.2819999978</v>
      </c>
      <c r="CK158" s="4">
        <f t="shared" si="285"/>
        <v>29481902.901999999</v>
      </c>
      <c r="CL158" s="4">
        <f t="shared" si="285"/>
        <v>9720839.8800000008</v>
      </c>
      <c r="CM158" s="4">
        <f t="shared" si="285"/>
        <v>6004767.6270000003</v>
      </c>
      <c r="CN158" s="4">
        <f t="shared" si="285"/>
        <v>178822628.62000003</v>
      </c>
      <c r="CO158" s="4">
        <f t="shared" si="285"/>
        <v>101968235.862</v>
      </c>
      <c r="CP158" s="4">
        <f t="shared" si="285"/>
        <v>8352055.3660000013</v>
      </c>
      <c r="CQ158" s="4">
        <f t="shared" si="285"/>
        <v>10318581.385999998</v>
      </c>
      <c r="CR158" s="4">
        <f t="shared" si="285"/>
        <v>2229329.5219999999</v>
      </c>
      <c r="CS158" s="4">
        <f t="shared" si="285"/>
        <v>3266766.1999999997</v>
      </c>
      <c r="CT158" s="4">
        <f t="shared" si="285"/>
        <v>1366819.5090000001</v>
      </c>
      <c r="CU158" s="4">
        <f t="shared" si="285"/>
        <v>2748766.7660000003</v>
      </c>
      <c r="CV158" s="4">
        <f t="shared" si="285"/>
        <v>808182.65</v>
      </c>
      <c r="CW158" s="4">
        <f t="shared" si="285"/>
        <v>2029159.9179999998</v>
      </c>
      <c r="CX158" s="4">
        <f t="shared" si="285"/>
        <v>3786254.2110000001</v>
      </c>
      <c r="CY158" s="4">
        <f t="shared" si="285"/>
        <v>1043771.3160000001</v>
      </c>
      <c r="CZ158" s="4">
        <f t="shared" si="285"/>
        <v>16068834.445</v>
      </c>
      <c r="DA158" s="4">
        <f t="shared" si="285"/>
        <v>2207928.11</v>
      </c>
      <c r="DB158" s="4">
        <f t="shared" si="285"/>
        <v>3004558.6210000003</v>
      </c>
      <c r="DC158" s="4">
        <f t="shared" si="285"/>
        <v>2172330.8680000002</v>
      </c>
      <c r="DD158" s="4">
        <f t="shared" si="285"/>
        <v>1614443.1780000001</v>
      </c>
      <c r="DE158" s="4">
        <f t="shared" si="285"/>
        <v>3968032.0100000002</v>
      </c>
      <c r="DF158" s="4">
        <f t="shared" si="285"/>
        <v>142227606.40399998</v>
      </c>
      <c r="DG158" s="4">
        <f t="shared" si="285"/>
        <v>1254518.7290000001</v>
      </c>
      <c r="DH158" s="4">
        <f t="shared" si="285"/>
        <v>15665245.664000001</v>
      </c>
      <c r="DI158" s="4">
        <f t="shared" si="285"/>
        <v>19754531.030000001</v>
      </c>
      <c r="DJ158" s="4">
        <f t="shared" si="285"/>
        <v>5581934.7690000013</v>
      </c>
      <c r="DK158" s="4">
        <f t="shared" si="285"/>
        <v>3586602.2190000005</v>
      </c>
      <c r="DL158" s="4">
        <f t="shared" si="285"/>
        <v>41174159.960000001</v>
      </c>
      <c r="DM158" s="4">
        <f t="shared" si="285"/>
        <v>3138819.0890000006</v>
      </c>
      <c r="DN158" s="4">
        <f t="shared" si="285"/>
        <v>11655632.864999998</v>
      </c>
      <c r="DO158" s="4">
        <f t="shared" si="285"/>
        <v>23681138.894000001</v>
      </c>
      <c r="DP158" s="4">
        <f t="shared" si="285"/>
        <v>2389502.4679999999</v>
      </c>
      <c r="DQ158" s="4">
        <f t="shared" si="285"/>
        <v>4322987.1100000003</v>
      </c>
      <c r="DR158" s="4">
        <f t="shared" si="285"/>
        <v>10764430.960000001</v>
      </c>
      <c r="DS158" s="4">
        <f t="shared" si="285"/>
        <v>7119875.8099999996</v>
      </c>
      <c r="DT158" s="4">
        <f t="shared" si="285"/>
        <v>2004541.2350000001</v>
      </c>
      <c r="DU158" s="4">
        <f t="shared" si="285"/>
        <v>3560460.844</v>
      </c>
      <c r="DV158" s="4">
        <f t="shared" si="285"/>
        <v>2485975.59</v>
      </c>
      <c r="DW158" s="4">
        <f t="shared" si="285"/>
        <v>3170270.7770000007</v>
      </c>
      <c r="DX158" s="4">
        <f t="shared" si="285"/>
        <v>2227088.2850000001</v>
      </c>
      <c r="DY158" s="4">
        <f t="shared" si="285"/>
        <v>3036206.784</v>
      </c>
      <c r="DZ158" s="4">
        <f t="shared" si="285"/>
        <v>7515181.2070000004</v>
      </c>
      <c r="EA158" s="4">
        <f t="shared" si="285"/>
        <v>4387065.9059999995</v>
      </c>
      <c r="EB158" s="4">
        <f t="shared" ref="EB158:FX158" si="286">SUM(EB156:EB157)</f>
        <v>5027464.4380000001</v>
      </c>
      <c r="EC158" s="4">
        <f t="shared" si="286"/>
        <v>2876095.4380000001</v>
      </c>
      <c r="ED158" s="4">
        <f t="shared" si="286"/>
        <v>11623041.771</v>
      </c>
      <c r="EE158" s="4">
        <f t="shared" si="286"/>
        <v>2461352.2740000002</v>
      </c>
      <c r="EF158" s="4">
        <f t="shared" si="286"/>
        <v>12426088.957999999</v>
      </c>
      <c r="EG158" s="4">
        <f t="shared" si="286"/>
        <v>3065443.8539999994</v>
      </c>
      <c r="EH158" s="4">
        <f t="shared" si="286"/>
        <v>2575764.5730000003</v>
      </c>
      <c r="EI158" s="4">
        <f t="shared" si="286"/>
        <v>126319392.97199999</v>
      </c>
      <c r="EJ158" s="4">
        <f t="shared" si="286"/>
        <v>59267614.909999996</v>
      </c>
      <c r="EK158" s="4">
        <f t="shared" si="286"/>
        <v>5223752.6609999994</v>
      </c>
      <c r="EL158" s="4">
        <f t="shared" si="286"/>
        <v>3755068.2100000004</v>
      </c>
      <c r="EM158" s="4">
        <f t="shared" si="286"/>
        <v>4550008.1459999997</v>
      </c>
      <c r="EN158" s="4">
        <f t="shared" si="286"/>
        <v>8965626.6400000006</v>
      </c>
      <c r="EO158" s="4">
        <f t="shared" si="286"/>
        <v>3757899.84</v>
      </c>
      <c r="EP158" s="4">
        <f t="shared" si="286"/>
        <v>3356460.605</v>
      </c>
      <c r="EQ158" s="4">
        <f t="shared" si="286"/>
        <v>15653524.783000004</v>
      </c>
      <c r="ER158" s="4">
        <f t="shared" si="286"/>
        <v>3460811.86</v>
      </c>
      <c r="ES158" s="4">
        <f t="shared" si="286"/>
        <v>1648443.5889999999</v>
      </c>
      <c r="ET158" s="4">
        <f t="shared" si="286"/>
        <v>2643733.378</v>
      </c>
      <c r="EU158" s="4">
        <f t="shared" si="286"/>
        <v>5874120.4080000008</v>
      </c>
      <c r="EV158" s="4">
        <f t="shared" si="286"/>
        <v>1095985.0319999999</v>
      </c>
      <c r="EW158" s="4">
        <f t="shared" si="286"/>
        <v>6420154.0100000007</v>
      </c>
      <c r="EX158" s="4">
        <f t="shared" si="286"/>
        <v>2758313.7190000005</v>
      </c>
      <c r="EY158" s="4">
        <f t="shared" si="286"/>
        <v>7471200.4519999996</v>
      </c>
      <c r="EZ158" s="4">
        <f t="shared" si="286"/>
        <v>1826938.5200000003</v>
      </c>
      <c r="FA158" s="4">
        <f t="shared" si="286"/>
        <v>21942225.717999998</v>
      </c>
      <c r="FB158" s="4">
        <f t="shared" si="286"/>
        <v>3361045.9749999992</v>
      </c>
      <c r="FC158" s="4">
        <f t="shared" si="286"/>
        <v>17188967.076000001</v>
      </c>
      <c r="FD158" s="4">
        <f t="shared" si="286"/>
        <v>3201169.6759999995</v>
      </c>
      <c r="FE158" s="4">
        <f t="shared" si="286"/>
        <v>1446005.0060000001</v>
      </c>
      <c r="FF158" s="4">
        <f t="shared" si="286"/>
        <v>2242531.34</v>
      </c>
      <c r="FG158" s="4">
        <f t="shared" si="286"/>
        <v>1579165.5559999999</v>
      </c>
      <c r="FH158" s="4">
        <f t="shared" si="286"/>
        <v>1273755.74</v>
      </c>
      <c r="FI158" s="4">
        <f t="shared" si="286"/>
        <v>13870819.219999999</v>
      </c>
      <c r="FJ158" s="4">
        <f t="shared" si="286"/>
        <v>13201821.207000002</v>
      </c>
      <c r="FK158" s="4">
        <f t="shared" si="286"/>
        <v>16142301.343999999</v>
      </c>
      <c r="FL158" s="4">
        <f t="shared" si="286"/>
        <v>30124250.634</v>
      </c>
      <c r="FM158" s="4">
        <f t="shared" si="286"/>
        <v>23113160.998</v>
      </c>
      <c r="FN158" s="4">
        <f t="shared" si="286"/>
        <v>145630096.92399999</v>
      </c>
      <c r="FO158" s="4">
        <f t="shared" si="286"/>
        <v>8656693.6410000008</v>
      </c>
      <c r="FP158" s="4">
        <f t="shared" si="286"/>
        <v>18603420.232000001</v>
      </c>
      <c r="FQ158" s="4">
        <f t="shared" si="286"/>
        <v>6270441.29</v>
      </c>
      <c r="FR158" s="4">
        <f t="shared" si="286"/>
        <v>1930075.828</v>
      </c>
      <c r="FS158" s="4">
        <f t="shared" si="286"/>
        <v>2114722.8479999998</v>
      </c>
      <c r="FT158" s="4">
        <f t="shared" si="286"/>
        <v>1193425.0659999999</v>
      </c>
      <c r="FU158" s="4">
        <f t="shared" si="286"/>
        <v>6777869.8460000008</v>
      </c>
      <c r="FV158" s="4">
        <f t="shared" si="286"/>
        <v>5891123.8200000003</v>
      </c>
      <c r="FW158" s="4">
        <f t="shared" si="286"/>
        <v>2026585.6099999999</v>
      </c>
      <c r="FX158" s="4">
        <f t="shared" si="286"/>
        <v>1215922.82</v>
      </c>
      <c r="FY158" s="4">
        <f>SUM(C158:FX158)</f>
        <v>5856329741.0539989</v>
      </c>
    </row>
    <row r="159" spans="1:181" s="4" customFormat="1" x14ac:dyDescent="0.25">
      <c r="A159" s="49"/>
      <c r="B159" s="42" t="s">
        <v>339</v>
      </c>
      <c r="C159" s="4">
        <f>C117</f>
        <v>2938383</v>
      </c>
      <c r="D159" s="4">
        <f t="shared" ref="D159:BO159" si="287">D117</f>
        <v>17340649.199999999</v>
      </c>
      <c r="E159" s="4">
        <f t="shared" si="287"/>
        <v>3397067.1</v>
      </c>
      <c r="F159" s="4">
        <f t="shared" si="287"/>
        <v>7467541.2000000002</v>
      </c>
      <c r="G159" s="4">
        <f t="shared" si="287"/>
        <v>441176.4</v>
      </c>
      <c r="H159" s="4">
        <f t="shared" si="287"/>
        <v>425212.19999999995</v>
      </c>
      <c r="I159" s="4">
        <f t="shared" si="287"/>
        <v>4501419.3000000007</v>
      </c>
      <c r="J159" s="4">
        <f t="shared" si="287"/>
        <v>982856.7</v>
      </c>
      <c r="K159" s="4">
        <f t="shared" si="287"/>
        <v>140193.90000000002</v>
      </c>
      <c r="L159" s="4">
        <f t="shared" si="287"/>
        <v>1316208.5999999999</v>
      </c>
      <c r="M159" s="4">
        <f t="shared" si="287"/>
        <v>676758.6</v>
      </c>
      <c r="N159" s="4">
        <f t="shared" si="287"/>
        <v>23335956</v>
      </c>
      <c r="O159" s="4">
        <f t="shared" si="287"/>
        <v>6748270.2000000002</v>
      </c>
      <c r="P159" s="4">
        <f t="shared" si="287"/>
        <v>78762.600000000006</v>
      </c>
      <c r="Q159" s="4">
        <f t="shared" si="287"/>
        <v>17641587.600000001</v>
      </c>
      <c r="R159" s="4">
        <f t="shared" si="287"/>
        <v>199640.69999999998</v>
      </c>
      <c r="S159" s="4">
        <f t="shared" si="287"/>
        <v>620928</v>
      </c>
      <c r="T159" s="4">
        <f t="shared" si="287"/>
        <v>61651.799999999996</v>
      </c>
      <c r="U159" s="4">
        <f t="shared" si="287"/>
        <v>20462.399999999998</v>
      </c>
      <c r="V159" s="4">
        <f t="shared" si="287"/>
        <v>127625.4</v>
      </c>
      <c r="W159" s="4">
        <f t="shared" si="287"/>
        <v>22667.399999999998</v>
      </c>
      <c r="X159" s="4">
        <f t="shared" si="287"/>
        <v>20947.5</v>
      </c>
      <c r="Y159" s="4">
        <f t="shared" si="287"/>
        <v>227247.3</v>
      </c>
      <c r="Z159" s="4">
        <f t="shared" si="287"/>
        <v>118188</v>
      </c>
      <c r="AA159" s="4">
        <f t="shared" si="287"/>
        <v>12849461.1</v>
      </c>
      <c r="AB159" s="4">
        <f t="shared" si="287"/>
        <v>13136243.399999999</v>
      </c>
      <c r="AC159" s="4">
        <f t="shared" si="287"/>
        <v>415377.9</v>
      </c>
      <c r="AD159" s="4">
        <f t="shared" si="287"/>
        <v>512353.8</v>
      </c>
      <c r="AE159" s="4">
        <f t="shared" si="287"/>
        <v>49039.200000000004</v>
      </c>
      <c r="AF159" s="4">
        <f t="shared" si="287"/>
        <v>79953.299999999988</v>
      </c>
      <c r="AG159" s="4">
        <f t="shared" si="287"/>
        <v>417803.39999999997</v>
      </c>
      <c r="AH159" s="4">
        <f t="shared" si="287"/>
        <v>481572</v>
      </c>
      <c r="AI159" s="4">
        <f t="shared" si="287"/>
        <v>162817.19999999998</v>
      </c>
      <c r="AJ159" s="4">
        <f t="shared" si="287"/>
        <v>97284.599999999991</v>
      </c>
      <c r="AK159" s="4">
        <f t="shared" si="287"/>
        <v>86744.7</v>
      </c>
      <c r="AL159" s="4">
        <f t="shared" si="287"/>
        <v>124362</v>
      </c>
      <c r="AM159" s="4">
        <f t="shared" si="287"/>
        <v>205902.9</v>
      </c>
      <c r="AN159" s="4">
        <f t="shared" si="287"/>
        <v>173004.30000000002</v>
      </c>
      <c r="AO159" s="4">
        <f t="shared" si="287"/>
        <v>2347972.2000000002</v>
      </c>
      <c r="AP159" s="4">
        <f t="shared" si="287"/>
        <v>37485132.299999997</v>
      </c>
      <c r="AQ159" s="4">
        <f t="shared" si="287"/>
        <v>122642.1</v>
      </c>
      <c r="AR159" s="4">
        <f t="shared" si="287"/>
        <v>27053850.599999998</v>
      </c>
      <c r="AS159" s="4">
        <f t="shared" si="287"/>
        <v>2829941.1</v>
      </c>
      <c r="AT159" s="4">
        <f t="shared" si="287"/>
        <v>1154008.8</v>
      </c>
      <c r="AU159" s="4">
        <f t="shared" si="287"/>
        <v>162376.19999999998</v>
      </c>
      <c r="AV159" s="4">
        <f t="shared" si="287"/>
        <v>135695.69999999998</v>
      </c>
      <c r="AW159" s="4">
        <f t="shared" si="287"/>
        <v>91110.599999999991</v>
      </c>
      <c r="AX159" s="4">
        <f t="shared" si="287"/>
        <v>16317</v>
      </c>
      <c r="AY159" s="4">
        <f t="shared" si="287"/>
        <v>223498.8</v>
      </c>
      <c r="AZ159" s="4">
        <f t="shared" si="287"/>
        <v>4914900.8999999994</v>
      </c>
      <c r="BA159" s="4">
        <f t="shared" si="287"/>
        <v>4026594.6</v>
      </c>
      <c r="BB159" s="4">
        <f t="shared" si="287"/>
        <v>3481739.1</v>
      </c>
      <c r="BC159" s="4">
        <f t="shared" si="287"/>
        <v>12660713.1</v>
      </c>
      <c r="BD159" s="4">
        <f t="shared" si="287"/>
        <v>1996627.5</v>
      </c>
      <c r="BE159" s="4">
        <f t="shared" si="287"/>
        <v>646814.70000000007</v>
      </c>
      <c r="BF159" s="4">
        <f t="shared" si="287"/>
        <v>10510573.5</v>
      </c>
      <c r="BG159" s="4">
        <f t="shared" si="287"/>
        <v>450569.7</v>
      </c>
      <c r="BH159" s="4">
        <f t="shared" si="287"/>
        <v>275139.89999999997</v>
      </c>
      <c r="BI159" s="4">
        <f t="shared" si="287"/>
        <v>103194</v>
      </c>
      <c r="BJ159" s="4">
        <f t="shared" si="287"/>
        <v>2663595.9</v>
      </c>
      <c r="BK159" s="4">
        <f t="shared" si="287"/>
        <v>6604504.2000000002</v>
      </c>
      <c r="BL159" s="4">
        <f t="shared" si="287"/>
        <v>74617.2</v>
      </c>
      <c r="BM159" s="4">
        <f t="shared" si="287"/>
        <v>112851.90000000001</v>
      </c>
      <c r="BN159" s="4">
        <f t="shared" si="287"/>
        <v>1748388.6</v>
      </c>
      <c r="BO159" s="4">
        <f t="shared" si="287"/>
        <v>723107.70000000007</v>
      </c>
      <c r="BP159" s="4">
        <f t="shared" ref="BP159:EA159" si="288">BP117</f>
        <v>99004.5</v>
      </c>
      <c r="BQ159" s="4">
        <f t="shared" si="288"/>
        <v>2435598.9</v>
      </c>
      <c r="BR159" s="4">
        <f t="shared" si="288"/>
        <v>2119622.4</v>
      </c>
      <c r="BS159" s="4">
        <f t="shared" si="288"/>
        <v>490788.9</v>
      </c>
      <c r="BT159" s="4">
        <f t="shared" si="288"/>
        <v>155893.5</v>
      </c>
      <c r="BU159" s="4">
        <f t="shared" si="288"/>
        <v>203874.3</v>
      </c>
      <c r="BV159" s="4">
        <f t="shared" si="288"/>
        <v>526113</v>
      </c>
      <c r="BW159" s="4">
        <f t="shared" si="288"/>
        <v>810205.20000000007</v>
      </c>
      <c r="BX159" s="4">
        <f t="shared" si="288"/>
        <v>34971.299999999996</v>
      </c>
      <c r="BY159" s="4">
        <f t="shared" si="288"/>
        <v>219177</v>
      </c>
      <c r="BZ159" s="4">
        <f t="shared" si="288"/>
        <v>96667.199999999997</v>
      </c>
      <c r="CA159" s="4">
        <f t="shared" si="288"/>
        <v>89434.8</v>
      </c>
      <c r="CB159" s="4">
        <f t="shared" si="288"/>
        <v>36759599.100000001</v>
      </c>
      <c r="CC159" s="4">
        <f t="shared" si="288"/>
        <v>73294.2</v>
      </c>
      <c r="CD159" s="4">
        <f t="shared" si="288"/>
        <v>34662.6</v>
      </c>
      <c r="CE159" s="4">
        <f t="shared" si="288"/>
        <v>71883</v>
      </c>
      <c r="CF159" s="4">
        <f t="shared" si="288"/>
        <v>57021.3</v>
      </c>
      <c r="CG159" s="4">
        <f t="shared" si="288"/>
        <v>71618.400000000009</v>
      </c>
      <c r="CH159" s="4">
        <f t="shared" si="288"/>
        <v>54772.200000000004</v>
      </c>
      <c r="CI159" s="4">
        <f t="shared" si="288"/>
        <v>335027.7</v>
      </c>
      <c r="CJ159" s="4">
        <f t="shared" si="288"/>
        <v>507326.39999999997</v>
      </c>
      <c r="CK159" s="4">
        <f t="shared" si="288"/>
        <v>2035391.4</v>
      </c>
      <c r="CL159" s="4">
        <f t="shared" si="288"/>
        <v>608183.10000000009</v>
      </c>
      <c r="CM159" s="4">
        <f t="shared" si="288"/>
        <v>333351.89999999997</v>
      </c>
      <c r="CN159" s="4">
        <f t="shared" si="288"/>
        <v>12266856.000000002</v>
      </c>
      <c r="CO159" s="4">
        <f t="shared" si="288"/>
        <v>6928506.9000000004</v>
      </c>
      <c r="CP159" s="4">
        <f t="shared" si="288"/>
        <v>509310.9</v>
      </c>
      <c r="CQ159" s="4">
        <f t="shared" si="288"/>
        <v>582164.1</v>
      </c>
      <c r="CR159" s="4">
        <f t="shared" si="288"/>
        <v>84451.5</v>
      </c>
      <c r="CS159" s="4">
        <f t="shared" si="288"/>
        <v>163478.69999999998</v>
      </c>
      <c r="CT159" s="4">
        <f t="shared" si="288"/>
        <v>39160.799999999996</v>
      </c>
      <c r="CU159" s="4">
        <f t="shared" si="288"/>
        <v>14288.4</v>
      </c>
      <c r="CV159" s="4">
        <f t="shared" si="288"/>
        <v>23284.799999999999</v>
      </c>
      <c r="CW159" s="4">
        <f t="shared" si="288"/>
        <v>72676.799999999988</v>
      </c>
      <c r="CX159" s="4">
        <f t="shared" si="288"/>
        <v>209783.69999999998</v>
      </c>
      <c r="CY159" s="4">
        <f t="shared" si="288"/>
        <v>10054.800000000001</v>
      </c>
      <c r="CZ159" s="4">
        <f t="shared" si="288"/>
        <v>1008875.7</v>
      </c>
      <c r="DA159" s="4">
        <f t="shared" si="288"/>
        <v>81408.599999999991</v>
      </c>
      <c r="DB159" s="4">
        <f t="shared" si="288"/>
        <v>145838.70000000001</v>
      </c>
      <c r="DC159" s="4">
        <f t="shared" si="288"/>
        <v>82202.400000000009</v>
      </c>
      <c r="DD159" s="4">
        <f t="shared" si="288"/>
        <v>53008.2</v>
      </c>
      <c r="DE159" s="4">
        <f t="shared" si="288"/>
        <v>226982.7</v>
      </c>
      <c r="DF159" s="4">
        <f t="shared" si="288"/>
        <v>9562996.7999999989</v>
      </c>
      <c r="DG159" s="4">
        <f t="shared" si="288"/>
        <v>38278.799999999996</v>
      </c>
      <c r="DH159" s="4">
        <f t="shared" si="288"/>
        <v>999438.3</v>
      </c>
      <c r="DI159" s="4">
        <f t="shared" si="288"/>
        <v>1213367.4000000001</v>
      </c>
      <c r="DJ159" s="4">
        <f t="shared" si="288"/>
        <v>322767.90000000002</v>
      </c>
      <c r="DK159" s="4">
        <f t="shared" si="288"/>
        <v>179178.30000000002</v>
      </c>
      <c r="DL159" s="4">
        <f t="shared" si="288"/>
        <v>2611602</v>
      </c>
      <c r="DM159" s="4">
        <f t="shared" si="288"/>
        <v>143369.1</v>
      </c>
      <c r="DN159" s="4">
        <f t="shared" si="288"/>
        <v>689944.5</v>
      </c>
      <c r="DO159" s="4">
        <f t="shared" si="288"/>
        <v>1372127.4000000001</v>
      </c>
      <c r="DP159" s="4">
        <f t="shared" si="288"/>
        <v>96226.200000000012</v>
      </c>
      <c r="DQ159" s="4">
        <f t="shared" si="288"/>
        <v>231966</v>
      </c>
      <c r="DR159" s="4">
        <f t="shared" si="288"/>
        <v>617929.20000000007</v>
      </c>
      <c r="DS159" s="4">
        <f t="shared" si="288"/>
        <v>381420.89999999997</v>
      </c>
      <c r="DT159" s="4">
        <f t="shared" si="288"/>
        <v>59755.5</v>
      </c>
      <c r="DU159" s="4">
        <f t="shared" si="288"/>
        <v>187777.80000000002</v>
      </c>
      <c r="DV159" s="4">
        <f t="shared" si="288"/>
        <v>96579</v>
      </c>
      <c r="DW159" s="4">
        <f t="shared" si="288"/>
        <v>154350</v>
      </c>
      <c r="DX159" s="4">
        <f t="shared" si="288"/>
        <v>81144</v>
      </c>
      <c r="DY159" s="4">
        <f t="shared" si="288"/>
        <v>146941.19999999998</v>
      </c>
      <c r="DZ159" s="4">
        <f t="shared" si="288"/>
        <v>455156.1</v>
      </c>
      <c r="EA159" s="4">
        <f t="shared" si="288"/>
        <v>247665.6</v>
      </c>
      <c r="EB159" s="4">
        <f t="shared" ref="EB159:FX159" si="289">EB117</f>
        <v>274698.89999999997</v>
      </c>
      <c r="EC159" s="4">
        <f t="shared" si="289"/>
        <v>136136.69999999998</v>
      </c>
      <c r="ED159" s="4">
        <f t="shared" si="289"/>
        <v>775145.70000000007</v>
      </c>
      <c r="EE159" s="4">
        <f t="shared" si="289"/>
        <v>91728</v>
      </c>
      <c r="EF159" s="4">
        <f t="shared" si="289"/>
        <v>731266.20000000007</v>
      </c>
      <c r="EG159" s="4">
        <f t="shared" si="289"/>
        <v>130844.7</v>
      </c>
      <c r="EH159" s="4">
        <f t="shared" si="289"/>
        <v>105531.3</v>
      </c>
      <c r="EI159" s="4">
        <f t="shared" si="289"/>
        <v>7894958.3999999994</v>
      </c>
      <c r="EJ159" s="4">
        <f t="shared" si="289"/>
        <v>4014202.5</v>
      </c>
      <c r="EK159" s="4">
        <f t="shared" si="289"/>
        <v>306009.89999999997</v>
      </c>
      <c r="EL159" s="4">
        <f t="shared" si="289"/>
        <v>215472.6</v>
      </c>
      <c r="EM159" s="4">
        <f t="shared" si="289"/>
        <v>232186.5</v>
      </c>
      <c r="EN159" s="4">
        <f t="shared" si="289"/>
        <v>467592.3</v>
      </c>
      <c r="EO159" s="4">
        <f t="shared" si="289"/>
        <v>209960.09999999998</v>
      </c>
      <c r="EP159" s="4">
        <f t="shared" si="289"/>
        <v>171240.30000000002</v>
      </c>
      <c r="EQ159" s="4">
        <f t="shared" si="289"/>
        <v>1055445.3</v>
      </c>
      <c r="ER159" s="4">
        <f t="shared" si="289"/>
        <v>182353.5</v>
      </c>
      <c r="ES159" s="4">
        <f t="shared" si="289"/>
        <v>53405.1</v>
      </c>
      <c r="ET159" s="4">
        <f t="shared" si="289"/>
        <v>91419.3</v>
      </c>
      <c r="EU159" s="4">
        <f t="shared" si="289"/>
        <v>272802.60000000003</v>
      </c>
      <c r="EV159" s="4">
        <f t="shared" si="289"/>
        <v>32457.599999999999</v>
      </c>
      <c r="EW159" s="4">
        <f t="shared" si="289"/>
        <v>389182.5</v>
      </c>
      <c r="EX159" s="4">
        <f t="shared" si="289"/>
        <v>122642.1</v>
      </c>
      <c r="EY159" s="4">
        <f t="shared" si="289"/>
        <v>115894.8</v>
      </c>
      <c r="EZ159" s="4">
        <f t="shared" si="289"/>
        <v>60108.3</v>
      </c>
      <c r="FA159" s="4">
        <f t="shared" si="289"/>
        <v>1393163.0999999999</v>
      </c>
      <c r="FB159" s="4">
        <f t="shared" si="289"/>
        <v>158407.19999999998</v>
      </c>
      <c r="FC159" s="4">
        <f t="shared" si="289"/>
        <v>1104749.0999999999</v>
      </c>
      <c r="FD159" s="4">
        <f t="shared" si="289"/>
        <v>152145</v>
      </c>
      <c r="FE159" s="4">
        <f t="shared" si="289"/>
        <v>46481.4</v>
      </c>
      <c r="FF159" s="4">
        <f t="shared" si="289"/>
        <v>83393.099999999991</v>
      </c>
      <c r="FG159" s="4">
        <f t="shared" si="289"/>
        <v>51949.799999999996</v>
      </c>
      <c r="FH159" s="4">
        <f t="shared" si="289"/>
        <v>35368.200000000004</v>
      </c>
      <c r="FI159" s="4">
        <f t="shared" si="289"/>
        <v>823655.70000000007</v>
      </c>
      <c r="FJ159" s="4">
        <f t="shared" si="289"/>
        <v>843500.70000000007</v>
      </c>
      <c r="FK159" s="4">
        <f t="shared" si="289"/>
        <v>998953.2</v>
      </c>
      <c r="FL159" s="4">
        <f t="shared" si="289"/>
        <v>2137218.3000000003</v>
      </c>
      <c r="FM159" s="4">
        <f t="shared" si="289"/>
        <v>1521626.4000000001</v>
      </c>
      <c r="FN159" s="4">
        <f t="shared" si="289"/>
        <v>9064887.2999999989</v>
      </c>
      <c r="FO159" s="4">
        <f t="shared" si="289"/>
        <v>536652.9</v>
      </c>
      <c r="FP159" s="4">
        <f t="shared" si="289"/>
        <v>1041597.9</v>
      </c>
      <c r="FQ159" s="4">
        <f t="shared" si="289"/>
        <v>350418.60000000003</v>
      </c>
      <c r="FR159" s="4">
        <f t="shared" si="289"/>
        <v>68134.5</v>
      </c>
      <c r="FS159" s="4">
        <f t="shared" si="289"/>
        <v>80658.899999999994</v>
      </c>
      <c r="FT159" s="4">
        <f t="shared" si="289"/>
        <v>38190.6</v>
      </c>
      <c r="FU159" s="4">
        <f t="shared" si="289"/>
        <v>351521.10000000003</v>
      </c>
      <c r="FV159" s="4">
        <f t="shared" si="289"/>
        <v>327001.5</v>
      </c>
      <c r="FW159" s="4">
        <f t="shared" si="289"/>
        <v>68355</v>
      </c>
      <c r="FX159" s="4">
        <f t="shared" si="289"/>
        <v>39249</v>
      </c>
      <c r="FY159" s="4">
        <f>SUM(C159:FX159)</f>
        <v>370325560.49999994</v>
      </c>
    </row>
    <row r="160" spans="1:181" s="4" customFormat="1" ht="19.5" customHeight="1" x14ac:dyDescent="0.25">
      <c r="A160" s="49"/>
      <c r="B160" s="95" t="s">
        <v>472</v>
      </c>
      <c r="C160" s="96">
        <f>SUM(C158:C159)</f>
        <v>64415248.620000005</v>
      </c>
      <c r="D160" s="96">
        <f t="shared" ref="D160:BO160" si="290">SUM(D158:D159)</f>
        <v>304207975.49599999</v>
      </c>
      <c r="E160" s="96">
        <f t="shared" si="290"/>
        <v>65451017.078000009</v>
      </c>
      <c r="F160" s="96">
        <f t="shared" si="290"/>
        <v>117764751.936</v>
      </c>
      <c r="G160" s="96">
        <f t="shared" si="290"/>
        <v>7782777.563000001</v>
      </c>
      <c r="H160" s="96">
        <f t="shared" si="290"/>
        <v>7271023.7419999978</v>
      </c>
      <c r="I160" s="96">
        <f t="shared" si="290"/>
        <v>86243252.604000017</v>
      </c>
      <c r="J160" s="96">
        <f t="shared" si="290"/>
        <v>18000872.765999999</v>
      </c>
      <c r="K160" s="96">
        <f t="shared" si="290"/>
        <v>3196726.7860000003</v>
      </c>
      <c r="L160" s="96">
        <f t="shared" si="290"/>
        <v>22676064.232000001</v>
      </c>
      <c r="M160" s="96">
        <f t="shared" si="290"/>
        <v>14044742.287999999</v>
      </c>
      <c r="N160" s="96">
        <f t="shared" si="290"/>
        <v>360597688.32999992</v>
      </c>
      <c r="O160" s="96">
        <f t="shared" si="290"/>
        <v>103002898.05599999</v>
      </c>
      <c r="P160" s="96">
        <f t="shared" si="290"/>
        <v>2283878.6680000001</v>
      </c>
      <c r="Q160" s="96">
        <f t="shared" si="290"/>
        <v>325214912.88800007</v>
      </c>
      <c r="R160" s="96">
        <f t="shared" si="290"/>
        <v>4268750.0619999999</v>
      </c>
      <c r="S160" s="96">
        <f t="shared" si="290"/>
        <v>11231810.024</v>
      </c>
      <c r="T160" s="96">
        <f t="shared" si="290"/>
        <v>1924183.3219999999</v>
      </c>
      <c r="U160" s="96">
        <f t="shared" si="290"/>
        <v>867755.90000000026</v>
      </c>
      <c r="V160" s="96">
        <f t="shared" si="290"/>
        <v>2997708.3339999998</v>
      </c>
      <c r="W160" s="96">
        <f t="shared" si="290"/>
        <v>1735520.253</v>
      </c>
      <c r="X160" s="96">
        <f t="shared" si="290"/>
        <v>746869.73899999994</v>
      </c>
      <c r="Y160" s="96">
        <f t="shared" si="290"/>
        <v>4770096.7399999993</v>
      </c>
      <c r="Z160" s="96">
        <f t="shared" si="290"/>
        <v>2844891.5189999999</v>
      </c>
      <c r="AA160" s="96">
        <f t="shared" si="290"/>
        <v>203018428.78799996</v>
      </c>
      <c r="AB160" s="96">
        <f t="shared" si="290"/>
        <v>201253264.92199999</v>
      </c>
      <c r="AC160" s="96">
        <f t="shared" si="290"/>
        <v>7267821.2680000011</v>
      </c>
      <c r="AD160" s="96">
        <f t="shared" si="290"/>
        <v>8800341.1980000008</v>
      </c>
      <c r="AE160" s="96">
        <f t="shared" si="290"/>
        <v>1527098.368</v>
      </c>
      <c r="AF160" s="96">
        <f t="shared" si="290"/>
        <v>2247663.8649999998</v>
      </c>
      <c r="AG160" s="96">
        <f t="shared" si="290"/>
        <v>7116173.2320000008</v>
      </c>
      <c r="AH160" s="96">
        <f t="shared" si="290"/>
        <v>8802143.9800000004</v>
      </c>
      <c r="AI160" s="96">
        <f t="shared" si="290"/>
        <v>3501870.8780000005</v>
      </c>
      <c r="AJ160" s="96">
        <f t="shared" si="290"/>
        <v>2774407.5400000005</v>
      </c>
      <c r="AK160" s="96">
        <f t="shared" si="290"/>
        <v>2663312.622</v>
      </c>
      <c r="AL160" s="96">
        <f t="shared" si="290"/>
        <v>3180631.8</v>
      </c>
      <c r="AM160" s="96">
        <f t="shared" si="290"/>
        <v>4234296.0180000002</v>
      </c>
      <c r="AN160" s="96">
        <f t="shared" si="290"/>
        <v>3638537.58</v>
      </c>
      <c r="AO160" s="96">
        <f t="shared" si="290"/>
        <v>37506582.056000002</v>
      </c>
      <c r="AP160" s="96">
        <f t="shared" si="290"/>
        <v>693022825.49399996</v>
      </c>
      <c r="AQ160" s="96">
        <f t="shared" si="290"/>
        <v>2831983.3050000002</v>
      </c>
      <c r="AR160" s="96">
        <f t="shared" si="290"/>
        <v>422914272.29799998</v>
      </c>
      <c r="AS160" s="96">
        <f t="shared" si="290"/>
        <v>47912624.207999997</v>
      </c>
      <c r="AT160" s="96">
        <f t="shared" si="290"/>
        <v>18179083.620000001</v>
      </c>
      <c r="AU160" s="96">
        <f t="shared" si="290"/>
        <v>3393582.352</v>
      </c>
      <c r="AV160" s="96">
        <f t="shared" si="290"/>
        <v>3036021.66</v>
      </c>
      <c r="AW160" s="96">
        <f t="shared" si="290"/>
        <v>2400095.0640000002</v>
      </c>
      <c r="AX160" s="96">
        <f t="shared" si="290"/>
        <v>623651.60000000009</v>
      </c>
      <c r="AY160" s="96">
        <f t="shared" si="290"/>
        <v>4250038.75</v>
      </c>
      <c r="AZ160" s="96">
        <f t="shared" si="290"/>
        <v>85453721.332000002</v>
      </c>
      <c r="BA160" s="96">
        <f t="shared" si="290"/>
        <v>63686102.458000004</v>
      </c>
      <c r="BB160" s="96">
        <f t="shared" si="290"/>
        <v>55817457.618000001</v>
      </c>
      <c r="BC160" s="96">
        <f t="shared" si="290"/>
        <v>207807867.39799997</v>
      </c>
      <c r="BD160" s="96">
        <f t="shared" si="290"/>
        <v>30042000.82</v>
      </c>
      <c r="BE160" s="96">
        <f t="shared" si="290"/>
        <v>10748272.207</v>
      </c>
      <c r="BF160" s="96">
        <f t="shared" si="290"/>
        <v>157063386.22999999</v>
      </c>
      <c r="BG160" s="96">
        <f t="shared" si="290"/>
        <v>8380168.2090000007</v>
      </c>
      <c r="BH160" s="96">
        <f t="shared" si="290"/>
        <v>5125205.5049999999</v>
      </c>
      <c r="BI160" s="96">
        <f t="shared" si="290"/>
        <v>2734498.9400000004</v>
      </c>
      <c r="BJ160" s="96">
        <f t="shared" si="290"/>
        <v>39599661.942000002</v>
      </c>
      <c r="BK160" s="96">
        <f t="shared" si="290"/>
        <v>103154107.09000002</v>
      </c>
      <c r="BL160" s="96">
        <f t="shared" si="290"/>
        <v>2176676.358</v>
      </c>
      <c r="BM160" s="96">
        <f t="shared" si="290"/>
        <v>2975240.7099999995</v>
      </c>
      <c r="BN160" s="96">
        <f t="shared" si="290"/>
        <v>28855668.104000002</v>
      </c>
      <c r="BO160" s="96">
        <f t="shared" si="290"/>
        <v>12494873.161</v>
      </c>
      <c r="BP160" s="96">
        <f t="shared" ref="BP160:EA160" si="291">SUM(BP158:BP159)</f>
        <v>2593474.4650000003</v>
      </c>
      <c r="BQ160" s="96">
        <f t="shared" si="291"/>
        <v>40553752.111999996</v>
      </c>
      <c r="BR160" s="96">
        <f t="shared" si="291"/>
        <v>34473649.811999999</v>
      </c>
      <c r="BS160" s="96">
        <f t="shared" si="291"/>
        <v>8927631.2660000008</v>
      </c>
      <c r="BT160" s="96">
        <f t="shared" si="291"/>
        <v>3266377.6499999994</v>
      </c>
      <c r="BU160" s="96">
        <f t="shared" si="291"/>
        <v>3884206.8029999994</v>
      </c>
      <c r="BV160" s="96">
        <f t="shared" si="291"/>
        <v>9278462.1649999991</v>
      </c>
      <c r="BW160" s="96">
        <f t="shared" si="291"/>
        <v>13320971.373999998</v>
      </c>
      <c r="BX160" s="96">
        <f t="shared" si="291"/>
        <v>1156842.4460000002</v>
      </c>
      <c r="BY160" s="96">
        <f t="shared" si="291"/>
        <v>4741870.4740000004</v>
      </c>
      <c r="BZ160" s="96">
        <f t="shared" si="291"/>
        <v>2549675.7579999999</v>
      </c>
      <c r="CA160" s="96">
        <f t="shared" si="291"/>
        <v>2465395.4420000003</v>
      </c>
      <c r="CB160" s="96">
        <f t="shared" si="291"/>
        <v>576305252.278</v>
      </c>
      <c r="CC160" s="96">
        <f t="shared" si="291"/>
        <v>2146043.4359999998</v>
      </c>
      <c r="CD160" s="96">
        <f t="shared" si="291"/>
        <v>1201642.584</v>
      </c>
      <c r="CE160" s="96">
        <f t="shared" si="291"/>
        <v>2078707.06</v>
      </c>
      <c r="CF160" s="96">
        <f t="shared" si="291"/>
        <v>1784955.9700000002</v>
      </c>
      <c r="CG160" s="96">
        <f t="shared" si="291"/>
        <v>2188157.58</v>
      </c>
      <c r="CH160" s="96">
        <f t="shared" si="291"/>
        <v>1812337.4139999999</v>
      </c>
      <c r="CI160" s="96">
        <f t="shared" si="291"/>
        <v>6479713.4670000011</v>
      </c>
      <c r="CJ160" s="96">
        <f t="shared" si="291"/>
        <v>10084034.681999998</v>
      </c>
      <c r="CK160" s="96">
        <f t="shared" si="291"/>
        <v>31517294.301999997</v>
      </c>
      <c r="CL160" s="96">
        <f t="shared" si="291"/>
        <v>10329022.98</v>
      </c>
      <c r="CM160" s="96">
        <f t="shared" si="291"/>
        <v>6338119.5270000007</v>
      </c>
      <c r="CN160" s="96">
        <f t="shared" si="291"/>
        <v>191089484.62000003</v>
      </c>
      <c r="CO160" s="96">
        <f t="shared" si="291"/>
        <v>108896742.76200001</v>
      </c>
      <c r="CP160" s="96">
        <f t="shared" si="291"/>
        <v>8861366.2660000008</v>
      </c>
      <c r="CQ160" s="96">
        <f t="shared" si="291"/>
        <v>10900745.485999998</v>
      </c>
      <c r="CR160" s="96">
        <f t="shared" si="291"/>
        <v>2313781.0219999999</v>
      </c>
      <c r="CS160" s="96">
        <f t="shared" si="291"/>
        <v>3430244.9</v>
      </c>
      <c r="CT160" s="96">
        <f t="shared" si="291"/>
        <v>1405980.3090000001</v>
      </c>
      <c r="CU160" s="96">
        <f t="shared" si="291"/>
        <v>2763055.1660000002</v>
      </c>
      <c r="CV160" s="96">
        <f t="shared" si="291"/>
        <v>831467.45000000007</v>
      </c>
      <c r="CW160" s="96">
        <f t="shared" si="291"/>
        <v>2101836.7179999999</v>
      </c>
      <c r="CX160" s="96">
        <f t="shared" si="291"/>
        <v>3996037.9110000003</v>
      </c>
      <c r="CY160" s="96">
        <f t="shared" si="291"/>
        <v>1053826.1160000002</v>
      </c>
      <c r="CZ160" s="96">
        <f t="shared" si="291"/>
        <v>17077710.145</v>
      </c>
      <c r="DA160" s="96">
        <f t="shared" si="291"/>
        <v>2289336.71</v>
      </c>
      <c r="DB160" s="96">
        <f t="shared" si="291"/>
        <v>3150397.3210000005</v>
      </c>
      <c r="DC160" s="96">
        <f t="shared" si="291"/>
        <v>2254533.2680000002</v>
      </c>
      <c r="DD160" s="96">
        <f t="shared" si="291"/>
        <v>1667451.378</v>
      </c>
      <c r="DE160" s="96">
        <f t="shared" si="291"/>
        <v>4195014.71</v>
      </c>
      <c r="DF160" s="96">
        <f t="shared" si="291"/>
        <v>151790603.204</v>
      </c>
      <c r="DG160" s="96">
        <f t="shared" si="291"/>
        <v>1292797.5290000001</v>
      </c>
      <c r="DH160" s="96">
        <f t="shared" si="291"/>
        <v>16664683.964000002</v>
      </c>
      <c r="DI160" s="96">
        <f t="shared" si="291"/>
        <v>20967898.43</v>
      </c>
      <c r="DJ160" s="96">
        <f t="shared" si="291"/>
        <v>5904702.6690000016</v>
      </c>
      <c r="DK160" s="96">
        <f t="shared" si="291"/>
        <v>3765780.5190000003</v>
      </c>
      <c r="DL160" s="96">
        <f t="shared" si="291"/>
        <v>43785761.960000001</v>
      </c>
      <c r="DM160" s="96">
        <f t="shared" si="291"/>
        <v>3282188.1890000007</v>
      </c>
      <c r="DN160" s="96">
        <f t="shared" si="291"/>
        <v>12345577.364999998</v>
      </c>
      <c r="DO160" s="96">
        <f t="shared" si="291"/>
        <v>25053266.294</v>
      </c>
      <c r="DP160" s="96">
        <f t="shared" si="291"/>
        <v>2485728.6680000001</v>
      </c>
      <c r="DQ160" s="96">
        <f t="shared" si="291"/>
        <v>4554953.1100000003</v>
      </c>
      <c r="DR160" s="96">
        <f t="shared" si="291"/>
        <v>11382360.16</v>
      </c>
      <c r="DS160" s="96">
        <f t="shared" si="291"/>
        <v>7501296.71</v>
      </c>
      <c r="DT160" s="96">
        <f t="shared" si="291"/>
        <v>2064296.7350000001</v>
      </c>
      <c r="DU160" s="96">
        <f t="shared" si="291"/>
        <v>3748238.6439999999</v>
      </c>
      <c r="DV160" s="96">
        <f t="shared" si="291"/>
        <v>2582554.59</v>
      </c>
      <c r="DW160" s="96">
        <f t="shared" si="291"/>
        <v>3324620.7770000007</v>
      </c>
      <c r="DX160" s="96">
        <f t="shared" si="291"/>
        <v>2308232.2850000001</v>
      </c>
      <c r="DY160" s="96">
        <f t="shared" si="291"/>
        <v>3183147.9840000002</v>
      </c>
      <c r="DZ160" s="96">
        <f t="shared" si="291"/>
        <v>7970337.307</v>
      </c>
      <c r="EA160" s="96">
        <f t="shared" si="291"/>
        <v>4634731.5059999991</v>
      </c>
      <c r="EB160" s="96">
        <f t="shared" ref="EB160:FX160" si="292">SUM(EB158:EB159)</f>
        <v>5302163.3380000005</v>
      </c>
      <c r="EC160" s="96">
        <f t="shared" si="292"/>
        <v>3012232.1380000003</v>
      </c>
      <c r="ED160" s="96">
        <f t="shared" si="292"/>
        <v>12398187.470999999</v>
      </c>
      <c r="EE160" s="96">
        <f t="shared" si="292"/>
        <v>2553080.2740000002</v>
      </c>
      <c r="EF160" s="96">
        <f t="shared" si="292"/>
        <v>13157355.157999998</v>
      </c>
      <c r="EG160" s="96">
        <f t="shared" si="292"/>
        <v>3196288.5539999995</v>
      </c>
      <c r="EH160" s="96">
        <f t="shared" si="292"/>
        <v>2681295.8730000001</v>
      </c>
      <c r="EI160" s="96">
        <f t="shared" si="292"/>
        <v>134214351.37199999</v>
      </c>
      <c r="EJ160" s="96">
        <f t="shared" si="292"/>
        <v>63281817.409999996</v>
      </c>
      <c r="EK160" s="96">
        <f t="shared" si="292"/>
        <v>5529762.5609999998</v>
      </c>
      <c r="EL160" s="96">
        <f t="shared" si="292"/>
        <v>3970540.8100000005</v>
      </c>
      <c r="EM160" s="96">
        <f t="shared" si="292"/>
        <v>4782194.6459999997</v>
      </c>
      <c r="EN160" s="96">
        <f t="shared" si="292"/>
        <v>9433218.9400000013</v>
      </c>
      <c r="EO160" s="96">
        <f t="shared" si="292"/>
        <v>3967859.94</v>
      </c>
      <c r="EP160" s="96">
        <f t="shared" si="292"/>
        <v>3527700.9049999998</v>
      </c>
      <c r="EQ160" s="96">
        <f t="shared" si="292"/>
        <v>16708970.083000004</v>
      </c>
      <c r="ER160" s="96">
        <f t="shared" si="292"/>
        <v>3643165.36</v>
      </c>
      <c r="ES160" s="96">
        <f t="shared" si="292"/>
        <v>1701848.689</v>
      </c>
      <c r="ET160" s="96">
        <f t="shared" si="292"/>
        <v>2735152.6779999998</v>
      </c>
      <c r="EU160" s="96">
        <f t="shared" si="292"/>
        <v>6146923.0080000004</v>
      </c>
      <c r="EV160" s="96">
        <f t="shared" si="292"/>
        <v>1128442.632</v>
      </c>
      <c r="EW160" s="96">
        <f t="shared" si="292"/>
        <v>6809336.5100000007</v>
      </c>
      <c r="EX160" s="96">
        <f t="shared" si="292"/>
        <v>2880955.8190000006</v>
      </c>
      <c r="EY160" s="96">
        <f t="shared" si="292"/>
        <v>7587095.2519999994</v>
      </c>
      <c r="EZ160" s="96">
        <f t="shared" si="292"/>
        <v>1887046.8200000003</v>
      </c>
      <c r="FA160" s="96">
        <f t="shared" si="292"/>
        <v>23335388.818</v>
      </c>
      <c r="FB160" s="96">
        <f t="shared" si="292"/>
        <v>3519453.1749999993</v>
      </c>
      <c r="FC160" s="96">
        <f t="shared" si="292"/>
        <v>18293716.176000003</v>
      </c>
      <c r="FD160" s="96">
        <f t="shared" si="292"/>
        <v>3353314.6759999995</v>
      </c>
      <c r="FE160" s="96">
        <f t="shared" si="292"/>
        <v>1492486.406</v>
      </c>
      <c r="FF160" s="96">
        <f t="shared" si="292"/>
        <v>2325924.44</v>
      </c>
      <c r="FG160" s="96">
        <f t="shared" si="292"/>
        <v>1631115.3559999999</v>
      </c>
      <c r="FH160" s="96">
        <f t="shared" si="292"/>
        <v>1309123.94</v>
      </c>
      <c r="FI160" s="96">
        <f t="shared" si="292"/>
        <v>14694474.919999998</v>
      </c>
      <c r="FJ160" s="96">
        <f t="shared" si="292"/>
        <v>14045321.907000002</v>
      </c>
      <c r="FK160" s="96">
        <f t="shared" si="292"/>
        <v>17141254.544</v>
      </c>
      <c r="FL160" s="96">
        <f t="shared" si="292"/>
        <v>32261468.934</v>
      </c>
      <c r="FM160" s="96">
        <f t="shared" si="292"/>
        <v>24634787.397999998</v>
      </c>
      <c r="FN160" s="96">
        <f t="shared" si="292"/>
        <v>154694984.22400001</v>
      </c>
      <c r="FO160" s="96">
        <f t="shared" si="292"/>
        <v>9193346.5410000011</v>
      </c>
      <c r="FP160" s="96">
        <f t="shared" si="292"/>
        <v>19645018.131999999</v>
      </c>
      <c r="FQ160" s="96">
        <f t="shared" si="292"/>
        <v>6620859.8899999997</v>
      </c>
      <c r="FR160" s="96">
        <f t="shared" si="292"/>
        <v>1998210.328</v>
      </c>
      <c r="FS160" s="96">
        <f t="shared" si="292"/>
        <v>2195381.7479999997</v>
      </c>
      <c r="FT160" s="96">
        <f t="shared" si="292"/>
        <v>1231615.666</v>
      </c>
      <c r="FU160" s="96">
        <f t="shared" si="292"/>
        <v>7129390.9460000005</v>
      </c>
      <c r="FV160" s="96">
        <f t="shared" si="292"/>
        <v>6218125.3200000003</v>
      </c>
      <c r="FW160" s="96">
        <f t="shared" si="292"/>
        <v>2094940.6099999999</v>
      </c>
      <c r="FX160" s="96">
        <f t="shared" si="292"/>
        <v>1255171.82</v>
      </c>
      <c r="FY160" s="96">
        <f>SUM(C160:FX160)</f>
        <v>6226655301.553997</v>
      </c>
    </row>
    <row r="161" spans="1:181" x14ac:dyDescent="0.25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7"/>
    </row>
    <row r="162" spans="1:181" x14ac:dyDescent="0.25">
      <c r="B162" t="s">
        <v>329</v>
      </c>
      <c r="C162" s="40" t="str">
        <f t="shared" ref="C162:AH162" si="293">IF(C160=C123,"TRUE","FALSE")</f>
        <v>TRUE</v>
      </c>
      <c r="D162" s="40" t="str">
        <f t="shared" si="293"/>
        <v>TRUE</v>
      </c>
      <c r="E162" s="40" t="str">
        <f t="shared" si="293"/>
        <v>TRUE</v>
      </c>
      <c r="F162" s="40" t="str">
        <f t="shared" si="293"/>
        <v>TRUE</v>
      </c>
      <c r="G162" s="40" t="str">
        <f t="shared" si="293"/>
        <v>TRUE</v>
      </c>
      <c r="H162" s="40" t="str">
        <f t="shared" si="293"/>
        <v>TRUE</v>
      </c>
      <c r="I162" s="40" t="str">
        <f t="shared" si="293"/>
        <v>TRUE</v>
      </c>
      <c r="J162" s="40" t="str">
        <f t="shared" si="293"/>
        <v>TRUE</v>
      </c>
      <c r="K162" s="40" t="str">
        <f t="shared" si="293"/>
        <v>TRUE</v>
      </c>
      <c r="L162" s="40" t="str">
        <f t="shared" si="293"/>
        <v>TRUE</v>
      </c>
      <c r="M162" s="40" t="str">
        <f t="shared" si="293"/>
        <v>TRUE</v>
      </c>
      <c r="N162" s="40" t="str">
        <f t="shared" si="293"/>
        <v>TRUE</v>
      </c>
      <c r="O162" s="40" t="str">
        <f t="shared" si="293"/>
        <v>TRUE</v>
      </c>
      <c r="P162" s="40" t="str">
        <f t="shared" si="293"/>
        <v>TRUE</v>
      </c>
      <c r="Q162" s="40" t="str">
        <f t="shared" si="293"/>
        <v>TRUE</v>
      </c>
      <c r="R162" s="40" t="str">
        <f t="shared" si="293"/>
        <v>TRUE</v>
      </c>
      <c r="S162" s="40" t="str">
        <f t="shared" si="293"/>
        <v>TRUE</v>
      </c>
      <c r="T162" s="40" t="str">
        <f t="shared" si="293"/>
        <v>TRUE</v>
      </c>
      <c r="U162" s="40" t="str">
        <f t="shared" si="293"/>
        <v>TRUE</v>
      </c>
      <c r="V162" s="40" t="str">
        <f t="shared" si="293"/>
        <v>TRUE</v>
      </c>
      <c r="W162" s="40" t="str">
        <f t="shared" si="293"/>
        <v>TRUE</v>
      </c>
      <c r="X162" s="40" t="str">
        <f t="shared" si="293"/>
        <v>TRUE</v>
      </c>
      <c r="Y162" s="40" t="str">
        <f t="shared" si="293"/>
        <v>TRUE</v>
      </c>
      <c r="Z162" s="40" t="str">
        <f t="shared" si="293"/>
        <v>TRUE</v>
      </c>
      <c r="AA162" s="40" t="str">
        <f t="shared" si="293"/>
        <v>TRUE</v>
      </c>
      <c r="AB162" s="40" t="str">
        <f t="shared" si="293"/>
        <v>TRUE</v>
      </c>
      <c r="AC162" s="40" t="str">
        <f t="shared" si="293"/>
        <v>TRUE</v>
      </c>
      <c r="AD162" s="40" t="str">
        <f t="shared" si="293"/>
        <v>TRUE</v>
      </c>
      <c r="AE162" s="40" t="str">
        <f t="shared" si="293"/>
        <v>TRUE</v>
      </c>
      <c r="AF162" s="40" t="str">
        <f t="shared" si="293"/>
        <v>TRUE</v>
      </c>
      <c r="AG162" s="40" t="str">
        <f t="shared" si="293"/>
        <v>TRUE</v>
      </c>
      <c r="AH162" s="40" t="str">
        <f t="shared" si="293"/>
        <v>TRUE</v>
      </c>
      <c r="AI162" s="40" t="str">
        <f t="shared" ref="AI162:BN162" si="294">IF(AI160=AI123,"TRUE","FALSE")</f>
        <v>TRUE</v>
      </c>
      <c r="AJ162" s="40" t="str">
        <f t="shared" si="294"/>
        <v>TRUE</v>
      </c>
      <c r="AK162" s="40" t="str">
        <f t="shared" si="294"/>
        <v>TRUE</v>
      </c>
      <c r="AL162" s="40" t="str">
        <f t="shared" si="294"/>
        <v>TRUE</v>
      </c>
      <c r="AM162" s="40" t="str">
        <f t="shared" si="294"/>
        <v>TRUE</v>
      </c>
      <c r="AN162" s="40" t="str">
        <f t="shared" si="294"/>
        <v>TRUE</v>
      </c>
      <c r="AO162" s="40" t="str">
        <f t="shared" si="294"/>
        <v>TRUE</v>
      </c>
      <c r="AP162" s="40" t="str">
        <f t="shared" si="294"/>
        <v>TRUE</v>
      </c>
      <c r="AQ162" s="40" t="str">
        <f t="shared" si="294"/>
        <v>TRUE</v>
      </c>
      <c r="AR162" s="40" t="str">
        <f t="shared" si="294"/>
        <v>TRUE</v>
      </c>
      <c r="AS162" s="40" t="str">
        <f t="shared" si="294"/>
        <v>TRUE</v>
      </c>
      <c r="AT162" s="40" t="str">
        <f t="shared" si="294"/>
        <v>TRUE</v>
      </c>
      <c r="AU162" s="40" t="str">
        <f t="shared" si="294"/>
        <v>TRUE</v>
      </c>
      <c r="AV162" s="40" t="str">
        <f t="shared" si="294"/>
        <v>TRUE</v>
      </c>
      <c r="AW162" s="40" t="str">
        <f t="shared" si="294"/>
        <v>TRUE</v>
      </c>
      <c r="AX162" s="40" t="str">
        <f t="shared" si="294"/>
        <v>TRUE</v>
      </c>
      <c r="AY162" s="40" t="str">
        <f t="shared" si="294"/>
        <v>TRUE</v>
      </c>
      <c r="AZ162" s="40" t="str">
        <f t="shared" si="294"/>
        <v>TRUE</v>
      </c>
      <c r="BA162" s="40" t="str">
        <f t="shared" si="294"/>
        <v>TRUE</v>
      </c>
      <c r="BB162" s="40" t="str">
        <f t="shared" si="294"/>
        <v>TRUE</v>
      </c>
      <c r="BC162" s="40" t="str">
        <f t="shared" si="294"/>
        <v>TRUE</v>
      </c>
      <c r="BD162" s="40" t="str">
        <f t="shared" si="294"/>
        <v>TRUE</v>
      </c>
      <c r="BE162" s="40" t="str">
        <f t="shared" si="294"/>
        <v>TRUE</v>
      </c>
      <c r="BF162" s="40" t="str">
        <f t="shared" si="294"/>
        <v>TRUE</v>
      </c>
      <c r="BG162" s="40" t="str">
        <f t="shared" si="294"/>
        <v>TRUE</v>
      </c>
      <c r="BH162" s="40" t="str">
        <f t="shared" si="294"/>
        <v>TRUE</v>
      </c>
      <c r="BI162" s="40" t="str">
        <f t="shared" si="294"/>
        <v>TRUE</v>
      </c>
      <c r="BJ162" s="40" t="str">
        <f t="shared" si="294"/>
        <v>TRUE</v>
      </c>
      <c r="BK162" s="40" t="str">
        <f t="shared" si="294"/>
        <v>TRUE</v>
      </c>
      <c r="BL162" s="40" t="str">
        <f t="shared" si="294"/>
        <v>TRUE</v>
      </c>
      <c r="BM162" s="40" t="str">
        <f t="shared" si="294"/>
        <v>TRUE</v>
      </c>
      <c r="BN162" s="40" t="str">
        <f t="shared" si="294"/>
        <v>TRUE</v>
      </c>
      <c r="BO162" s="40" t="str">
        <f t="shared" ref="BO162:CT162" si="295">IF(BO160=BO123,"TRUE","FALSE")</f>
        <v>TRUE</v>
      </c>
      <c r="BP162" s="40" t="str">
        <f t="shared" si="295"/>
        <v>TRUE</v>
      </c>
      <c r="BQ162" s="40" t="str">
        <f t="shared" si="295"/>
        <v>TRUE</v>
      </c>
      <c r="BR162" s="40" t="str">
        <f t="shared" si="295"/>
        <v>TRUE</v>
      </c>
      <c r="BS162" s="40" t="str">
        <f t="shared" si="295"/>
        <v>TRUE</v>
      </c>
      <c r="BT162" s="40" t="str">
        <f t="shared" si="295"/>
        <v>TRUE</v>
      </c>
      <c r="BU162" s="40" t="str">
        <f t="shared" si="295"/>
        <v>TRUE</v>
      </c>
      <c r="BV162" s="40" t="str">
        <f t="shared" si="295"/>
        <v>TRUE</v>
      </c>
      <c r="BW162" s="40" t="str">
        <f t="shared" si="295"/>
        <v>TRUE</v>
      </c>
      <c r="BX162" s="40" t="str">
        <f t="shared" si="295"/>
        <v>TRUE</v>
      </c>
      <c r="BY162" s="40" t="str">
        <f t="shared" si="295"/>
        <v>TRUE</v>
      </c>
      <c r="BZ162" s="40" t="str">
        <f t="shared" si="295"/>
        <v>TRUE</v>
      </c>
      <c r="CA162" s="40" t="str">
        <f t="shared" si="295"/>
        <v>TRUE</v>
      </c>
      <c r="CB162" s="40" t="str">
        <f t="shared" si="295"/>
        <v>TRUE</v>
      </c>
      <c r="CC162" s="40" t="str">
        <f t="shared" si="295"/>
        <v>TRUE</v>
      </c>
      <c r="CD162" s="40" t="str">
        <f t="shared" si="295"/>
        <v>TRUE</v>
      </c>
      <c r="CE162" s="40" t="str">
        <f t="shared" si="295"/>
        <v>TRUE</v>
      </c>
      <c r="CF162" s="40" t="str">
        <f t="shared" si="295"/>
        <v>TRUE</v>
      </c>
      <c r="CG162" s="40" t="str">
        <f t="shared" si="295"/>
        <v>TRUE</v>
      </c>
      <c r="CH162" s="40" t="str">
        <f t="shared" si="295"/>
        <v>TRUE</v>
      </c>
      <c r="CI162" s="40" t="str">
        <f t="shared" si="295"/>
        <v>TRUE</v>
      </c>
      <c r="CJ162" s="40" t="str">
        <f t="shared" si="295"/>
        <v>TRUE</v>
      </c>
      <c r="CK162" s="40" t="str">
        <f t="shared" si="295"/>
        <v>TRUE</v>
      </c>
      <c r="CL162" s="40" t="str">
        <f t="shared" si="295"/>
        <v>TRUE</v>
      </c>
      <c r="CM162" s="40" t="str">
        <f t="shared" si="295"/>
        <v>TRUE</v>
      </c>
      <c r="CN162" s="40" t="str">
        <f t="shared" si="295"/>
        <v>TRUE</v>
      </c>
      <c r="CO162" s="40" t="str">
        <f t="shared" si="295"/>
        <v>TRUE</v>
      </c>
      <c r="CP162" s="40" t="str">
        <f t="shared" si="295"/>
        <v>TRUE</v>
      </c>
      <c r="CQ162" s="40" t="str">
        <f t="shared" si="295"/>
        <v>TRUE</v>
      </c>
      <c r="CR162" s="40" t="str">
        <f t="shared" si="295"/>
        <v>TRUE</v>
      </c>
      <c r="CS162" s="40" t="str">
        <f t="shared" si="295"/>
        <v>TRUE</v>
      </c>
      <c r="CT162" s="40" t="str">
        <f t="shared" si="295"/>
        <v>TRUE</v>
      </c>
      <c r="CU162" s="40" t="str">
        <f t="shared" ref="CU162:DZ162" si="296">IF(CU160=CU123,"TRUE","FALSE")</f>
        <v>TRUE</v>
      </c>
      <c r="CV162" s="40" t="str">
        <f t="shared" si="296"/>
        <v>TRUE</v>
      </c>
      <c r="CW162" s="40" t="str">
        <f t="shared" si="296"/>
        <v>TRUE</v>
      </c>
      <c r="CX162" s="40" t="str">
        <f t="shared" si="296"/>
        <v>TRUE</v>
      </c>
      <c r="CY162" s="40" t="str">
        <f t="shared" si="296"/>
        <v>TRUE</v>
      </c>
      <c r="CZ162" s="40" t="str">
        <f t="shared" si="296"/>
        <v>TRUE</v>
      </c>
      <c r="DA162" s="40" t="str">
        <f t="shared" si="296"/>
        <v>TRUE</v>
      </c>
      <c r="DB162" s="40" t="str">
        <f t="shared" si="296"/>
        <v>TRUE</v>
      </c>
      <c r="DC162" s="40" t="str">
        <f t="shared" si="296"/>
        <v>TRUE</v>
      </c>
      <c r="DD162" s="40" t="str">
        <f t="shared" si="296"/>
        <v>TRUE</v>
      </c>
      <c r="DE162" s="40" t="str">
        <f t="shared" si="296"/>
        <v>TRUE</v>
      </c>
      <c r="DF162" s="40" t="str">
        <f t="shared" si="296"/>
        <v>TRUE</v>
      </c>
      <c r="DG162" s="40" t="str">
        <f t="shared" si="296"/>
        <v>TRUE</v>
      </c>
      <c r="DH162" s="40" t="str">
        <f t="shared" si="296"/>
        <v>TRUE</v>
      </c>
      <c r="DI162" s="40" t="str">
        <f t="shared" si="296"/>
        <v>TRUE</v>
      </c>
      <c r="DJ162" s="40" t="str">
        <f t="shared" si="296"/>
        <v>TRUE</v>
      </c>
      <c r="DK162" s="40" t="str">
        <f t="shared" si="296"/>
        <v>TRUE</v>
      </c>
      <c r="DL162" s="40" t="str">
        <f t="shared" si="296"/>
        <v>TRUE</v>
      </c>
      <c r="DM162" s="40" t="str">
        <f t="shared" si="296"/>
        <v>TRUE</v>
      </c>
      <c r="DN162" s="40" t="str">
        <f t="shared" si="296"/>
        <v>TRUE</v>
      </c>
      <c r="DO162" s="40" t="str">
        <f t="shared" si="296"/>
        <v>TRUE</v>
      </c>
      <c r="DP162" s="40" t="str">
        <f t="shared" si="296"/>
        <v>TRUE</v>
      </c>
      <c r="DQ162" s="40" t="str">
        <f t="shared" si="296"/>
        <v>TRUE</v>
      </c>
      <c r="DR162" s="40" t="str">
        <f t="shared" si="296"/>
        <v>TRUE</v>
      </c>
      <c r="DS162" s="40" t="str">
        <f t="shared" si="296"/>
        <v>TRUE</v>
      </c>
      <c r="DT162" s="40" t="str">
        <f t="shared" si="296"/>
        <v>TRUE</v>
      </c>
      <c r="DU162" s="40" t="str">
        <f t="shared" si="296"/>
        <v>TRUE</v>
      </c>
      <c r="DV162" s="40" t="str">
        <f t="shared" si="296"/>
        <v>TRUE</v>
      </c>
      <c r="DW162" s="40" t="str">
        <f t="shared" si="296"/>
        <v>TRUE</v>
      </c>
      <c r="DX162" s="40" t="str">
        <f t="shared" si="296"/>
        <v>TRUE</v>
      </c>
      <c r="DY162" s="40" t="str">
        <f t="shared" si="296"/>
        <v>TRUE</v>
      </c>
      <c r="DZ162" s="40" t="str">
        <f t="shared" si="296"/>
        <v>TRUE</v>
      </c>
      <c r="EA162" s="40" t="str">
        <f t="shared" ref="EA162:FF162" si="297">IF(EA160=EA123,"TRUE","FALSE")</f>
        <v>TRUE</v>
      </c>
      <c r="EB162" s="40" t="str">
        <f t="shared" si="297"/>
        <v>TRUE</v>
      </c>
      <c r="EC162" s="40" t="str">
        <f t="shared" si="297"/>
        <v>TRUE</v>
      </c>
      <c r="ED162" s="40" t="str">
        <f t="shared" si="297"/>
        <v>TRUE</v>
      </c>
      <c r="EE162" s="40" t="str">
        <f t="shared" si="297"/>
        <v>TRUE</v>
      </c>
      <c r="EF162" s="40" t="str">
        <f t="shared" si="297"/>
        <v>TRUE</v>
      </c>
      <c r="EG162" s="40" t="str">
        <f t="shared" si="297"/>
        <v>TRUE</v>
      </c>
      <c r="EH162" s="40" t="str">
        <f t="shared" si="297"/>
        <v>TRUE</v>
      </c>
      <c r="EI162" s="40" t="str">
        <f t="shared" si="297"/>
        <v>TRUE</v>
      </c>
      <c r="EJ162" s="40" t="str">
        <f t="shared" si="297"/>
        <v>TRUE</v>
      </c>
      <c r="EK162" s="40" t="str">
        <f t="shared" si="297"/>
        <v>TRUE</v>
      </c>
      <c r="EL162" s="40" t="str">
        <f t="shared" si="297"/>
        <v>TRUE</v>
      </c>
      <c r="EM162" s="40" t="str">
        <f t="shared" si="297"/>
        <v>TRUE</v>
      </c>
      <c r="EN162" s="40" t="str">
        <f t="shared" si="297"/>
        <v>TRUE</v>
      </c>
      <c r="EO162" s="40" t="str">
        <f t="shared" si="297"/>
        <v>TRUE</v>
      </c>
      <c r="EP162" s="40" t="str">
        <f t="shared" si="297"/>
        <v>TRUE</v>
      </c>
      <c r="EQ162" s="40" t="str">
        <f t="shared" si="297"/>
        <v>TRUE</v>
      </c>
      <c r="ER162" s="40" t="str">
        <f t="shared" si="297"/>
        <v>TRUE</v>
      </c>
      <c r="ES162" s="40" t="str">
        <f t="shared" si="297"/>
        <v>TRUE</v>
      </c>
      <c r="ET162" s="40" t="str">
        <f t="shared" si="297"/>
        <v>TRUE</v>
      </c>
      <c r="EU162" s="40" t="str">
        <f t="shared" si="297"/>
        <v>TRUE</v>
      </c>
      <c r="EV162" s="40" t="str">
        <f t="shared" si="297"/>
        <v>TRUE</v>
      </c>
      <c r="EW162" s="40" t="str">
        <f t="shared" si="297"/>
        <v>TRUE</v>
      </c>
      <c r="EX162" s="40" t="str">
        <f t="shared" si="297"/>
        <v>TRUE</v>
      </c>
      <c r="EY162" s="40" t="str">
        <f t="shared" si="297"/>
        <v>TRUE</v>
      </c>
      <c r="EZ162" s="40" t="str">
        <f t="shared" si="297"/>
        <v>TRUE</v>
      </c>
      <c r="FA162" s="40" t="str">
        <f t="shared" si="297"/>
        <v>TRUE</v>
      </c>
      <c r="FB162" s="40" t="str">
        <f t="shared" si="297"/>
        <v>TRUE</v>
      </c>
      <c r="FC162" s="40" t="str">
        <f t="shared" si="297"/>
        <v>TRUE</v>
      </c>
      <c r="FD162" s="40" t="str">
        <f t="shared" si="297"/>
        <v>TRUE</v>
      </c>
      <c r="FE162" s="40" t="str">
        <f t="shared" si="297"/>
        <v>TRUE</v>
      </c>
      <c r="FF162" s="40" t="str">
        <f t="shared" si="297"/>
        <v>TRUE</v>
      </c>
      <c r="FG162" s="40" t="str">
        <f t="shared" ref="FG162:FX162" si="298">IF(FG160=FG123,"TRUE","FALSE")</f>
        <v>TRUE</v>
      </c>
      <c r="FH162" s="40" t="str">
        <f t="shared" si="298"/>
        <v>TRUE</v>
      </c>
      <c r="FI162" s="40" t="str">
        <f t="shared" si="298"/>
        <v>TRUE</v>
      </c>
      <c r="FJ162" s="40" t="str">
        <f t="shared" si="298"/>
        <v>TRUE</v>
      </c>
      <c r="FK162" s="40" t="str">
        <f t="shared" si="298"/>
        <v>TRUE</v>
      </c>
      <c r="FL162" s="40" t="str">
        <f t="shared" si="298"/>
        <v>TRUE</v>
      </c>
      <c r="FM162" s="40" t="str">
        <f t="shared" si="298"/>
        <v>TRUE</v>
      </c>
      <c r="FN162" s="40" t="str">
        <f t="shared" si="298"/>
        <v>TRUE</v>
      </c>
      <c r="FO162" s="40" t="str">
        <f t="shared" si="298"/>
        <v>TRUE</v>
      </c>
      <c r="FP162" s="40" t="str">
        <f t="shared" si="298"/>
        <v>TRUE</v>
      </c>
      <c r="FQ162" s="40" t="str">
        <f t="shared" si="298"/>
        <v>TRUE</v>
      </c>
      <c r="FR162" s="40" t="str">
        <f t="shared" si="298"/>
        <v>TRUE</v>
      </c>
      <c r="FS162" s="40" t="str">
        <f t="shared" si="298"/>
        <v>TRUE</v>
      </c>
      <c r="FT162" s="40" t="str">
        <f t="shared" si="298"/>
        <v>TRUE</v>
      </c>
      <c r="FU162" s="40" t="str">
        <f t="shared" si="298"/>
        <v>TRUE</v>
      </c>
      <c r="FV162" s="40" t="str">
        <f t="shared" si="298"/>
        <v>TRUE</v>
      </c>
      <c r="FW162" s="40" t="str">
        <f t="shared" si="298"/>
        <v>TRUE</v>
      </c>
      <c r="FX162" s="40" t="str">
        <f t="shared" si="298"/>
        <v>TRUE</v>
      </c>
      <c r="FY162" s="40">
        <f>COUNTIF(C162:FX162,"FALSE")</f>
        <v>0</v>
      </c>
    </row>
    <row r="163" spans="1:181" x14ac:dyDescent="0.25"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40"/>
      <c r="DJ163" s="40"/>
      <c r="DK163" s="40"/>
      <c r="DL163" s="40"/>
      <c r="DM163" s="40"/>
      <c r="DN163" s="40"/>
      <c r="DO163" s="40"/>
      <c r="DP163" s="40"/>
      <c r="DQ163" s="40"/>
      <c r="DR163" s="40"/>
      <c r="DS163" s="40"/>
      <c r="DT163" s="40"/>
      <c r="DU163" s="40"/>
      <c r="DV163" s="40"/>
      <c r="DW163" s="40"/>
      <c r="DX163" s="40"/>
      <c r="DY163" s="40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40"/>
      <c r="EL163" s="40"/>
      <c r="EM163" s="40"/>
      <c r="EN163" s="40"/>
      <c r="EO163" s="40"/>
      <c r="EP163" s="40"/>
      <c r="EQ163" s="40"/>
      <c r="ER163" s="40"/>
      <c r="ES163" s="40"/>
      <c r="ET163" s="40"/>
      <c r="EU163" s="40"/>
      <c r="EV163" s="40"/>
      <c r="EW163" s="40"/>
      <c r="EX163" s="40"/>
      <c r="EY163" s="40"/>
      <c r="EZ163" s="40"/>
      <c r="FA163" s="40"/>
      <c r="FB163" s="40"/>
      <c r="FC163" s="40"/>
      <c r="FD163" s="40"/>
      <c r="FE163" s="40"/>
      <c r="FF163" s="40"/>
      <c r="FG163" s="40"/>
      <c r="FH163" s="40"/>
      <c r="FI163" s="40"/>
      <c r="FJ163" s="40"/>
      <c r="FK163" s="40"/>
      <c r="FL163" s="40"/>
      <c r="FM163" s="40"/>
      <c r="FN163" s="40"/>
      <c r="FO163" s="40"/>
      <c r="FP163" s="40"/>
      <c r="FQ163" s="40"/>
      <c r="FR163" s="40"/>
      <c r="FS163" s="40"/>
      <c r="FT163" s="40"/>
      <c r="FU163" s="40"/>
      <c r="FV163" s="40"/>
      <c r="FW163" s="40"/>
      <c r="FX163" s="40"/>
      <c r="FY163" s="40"/>
    </row>
    <row r="164" spans="1:181" x14ac:dyDescent="0.25">
      <c r="B164" s="6" t="s">
        <v>415</v>
      </c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40"/>
      <c r="DB164" s="40"/>
      <c r="DC164" s="40"/>
      <c r="DD164" s="40"/>
      <c r="DE164" s="40"/>
      <c r="DF164" s="40"/>
      <c r="DG164" s="40"/>
      <c r="DH164" s="40"/>
      <c r="DI164" s="40"/>
      <c r="DJ164" s="40"/>
      <c r="DK164" s="40"/>
      <c r="DL164" s="40"/>
      <c r="DM164" s="40"/>
      <c r="DN164" s="40"/>
      <c r="DO164" s="40"/>
      <c r="DP164" s="40"/>
      <c r="DQ164" s="40"/>
      <c r="DR164" s="40"/>
      <c r="DS164" s="40"/>
      <c r="DT164" s="40"/>
      <c r="DU164" s="40"/>
      <c r="DV164" s="40"/>
      <c r="DW164" s="40"/>
      <c r="DX164" s="40"/>
      <c r="DY164" s="40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40"/>
      <c r="EL164" s="40"/>
      <c r="EM164" s="40"/>
      <c r="EN164" s="40"/>
      <c r="EO164" s="40"/>
      <c r="EP164" s="40"/>
      <c r="EQ164" s="40"/>
      <c r="ER164" s="40"/>
      <c r="ES164" s="40"/>
      <c r="ET164" s="40"/>
      <c r="EU164" s="40"/>
      <c r="EV164" s="40"/>
      <c r="EW164" s="40"/>
      <c r="EX164" s="40"/>
      <c r="EY164" s="40"/>
      <c r="EZ164" s="40"/>
      <c r="FA164" s="40"/>
      <c r="FB164" s="40"/>
      <c r="FC164" s="40"/>
      <c r="FD164" s="40"/>
      <c r="FE164" s="40"/>
      <c r="FF164" s="40"/>
      <c r="FG164" s="40"/>
      <c r="FH164" s="40"/>
      <c r="FI164" s="40"/>
      <c r="FJ164" s="40"/>
      <c r="FK164" s="40"/>
      <c r="FL164" s="40"/>
      <c r="FM164" s="40"/>
      <c r="FN164" s="40"/>
      <c r="FO164" s="40"/>
      <c r="FP164" s="40"/>
      <c r="FQ164" s="40"/>
      <c r="FR164" s="40"/>
      <c r="FS164" s="40"/>
      <c r="FT164" s="40"/>
      <c r="FU164" s="40"/>
      <c r="FV164" s="40"/>
      <c r="FW164" s="40"/>
      <c r="FX164" s="40"/>
      <c r="FY164" s="40"/>
    </row>
    <row r="165" spans="1:181" x14ac:dyDescent="0.25">
      <c r="B165" s="42" t="s">
        <v>416</v>
      </c>
      <c r="C165" s="119">
        <f t="shared" ref="C165:BN165" si="299">C151*C134/1000+C144</f>
        <v>12948101.857519999</v>
      </c>
      <c r="D165" s="119">
        <f t="shared" si="299"/>
        <v>51966148.349119991</v>
      </c>
      <c r="E165" s="119">
        <f t="shared" si="299"/>
        <v>15442395.778905598</v>
      </c>
      <c r="F165" s="119">
        <f t="shared" si="299"/>
        <v>22796261.030124601</v>
      </c>
      <c r="G165" s="119">
        <f t="shared" si="299"/>
        <v>2097496.1708610002</v>
      </c>
      <c r="H165" s="119">
        <f t="shared" si="299"/>
        <v>2270472.0615499993</v>
      </c>
      <c r="I165" s="119">
        <f t="shared" si="299"/>
        <v>15777644.270000003</v>
      </c>
      <c r="J165" s="119">
        <f t="shared" si="299"/>
        <v>3760898.8218</v>
      </c>
      <c r="K165" s="119">
        <f t="shared" si="299"/>
        <v>736980.73810000008</v>
      </c>
      <c r="L165" s="119">
        <f t="shared" si="299"/>
        <v>9847403.4004239999</v>
      </c>
      <c r="M165" s="119">
        <f t="shared" si="299"/>
        <v>3509350.8563444396</v>
      </c>
      <c r="N165" s="119">
        <f t="shared" si="299"/>
        <v>120666124.60212225</v>
      </c>
      <c r="O165" s="119">
        <f t="shared" si="299"/>
        <v>35828696.491328001</v>
      </c>
      <c r="P165" s="119">
        <f t="shared" si="299"/>
        <v>744355.49399999995</v>
      </c>
      <c r="Q165" s="119">
        <f t="shared" si="299"/>
        <v>50807706.516883992</v>
      </c>
      <c r="R165" s="119">
        <f t="shared" si="299"/>
        <v>1102838.1197033597</v>
      </c>
      <c r="S165" s="119">
        <f t="shared" si="299"/>
        <v>6255594.1746129189</v>
      </c>
      <c r="T165" s="119">
        <f t="shared" si="299"/>
        <v>558877.42596888798</v>
      </c>
      <c r="U165" s="119">
        <f t="shared" si="299"/>
        <v>230595.56229746478</v>
      </c>
      <c r="V165" s="119">
        <f t="shared" si="299"/>
        <v>672481.69328799995</v>
      </c>
      <c r="W165" s="119">
        <f t="shared" si="299"/>
        <v>159207.55772960003</v>
      </c>
      <c r="X165" s="119">
        <f t="shared" si="299"/>
        <v>148283.76404357119</v>
      </c>
      <c r="Y165" s="119">
        <f t="shared" si="299"/>
        <v>1201834.0860463092</v>
      </c>
      <c r="Z165" s="119">
        <f t="shared" si="299"/>
        <v>431767.5974203248</v>
      </c>
      <c r="AA165" s="119">
        <f t="shared" si="299"/>
        <v>66359023.570715003</v>
      </c>
      <c r="AB165" s="119">
        <f t="shared" si="299"/>
        <v>129690237.93442878</v>
      </c>
      <c r="AC165" s="119">
        <f t="shared" si="299"/>
        <v>3141456.1327973995</v>
      </c>
      <c r="AD165" s="119">
        <f t="shared" si="299"/>
        <v>3182933.7300664997</v>
      </c>
      <c r="AE165" s="119">
        <f t="shared" si="299"/>
        <v>489186.867697776</v>
      </c>
      <c r="AF165" s="119">
        <f t="shared" si="299"/>
        <v>723986.98928238999</v>
      </c>
      <c r="AG165" s="119">
        <f t="shared" si="299"/>
        <v>6698369.8320000004</v>
      </c>
      <c r="AH165" s="119">
        <f t="shared" si="299"/>
        <v>581503.45511679992</v>
      </c>
      <c r="AI165" s="119">
        <f t="shared" si="299"/>
        <v>214090.784484</v>
      </c>
      <c r="AJ165" s="119">
        <f t="shared" si="299"/>
        <v>610297.31995935994</v>
      </c>
      <c r="AK165" s="119">
        <f t="shared" si="299"/>
        <v>1100928.5462899199</v>
      </c>
      <c r="AL165" s="119">
        <f t="shared" si="299"/>
        <v>1813996.13176</v>
      </c>
      <c r="AM165" s="119">
        <f t="shared" si="299"/>
        <v>671852.31296963582</v>
      </c>
      <c r="AN165" s="119">
        <f t="shared" si="299"/>
        <v>2499393.1892376007</v>
      </c>
      <c r="AO165" s="119">
        <f t="shared" si="299"/>
        <v>10669051.158415999</v>
      </c>
      <c r="AP165" s="119">
        <f t="shared" si="299"/>
        <v>287255464.59817266</v>
      </c>
      <c r="AQ165" s="119">
        <f t="shared" si="299"/>
        <v>1767755.0877976799</v>
      </c>
      <c r="AR165" s="119">
        <f t="shared" si="299"/>
        <v>129291747.93668801</v>
      </c>
      <c r="AS165" s="119">
        <f t="shared" si="299"/>
        <v>29483993.675688002</v>
      </c>
      <c r="AT165" s="119">
        <f t="shared" si="299"/>
        <v>4796501.5236834995</v>
      </c>
      <c r="AU165" s="119">
        <f t="shared" si="299"/>
        <v>671767.98145919992</v>
      </c>
      <c r="AV165" s="119">
        <f t="shared" si="299"/>
        <v>377250.60005193995</v>
      </c>
      <c r="AW165" s="119">
        <f t="shared" si="299"/>
        <v>407122.41712832003</v>
      </c>
      <c r="AX165" s="119">
        <f t="shared" si="299"/>
        <v>248673.15860439994</v>
      </c>
      <c r="AY165" s="119">
        <f t="shared" si="299"/>
        <v>630623.41982000007</v>
      </c>
      <c r="AZ165" s="119">
        <f t="shared" si="299"/>
        <v>10873438.1030076</v>
      </c>
      <c r="BA165" s="119">
        <f t="shared" si="299"/>
        <v>7155190.7140079997</v>
      </c>
      <c r="BB165" s="119">
        <f t="shared" si="299"/>
        <v>2820416.320328</v>
      </c>
      <c r="BC165" s="119">
        <f t="shared" si="299"/>
        <v>60302297.652973592</v>
      </c>
      <c r="BD165" s="119">
        <f t="shared" si="299"/>
        <v>11034374.232800001</v>
      </c>
      <c r="BE165" s="119">
        <f t="shared" si="299"/>
        <v>2776528.1389247999</v>
      </c>
      <c r="BF165" s="119">
        <f t="shared" si="299"/>
        <v>38677523.241532803</v>
      </c>
      <c r="BG165" s="119">
        <f t="shared" si="299"/>
        <v>839647.15304</v>
      </c>
      <c r="BH165" s="119">
        <f t="shared" si="299"/>
        <v>905357.08946232009</v>
      </c>
      <c r="BI165" s="119">
        <f t="shared" si="299"/>
        <v>358343.99614134396</v>
      </c>
      <c r="BJ165" s="119">
        <f t="shared" si="299"/>
        <v>11760446.839399185</v>
      </c>
      <c r="BK165" s="119">
        <f t="shared" si="299"/>
        <v>18130863.911079198</v>
      </c>
      <c r="BL165" s="119">
        <f t="shared" si="299"/>
        <v>89872.55528</v>
      </c>
      <c r="BM165" s="119">
        <f t="shared" si="299"/>
        <v>333036.77343991201</v>
      </c>
      <c r="BN165" s="119">
        <f t="shared" si="299"/>
        <v>7042999.0147999991</v>
      </c>
      <c r="BO165" s="119">
        <f t="shared" ref="BO165:DZ165" si="300">BO151*BO134/1000+BO144</f>
        <v>3065244.8825064995</v>
      </c>
      <c r="BP165" s="119">
        <f t="shared" si="300"/>
        <v>1409982.6144175997</v>
      </c>
      <c r="BQ165" s="119">
        <f t="shared" si="300"/>
        <v>22121818.060598601</v>
      </c>
      <c r="BR165" s="119">
        <f t="shared" si="300"/>
        <v>7295037.6004499998</v>
      </c>
      <c r="BS165" s="119">
        <f t="shared" si="300"/>
        <v>3003591.1780793001</v>
      </c>
      <c r="BT165" s="119">
        <f t="shared" si="300"/>
        <v>1324477.9426844998</v>
      </c>
      <c r="BU165" s="119">
        <f t="shared" si="300"/>
        <v>3515604.4213677603</v>
      </c>
      <c r="BV165" s="119">
        <f t="shared" si="300"/>
        <v>6876078.3340250002</v>
      </c>
      <c r="BW165" s="119">
        <f t="shared" si="300"/>
        <v>9174615.6556000002</v>
      </c>
      <c r="BX165" s="119">
        <f t="shared" si="300"/>
        <v>1031328.5728058999</v>
      </c>
      <c r="BY165" s="119">
        <f t="shared" si="300"/>
        <v>2089729.41729976</v>
      </c>
      <c r="BZ165" s="119">
        <f t="shared" si="300"/>
        <v>1061190.4442832798</v>
      </c>
      <c r="CA165" s="119">
        <f t="shared" si="300"/>
        <v>1153800.7035632352</v>
      </c>
      <c r="CB165" s="119">
        <f t="shared" si="300"/>
        <v>204597353.42029038</v>
      </c>
      <c r="CC165" s="119">
        <f t="shared" si="300"/>
        <v>598782.21358970017</v>
      </c>
      <c r="CD165" s="119">
        <f t="shared" si="300"/>
        <v>449529.14548800001</v>
      </c>
      <c r="CE165" s="119">
        <f t="shared" si="300"/>
        <v>621856.90297599998</v>
      </c>
      <c r="CF165" s="119">
        <f t="shared" si="300"/>
        <v>387356.92057333601</v>
      </c>
      <c r="CG165" s="119">
        <f t="shared" si="300"/>
        <v>479247.67131000001</v>
      </c>
      <c r="CH165" s="119">
        <f t="shared" si="300"/>
        <v>380601.45649491198</v>
      </c>
      <c r="CI165" s="119">
        <f t="shared" si="300"/>
        <v>2055297.7211443998</v>
      </c>
      <c r="CJ165" s="119">
        <f t="shared" si="300"/>
        <v>3534647.1032145009</v>
      </c>
      <c r="CK165" s="119">
        <f t="shared" si="300"/>
        <v>11083593.86444762</v>
      </c>
      <c r="CL165" s="119">
        <f t="shared" si="300"/>
        <v>2466864.3459283807</v>
      </c>
      <c r="CM165" s="119">
        <f t="shared" si="300"/>
        <v>1127828.220654561</v>
      </c>
      <c r="CN165" s="119">
        <f t="shared" si="300"/>
        <v>68173397.219720006</v>
      </c>
      <c r="CO165" s="119">
        <f t="shared" si="300"/>
        <v>32586228.993157603</v>
      </c>
      <c r="CP165" s="119">
        <f t="shared" si="300"/>
        <v>7718943.35895517</v>
      </c>
      <c r="CQ165" s="119">
        <f t="shared" si="300"/>
        <v>1811610.7678545204</v>
      </c>
      <c r="CR165" s="119">
        <f t="shared" si="300"/>
        <v>508681.08175456012</v>
      </c>
      <c r="CS165" s="119">
        <f t="shared" si="300"/>
        <v>1126404.4968366076</v>
      </c>
      <c r="CT165" s="119">
        <f t="shared" si="300"/>
        <v>400760.84115008003</v>
      </c>
      <c r="CU165" s="119">
        <f t="shared" si="300"/>
        <v>277811.74751052802</v>
      </c>
      <c r="CV165" s="119">
        <f t="shared" si="300"/>
        <v>173304.6696180919</v>
      </c>
      <c r="CW165" s="119">
        <f t="shared" si="300"/>
        <v>1367773.7067538716</v>
      </c>
      <c r="CX165" s="119">
        <f t="shared" si="300"/>
        <v>1052597.671007104</v>
      </c>
      <c r="CY165" s="119">
        <f t="shared" si="300"/>
        <v>198952.87320200002</v>
      </c>
      <c r="CZ165" s="119">
        <f t="shared" si="300"/>
        <v>5144860.4636894809</v>
      </c>
      <c r="DA165" s="119">
        <f t="shared" si="300"/>
        <v>277346.36901199992</v>
      </c>
      <c r="DB165" s="119">
        <f t="shared" si="300"/>
        <v>501676.87203999993</v>
      </c>
      <c r="DC165" s="119">
        <f t="shared" si="300"/>
        <v>1284893.0514412399</v>
      </c>
      <c r="DD165" s="119">
        <f t="shared" si="300"/>
        <v>1614443.1780000001</v>
      </c>
      <c r="DE165" s="119">
        <f t="shared" si="300"/>
        <v>2838138.783785</v>
      </c>
      <c r="DF165" s="119">
        <f t="shared" si="300"/>
        <v>46487053.595082201</v>
      </c>
      <c r="DG165" s="119">
        <f t="shared" si="300"/>
        <v>840862.8230014001</v>
      </c>
      <c r="DH165" s="119">
        <f t="shared" si="300"/>
        <v>10616963.107077079</v>
      </c>
      <c r="DI165" s="119">
        <f t="shared" si="300"/>
        <v>11191678.531952998</v>
      </c>
      <c r="DJ165" s="119">
        <f t="shared" si="300"/>
        <v>1319139.3158907199</v>
      </c>
      <c r="DK165" s="119">
        <f t="shared" si="300"/>
        <v>850114.97049479978</v>
      </c>
      <c r="DL165" s="119">
        <f t="shared" si="300"/>
        <v>12108770.376476899</v>
      </c>
      <c r="DM165" s="119">
        <f t="shared" si="300"/>
        <v>923926.91626339988</v>
      </c>
      <c r="DN165" s="119">
        <f t="shared" si="300"/>
        <v>5670881.0460000001</v>
      </c>
      <c r="DO165" s="119">
        <f t="shared" si="300"/>
        <v>6254490.1642500004</v>
      </c>
      <c r="DP165" s="119">
        <f t="shared" si="300"/>
        <v>435206.02363200003</v>
      </c>
      <c r="DQ165" s="119">
        <f t="shared" si="300"/>
        <v>1381711.3193024998</v>
      </c>
      <c r="DR165" s="119">
        <f t="shared" si="300"/>
        <v>1644576.1829997899</v>
      </c>
      <c r="DS165" s="119">
        <f t="shared" si="300"/>
        <v>924357.63637664006</v>
      </c>
      <c r="DT165" s="119">
        <f t="shared" si="300"/>
        <v>185244.20159565998</v>
      </c>
      <c r="DU165" s="119">
        <f t="shared" si="300"/>
        <v>574245.07565600006</v>
      </c>
      <c r="DV165" s="119">
        <f t="shared" si="300"/>
        <v>145639.29123</v>
      </c>
      <c r="DW165" s="119">
        <f t="shared" si="300"/>
        <v>399462.99266961496</v>
      </c>
      <c r="DX165" s="119">
        <f t="shared" si="300"/>
        <v>1076580.83918704</v>
      </c>
      <c r="DY165" s="119">
        <f t="shared" si="300"/>
        <v>1559960.4646496004</v>
      </c>
      <c r="DZ165" s="119">
        <f t="shared" si="300"/>
        <v>2270431.16877804</v>
      </c>
      <c r="EA165" s="119">
        <f t="shared" ref="EA165:EW165" si="301">EA151*EA134/1000+EA144</f>
        <v>4199421.6716447994</v>
      </c>
      <c r="EB165" s="119">
        <f t="shared" si="301"/>
        <v>1589555.6383000002</v>
      </c>
      <c r="EC165" s="119">
        <f t="shared" si="301"/>
        <v>676454.29933308787</v>
      </c>
      <c r="ED165" s="119">
        <f t="shared" si="301"/>
        <v>11204142.278302798</v>
      </c>
      <c r="EE165" s="119">
        <f t="shared" si="301"/>
        <v>360988.18573999999</v>
      </c>
      <c r="EF165" s="119">
        <f t="shared" si="301"/>
        <v>1936623.2060472502</v>
      </c>
      <c r="EG165" s="119">
        <f t="shared" si="301"/>
        <v>558281.00873881602</v>
      </c>
      <c r="EH165" s="119">
        <f t="shared" si="301"/>
        <v>354145.06541919999</v>
      </c>
      <c r="EI165" s="119">
        <f t="shared" si="301"/>
        <v>28706862.573400002</v>
      </c>
      <c r="EJ165" s="119">
        <f t="shared" si="301"/>
        <v>19813675.03466</v>
      </c>
      <c r="EK165" s="119">
        <f t="shared" si="301"/>
        <v>5201066.3609800003</v>
      </c>
      <c r="EL165" s="119">
        <f t="shared" si="301"/>
        <v>1027303.5985951999</v>
      </c>
      <c r="EM165" s="119">
        <f t="shared" si="301"/>
        <v>1722203.4310146375</v>
      </c>
      <c r="EN165" s="119">
        <f t="shared" si="301"/>
        <v>1588031.0409473036</v>
      </c>
      <c r="EO165" s="119">
        <f t="shared" si="301"/>
        <v>982633.02499999991</v>
      </c>
      <c r="EP165" s="119">
        <f t="shared" si="301"/>
        <v>2117212.9411859997</v>
      </c>
      <c r="EQ165" s="119">
        <f t="shared" si="301"/>
        <v>9115047.0530700013</v>
      </c>
      <c r="ER165" s="119">
        <f t="shared" si="301"/>
        <v>2470154.0558155002</v>
      </c>
      <c r="ES165" s="119">
        <f t="shared" si="301"/>
        <v>410440.11354699999</v>
      </c>
      <c r="ET165" s="119">
        <f t="shared" si="301"/>
        <v>753234.53024999995</v>
      </c>
      <c r="EU165" s="119">
        <f t="shared" si="301"/>
        <v>784216.92415999994</v>
      </c>
      <c r="EV165" s="119">
        <f t="shared" si="301"/>
        <v>521828.26971865003</v>
      </c>
      <c r="EW165" s="119">
        <f t="shared" si="301"/>
        <v>4710260.9308116008</v>
      </c>
      <c r="EX165" s="119">
        <f t="shared" ref="EX165:FX165" si="302">EX151*EX134/1000+EX144</f>
        <v>246168.57660799994</v>
      </c>
      <c r="EY165" s="119">
        <f t="shared" si="302"/>
        <v>950094.15844999964</v>
      </c>
      <c r="EZ165" s="119">
        <f t="shared" si="302"/>
        <v>611700.22376869991</v>
      </c>
      <c r="FA165" s="119">
        <f t="shared" si="302"/>
        <v>17492213.889226198</v>
      </c>
      <c r="FB165" s="119">
        <f t="shared" si="302"/>
        <v>3361045.9749999992</v>
      </c>
      <c r="FC165" s="119">
        <f t="shared" si="302"/>
        <v>6077030.8115100255</v>
      </c>
      <c r="FD165" s="119">
        <f t="shared" si="302"/>
        <v>1100401.2955111442</v>
      </c>
      <c r="FE165" s="119">
        <f t="shared" si="302"/>
        <v>542960.698312536</v>
      </c>
      <c r="FF165" s="119">
        <f t="shared" si="302"/>
        <v>468363.69250000006</v>
      </c>
      <c r="FG165" s="119">
        <f t="shared" si="302"/>
        <v>205625.73661999998</v>
      </c>
      <c r="FH165" s="119">
        <f t="shared" si="302"/>
        <v>560474.50335488003</v>
      </c>
      <c r="FI165" s="119">
        <f t="shared" si="302"/>
        <v>7779003.7899999972</v>
      </c>
      <c r="FJ165" s="119">
        <f t="shared" si="302"/>
        <v>9514419.2706528977</v>
      </c>
      <c r="FK165" s="119">
        <f t="shared" si="302"/>
        <v>7329168.8443241995</v>
      </c>
      <c r="FL165" s="119">
        <f t="shared" si="302"/>
        <v>14623542.135600002</v>
      </c>
      <c r="FM165" s="119">
        <f t="shared" si="302"/>
        <v>6646367.8654143196</v>
      </c>
      <c r="FN165" s="119">
        <f t="shared" si="302"/>
        <v>29601257.004600007</v>
      </c>
      <c r="FO165" s="119">
        <f t="shared" si="302"/>
        <v>7538579.4220805001</v>
      </c>
      <c r="FP165" s="119">
        <f t="shared" si="302"/>
        <v>6721825.7472152812</v>
      </c>
      <c r="FQ165" s="119">
        <f t="shared" si="302"/>
        <v>3089518.7387999999</v>
      </c>
      <c r="FR165" s="119">
        <f t="shared" si="302"/>
        <v>811581.85355450003</v>
      </c>
      <c r="FS165" s="119">
        <f t="shared" si="302"/>
        <v>882661.09100810031</v>
      </c>
      <c r="FT165" s="119">
        <f t="shared" si="302"/>
        <v>1193425.0659999999</v>
      </c>
      <c r="FU165" s="119">
        <f t="shared" si="302"/>
        <v>2735137.3349489132</v>
      </c>
      <c r="FV165" s="119">
        <f t="shared" si="302"/>
        <v>1796785.0875709944</v>
      </c>
      <c r="FW165" s="119">
        <f t="shared" si="302"/>
        <v>486305.79888530984</v>
      </c>
      <c r="FX165" s="119">
        <f t="shared" si="302"/>
        <v>384046.10113633703</v>
      </c>
      <c r="FY165" s="4">
        <f>SUM(C165:FX165)</f>
        <v>1974817127.4619088</v>
      </c>
    </row>
    <row r="166" spans="1:181" x14ac:dyDescent="0.25">
      <c r="B166" s="42" t="s">
        <v>237</v>
      </c>
      <c r="C166" s="120">
        <f>C157</f>
        <v>48528763.762480006</v>
      </c>
      <c r="D166" s="120">
        <f t="shared" ref="D166:BO166" si="303">D157</f>
        <v>234901177.94688001</v>
      </c>
      <c r="E166" s="120">
        <f t="shared" si="303"/>
        <v>46611554.199094407</v>
      </c>
      <c r="F166" s="120">
        <f t="shared" si="303"/>
        <v>87500949.705875397</v>
      </c>
      <c r="G166" s="120">
        <f t="shared" si="303"/>
        <v>5003663.7379999999</v>
      </c>
      <c r="H166" s="120">
        <f t="shared" si="303"/>
        <v>4575339.4804499988</v>
      </c>
      <c r="I166" s="120">
        <f t="shared" si="303"/>
        <v>65964189.034000017</v>
      </c>
      <c r="J166" s="120">
        <f t="shared" si="303"/>
        <v>13257117.244199999</v>
      </c>
      <c r="K166" s="120">
        <f t="shared" si="303"/>
        <v>2319552.1479000002</v>
      </c>
      <c r="L166" s="120">
        <f t="shared" si="303"/>
        <v>11512452.231575999</v>
      </c>
      <c r="M166" s="120">
        <f t="shared" si="303"/>
        <v>9858632.8316555601</v>
      </c>
      <c r="N166" s="120">
        <f t="shared" si="303"/>
        <v>216595607.72787768</v>
      </c>
      <c r="O166" s="120">
        <f t="shared" si="303"/>
        <v>60425931.36467199</v>
      </c>
      <c r="P166" s="120">
        <f t="shared" si="303"/>
        <v>1460760.574</v>
      </c>
      <c r="Q166" s="120">
        <f t="shared" si="303"/>
        <v>256765618.77111605</v>
      </c>
      <c r="R166" s="120">
        <f t="shared" si="303"/>
        <v>2918667.8760000002</v>
      </c>
      <c r="S166" s="120">
        <f t="shared" si="303"/>
        <v>4355287.8493870813</v>
      </c>
      <c r="T166" s="120">
        <f t="shared" si="303"/>
        <v>1157636.8797999998</v>
      </c>
      <c r="U166" s="120">
        <f t="shared" si="303"/>
        <v>549108.55938000022</v>
      </c>
      <c r="V166" s="120">
        <f t="shared" si="303"/>
        <v>2197601.2407120001</v>
      </c>
      <c r="W166" s="120">
        <f t="shared" si="303"/>
        <v>1553645.2952704001</v>
      </c>
      <c r="X166" s="120">
        <f t="shared" si="303"/>
        <v>416609.88563788799</v>
      </c>
      <c r="Y166" s="120">
        <f t="shared" si="303"/>
        <v>3341015.3539536903</v>
      </c>
      <c r="Z166" s="120">
        <f t="shared" si="303"/>
        <v>2168864.6276250002</v>
      </c>
      <c r="AA166" s="120">
        <f t="shared" si="303"/>
        <v>123797314.08299997</v>
      </c>
      <c r="AB166" s="120">
        <f t="shared" si="303"/>
        <v>58426783.587571204</v>
      </c>
      <c r="AC166" s="120">
        <f t="shared" si="303"/>
        <v>2953298.0558737013</v>
      </c>
      <c r="AD166" s="120">
        <f t="shared" si="303"/>
        <v>4051971.9136075005</v>
      </c>
      <c r="AE166" s="120">
        <f t="shared" si="303"/>
        <v>348699.7562193519</v>
      </c>
      <c r="AF166" s="120">
        <f t="shared" si="303"/>
        <v>685990.40448735491</v>
      </c>
      <c r="AG166" s="120">
        <f t="shared" si="303"/>
        <v>0</v>
      </c>
      <c r="AH166" s="120">
        <f t="shared" si="303"/>
        <v>7525730.6800000006</v>
      </c>
      <c r="AI166" s="120">
        <f t="shared" si="303"/>
        <v>3124962.8935160004</v>
      </c>
      <c r="AJ166" s="120">
        <f t="shared" si="303"/>
        <v>2066825.6200406405</v>
      </c>
      <c r="AK166" s="120">
        <f t="shared" si="303"/>
        <v>1475639.3757100797</v>
      </c>
      <c r="AL166" s="120">
        <f t="shared" si="303"/>
        <v>1242273.6682399998</v>
      </c>
      <c r="AM166" s="120">
        <f t="shared" si="303"/>
        <v>3127869.3011474321</v>
      </c>
      <c r="AN166" s="120">
        <f t="shared" si="303"/>
        <v>966140.0907623996</v>
      </c>
      <c r="AO166" s="120">
        <f t="shared" si="303"/>
        <v>23484992.613499999</v>
      </c>
      <c r="AP166" s="120">
        <f t="shared" si="303"/>
        <v>368282228.59582734</v>
      </c>
      <c r="AQ166" s="120">
        <f t="shared" si="303"/>
        <v>903937.1051644003</v>
      </c>
      <c r="AR166" s="120">
        <f t="shared" si="303"/>
        <v>266568673.76131195</v>
      </c>
      <c r="AS166" s="120">
        <f t="shared" si="303"/>
        <v>14361176.413151994</v>
      </c>
      <c r="AT166" s="120">
        <f t="shared" si="303"/>
        <v>12228573.296316501</v>
      </c>
      <c r="AU166" s="120">
        <f t="shared" si="303"/>
        <v>2382771.8619999997</v>
      </c>
      <c r="AV166" s="120">
        <f t="shared" si="303"/>
        <v>2523075.35994806</v>
      </c>
      <c r="AW166" s="120">
        <f t="shared" si="303"/>
        <v>1825898.746</v>
      </c>
      <c r="AX166" s="120">
        <f t="shared" si="303"/>
        <v>358661.44139560015</v>
      </c>
      <c r="AY166" s="120">
        <f t="shared" si="303"/>
        <v>3395916.5301800002</v>
      </c>
      <c r="AZ166" s="120">
        <f t="shared" si="303"/>
        <v>66198910.563529193</v>
      </c>
      <c r="BA166" s="120">
        <f t="shared" si="303"/>
        <v>51575557.508000001</v>
      </c>
      <c r="BB166" s="120">
        <f t="shared" si="303"/>
        <v>48824565.387999997</v>
      </c>
      <c r="BC166" s="120">
        <f t="shared" si="303"/>
        <v>132619208.70799997</v>
      </c>
      <c r="BD166" s="120">
        <f t="shared" si="303"/>
        <v>17010999.087200001</v>
      </c>
      <c r="BE166" s="120">
        <f t="shared" si="303"/>
        <v>7082345.2420000015</v>
      </c>
      <c r="BF166" s="120">
        <f t="shared" si="303"/>
        <v>107875289.48846719</v>
      </c>
      <c r="BG166" s="120">
        <f t="shared" si="303"/>
        <v>7089951.3559600003</v>
      </c>
      <c r="BH166" s="120">
        <f t="shared" si="303"/>
        <v>3805764.8729999997</v>
      </c>
      <c r="BI166" s="120">
        <f t="shared" si="303"/>
        <v>1681159.0485235846</v>
      </c>
      <c r="BJ166" s="120">
        <f t="shared" si="303"/>
        <v>24316886.591246266</v>
      </c>
      <c r="BK166" s="120">
        <f t="shared" si="303"/>
        <v>78053167.01000002</v>
      </c>
      <c r="BL166" s="120">
        <f t="shared" si="303"/>
        <v>2012186.6027199998</v>
      </c>
      <c r="BM166" s="120">
        <f t="shared" si="303"/>
        <v>2469651.0282999994</v>
      </c>
      <c r="BN166" s="120">
        <f t="shared" si="303"/>
        <v>20064280.489200003</v>
      </c>
      <c r="BO166" s="120">
        <f t="shared" si="303"/>
        <v>7603264.981788002</v>
      </c>
      <c r="BP166" s="120">
        <f t="shared" ref="BP166:EA166" si="304">BP157</f>
        <v>1084487.3505824003</v>
      </c>
      <c r="BQ166" s="120">
        <f t="shared" si="304"/>
        <v>15211782.398932796</v>
      </c>
      <c r="BR166" s="120">
        <f t="shared" si="304"/>
        <v>11834604.012341496</v>
      </c>
      <c r="BS166" s="120">
        <f t="shared" si="304"/>
        <v>3607075.845971101</v>
      </c>
      <c r="BT166" s="120">
        <f t="shared" si="304"/>
        <v>701795.68023440009</v>
      </c>
      <c r="BU166" s="120">
        <f t="shared" si="304"/>
        <v>164728.08163223928</v>
      </c>
      <c r="BV166" s="120">
        <f t="shared" si="304"/>
        <v>1876270.8309749989</v>
      </c>
      <c r="BW166" s="120">
        <f t="shared" si="304"/>
        <v>2343595.0068479963</v>
      </c>
      <c r="BX166" s="120">
        <f t="shared" si="304"/>
        <v>90542.573194100289</v>
      </c>
      <c r="BY166" s="120">
        <f t="shared" si="304"/>
        <v>2432964.0567002404</v>
      </c>
      <c r="BZ166" s="120">
        <f t="shared" si="304"/>
        <v>1391818.1137167197</v>
      </c>
      <c r="CA166" s="120">
        <f t="shared" si="304"/>
        <v>1201013.1730764103</v>
      </c>
      <c r="CB166" s="120">
        <f t="shared" si="304"/>
        <v>334948299.75770962</v>
      </c>
      <c r="CC166" s="120">
        <f t="shared" si="304"/>
        <v>1405238.6884999997</v>
      </c>
      <c r="CD166" s="120">
        <f t="shared" si="304"/>
        <v>612002.9627747999</v>
      </c>
      <c r="CE166" s="120">
        <f t="shared" si="304"/>
        <v>1384967.1570240001</v>
      </c>
      <c r="CF166" s="120">
        <f t="shared" si="304"/>
        <v>1302741.4082000002</v>
      </c>
      <c r="CG166" s="120">
        <f t="shared" si="304"/>
        <v>1637291.50869</v>
      </c>
      <c r="CH166" s="120">
        <f t="shared" si="304"/>
        <v>1333825.4283999999</v>
      </c>
      <c r="CI166" s="120">
        <f t="shared" si="304"/>
        <v>4062240.8070371812</v>
      </c>
      <c r="CJ166" s="120">
        <f t="shared" si="304"/>
        <v>6042061.1787854973</v>
      </c>
      <c r="CK166" s="120">
        <f t="shared" si="304"/>
        <v>6943631.4575758427</v>
      </c>
      <c r="CL166" s="120">
        <f t="shared" si="304"/>
        <v>3493725.7658530604</v>
      </c>
      <c r="CM166" s="120">
        <f t="shared" si="304"/>
        <v>2748443.1349793575</v>
      </c>
      <c r="CN166" s="120">
        <f t="shared" si="304"/>
        <v>110649231.40028003</v>
      </c>
      <c r="CO166" s="120">
        <f t="shared" si="304"/>
        <v>65787540.105500005</v>
      </c>
      <c r="CP166" s="120">
        <f t="shared" si="304"/>
        <v>633112.00704483129</v>
      </c>
      <c r="CQ166" s="120">
        <f t="shared" si="304"/>
        <v>7625948.6730404384</v>
      </c>
      <c r="CR166" s="120">
        <f t="shared" si="304"/>
        <v>635691.05570551567</v>
      </c>
      <c r="CS166" s="120">
        <f t="shared" si="304"/>
        <v>2039896.5456000001</v>
      </c>
      <c r="CT166" s="120">
        <f t="shared" si="304"/>
        <v>740255.68991371198</v>
      </c>
      <c r="CU166" s="120">
        <f t="shared" si="304"/>
        <v>2404563.5033000004</v>
      </c>
      <c r="CV166" s="120">
        <f t="shared" si="304"/>
        <v>448384.78630000021</v>
      </c>
      <c r="CW166" s="120">
        <f t="shared" si="304"/>
        <v>661386.21124612819</v>
      </c>
      <c r="CX166" s="120">
        <f t="shared" si="304"/>
        <v>2595167.6535999998</v>
      </c>
      <c r="CY166" s="120">
        <f t="shared" si="304"/>
        <v>844818.44279800006</v>
      </c>
      <c r="CZ166" s="120">
        <f t="shared" si="304"/>
        <v>10923973.98131052</v>
      </c>
      <c r="DA166" s="120">
        <f t="shared" si="304"/>
        <v>1930581.7409879998</v>
      </c>
      <c r="DB166" s="120">
        <f t="shared" si="304"/>
        <v>2502881.7489600005</v>
      </c>
      <c r="DC166" s="120">
        <f t="shared" si="304"/>
        <v>588501.86427956028</v>
      </c>
      <c r="DD166" s="120">
        <f t="shared" si="304"/>
        <v>0</v>
      </c>
      <c r="DE166" s="120">
        <f t="shared" si="304"/>
        <v>906218.6344482</v>
      </c>
      <c r="DF166" s="120">
        <f t="shared" si="304"/>
        <v>94409378.581499994</v>
      </c>
      <c r="DG166" s="120">
        <f t="shared" si="304"/>
        <v>413655.90599859995</v>
      </c>
      <c r="DH166" s="120">
        <f t="shared" si="304"/>
        <v>5048282.5569229219</v>
      </c>
      <c r="DI166" s="120">
        <f t="shared" si="304"/>
        <v>8562852.4980470035</v>
      </c>
      <c r="DJ166" s="120">
        <f t="shared" si="304"/>
        <v>4027105.8330000015</v>
      </c>
      <c r="DK166" s="120">
        <f t="shared" si="304"/>
        <v>2277440.5140000004</v>
      </c>
      <c r="DL166" s="120">
        <f t="shared" si="304"/>
        <v>28330493.545088504</v>
      </c>
      <c r="DM166" s="120">
        <f t="shared" si="304"/>
        <v>2000659.9840000009</v>
      </c>
      <c r="DN166" s="120">
        <f t="shared" si="304"/>
        <v>5984751.8189999983</v>
      </c>
      <c r="DO166" s="120">
        <f t="shared" si="304"/>
        <v>17426648.72975</v>
      </c>
      <c r="DP166" s="120">
        <f t="shared" si="304"/>
        <v>1954296.4443679999</v>
      </c>
      <c r="DQ166" s="120">
        <f t="shared" si="304"/>
        <v>2941275.7906975006</v>
      </c>
      <c r="DR166" s="120">
        <f t="shared" si="304"/>
        <v>9119854.7770002112</v>
      </c>
      <c r="DS166" s="120">
        <f t="shared" si="304"/>
        <v>6195518.1736233598</v>
      </c>
      <c r="DT166" s="120">
        <f t="shared" si="304"/>
        <v>1795173.1515000002</v>
      </c>
      <c r="DU166" s="120">
        <f t="shared" si="304"/>
        <v>2986215.768344</v>
      </c>
      <c r="DV166" s="120">
        <f t="shared" si="304"/>
        <v>2340336.2987699998</v>
      </c>
      <c r="DW166" s="120">
        <f t="shared" si="304"/>
        <v>2724304.5071250005</v>
      </c>
      <c r="DX166" s="120">
        <f t="shared" si="304"/>
        <v>826060.30900000012</v>
      </c>
      <c r="DY166" s="120">
        <f t="shared" si="304"/>
        <v>852389.48334519984</v>
      </c>
      <c r="DZ166" s="120">
        <f t="shared" si="304"/>
        <v>4387904.3965000007</v>
      </c>
      <c r="EA166" s="120">
        <f t="shared" si="304"/>
        <v>187644.23435520008</v>
      </c>
      <c r="EB166" s="120">
        <f t="shared" ref="EB166:FX166" si="305">EB157</f>
        <v>3437908.7996999999</v>
      </c>
      <c r="EC166" s="120">
        <f t="shared" si="305"/>
        <v>2199641.138666912</v>
      </c>
      <c r="ED166" s="120">
        <f t="shared" si="305"/>
        <v>418899.49269720167</v>
      </c>
      <c r="EE166" s="120">
        <f t="shared" si="305"/>
        <v>2100364.0882600001</v>
      </c>
      <c r="EF166" s="120">
        <f t="shared" si="305"/>
        <v>10019016.354249999</v>
      </c>
      <c r="EG166" s="120">
        <f t="shared" si="305"/>
        <v>2507162.8452611836</v>
      </c>
      <c r="EH166" s="120">
        <f t="shared" si="305"/>
        <v>2221619.5075808004</v>
      </c>
      <c r="EI166" s="120">
        <f t="shared" si="305"/>
        <v>97612530.398599982</v>
      </c>
      <c r="EJ166" s="120">
        <f t="shared" si="305"/>
        <v>39453939.87534</v>
      </c>
      <c r="EK166" s="120">
        <f t="shared" si="305"/>
        <v>22686.300019999035</v>
      </c>
      <c r="EL166" s="120">
        <f t="shared" si="305"/>
        <v>786042.41988560045</v>
      </c>
      <c r="EM166" s="120">
        <f t="shared" si="305"/>
        <v>2827804.7149853623</v>
      </c>
      <c r="EN166" s="120">
        <f t="shared" si="305"/>
        <v>7377595.5990526974</v>
      </c>
      <c r="EO166" s="120">
        <f t="shared" si="305"/>
        <v>2775266.8149999999</v>
      </c>
      <c r="EP166" s="120">
        <f t="shared" si="305"/>
        <v>1087647.4467590004</v>
      </c>
      <c r="EQ166" s="120">
        <f t="shared" si="305"/>
        <v>2020757.6692600027</v>
      </c>
      <c r="ER166" s="120">
        <f t="shared" si="305"/>
        <v>990657.80418449966</v>
      </c>
      <c r="ES166" s="120">
        <f t="shared" si="305"/>
        <v>1214986.2764999999</v>
      </c>
      <c r="ET166" s="120">
        <f t="shared" si="305"/>
        <v>1890498.8477500002</v>
      </c>
      <c r="EU166" s="120">
        <f t="shared" si="305"/>
        <v>5089903.4838400008</v>
      </c>
      <c r="EV166" s="120">
        <f t="shared" si="305"/>
        <v>569419.73530729988</v>
      </c>
      <c r="EW166" s="120">
        <f t="shared" si="305"/>
        <v>1257610.7288683997</v>
      </c>
      <c r="EX166" s="120">
        <f t="shared" si="305"/>
        <v>1307856.8118656008</v>
      </c>
      <c r="EY166" s="120">
        <f t="shared" si="305"/>
        <v>6521106.2935499996</v>
      </c>
      <c r="EZ166" s="120">
        <f t="shared" si="305"/>
        <v>1165334.3587500004</v>
      </c>
      <c r="FA166" s="120">
        <f t="shared" si="305"/>
        <v>4450011.8287738003</v>
      </c>
      <c r="FB166" s="120">
        <f t="shared" si="305"/>
        <v>0</v>
      </c>
      <c r="FC166" s="120">
        <f t="shared" si="305"/>
        <v>10502145.620999973</v>
      </c>
      <c r="FD166" s="120">
        <f t="shared" si="305"/>
        <v>2077806.6712999996</v>
      </c>
      <c r="FE166" s="120">
        <f t="shared" si="305"/>
        <v>515032.05460000003</v>
      </c>
      <c r="FF166" s="120">
        <f t="shared" si="305"/>
        <v>1774167.6474999997</v>
      </c>
      <c r="FG166" s="120">
        <f t="shared" si="305"/>
        <v>1373539.8193799998</v>
      </c>
      <c r="FH166" s="120">
        <f t="shared" si="305"/>
        <v>643783.91551664006</v>
      </c>
      <c r="FI166" s="120">
        <f t="shared" si="305"/>
        <v>6091815.4300000016</v>
      </c>
      <c r="FJ166" s="120">
        <f t="shared" si="305"/>
        <v>3687401.9363471046</v>
      </c>
      <c r="FK166" s="120">
        <f t="shared" si="305"/>
        <v>6397546.5645620413</v>
      </c>
      <c r="FL166" s="120">
        <f t="shared" si="305"/>
        <v>15500708.498399997</v>
      </c>
      <c r="FM166" s="120">
        <f t="shared" si="305"/>
        <v>14223308.351</v>
      </c>
      <c r="FN166" s="120">
        <f t="shared" si="305"/>
        <v>116028839.91939999</v>
      </c>
      <c r="FO166" s="120">
        <f t="shared" si="305"/>
        <v>1118114.2189195007</v>
      </c>
      <c r="FP166" s="120">
        <f t="shared" si="305"/>
        <v>10668414.697683679</v>
      </c>
      <c r="FQ166" s="120">
        <f t="shared" si="305"/>
        <v>2628842.0363999996</v>
      </c>
      <c r="FR166" s="120">
        <f t="shared" si="305"/>
        <v>604998.80264899973</v>
      </c>
      <c r="FS166" s="120">
        <f t="shared" si="305"/>
        <v>916767.90049999952</v>
      </c>
      <c r="FT166" s="120">
        <f t="shared" si="305"/>
        <v>0</v>
      </c>
      <c r="FU166" s="120">
        <f t="shared" si="305"/>
        <v>4042732.5110510876</v>
      </c>
      <c r="FV166" s="120">
        <f t="shared" si="305"/>
        <v>3500682.8075690172</v>
      </c>
      <c r="FW166" s="120">
        <f t="shared" si="305"/>
        <v>1466135.1473628827</v>
      </c>
      <c r="FX166" s="120">
        <f t="shared" si="305"/>
        <v>738514.45841634437</v>
      </c>
      <c r="FY166" s="94">
        <f>SUM(C166:FX166)</f>
        <v>3798725453.8186994</v>
      </c>
    </row>
    <row r="167" spans="1:181" s="4" customFormat="1" x14ac:dyDescent="0.25">
      <c r="A167" s="49"/>
      <c r="B167" s="93" t="s">
        <v>330</v>
      </c>
      <c r="C167" s="99">
        <f>SUM(C165:C166)</f>
        <v>61476865.620000005</v>
      </c>
      <c r="D167" s="99">
        <f t="shared" ref="D167:BO167" si="306">SUM(D165:D166)</f>
        <v>286867326.296</v>
      </c>
      <c r="E167" s="99">
        <f t="shared" si="306"/>
        <v>62053949.978000008</v>
      </c>
      <c r="F167" s="99">
        <f t="shared" si="306"/>
        <v>110297210.736</v>
      </c>
      <c r="G167" s="99">
        <f t="shared" si="306"/>
        <v>7101159.9088610001</v>
      </c>
      <c r="H167" s="99">
        <f t="shared" si="306"/>
        <v>6845811.5419999976</v>
      </c>
      <c r="I167" s="99">
        <f t="shared" si="306"/>
        <v>81741833.30400002</v>
      </c>
      <c r="J167" s="99">
        <f t="shared" si="306"/>
        <v>17018016.066</v>
      </c>
      <c r="K167" s="99">
        <f t="shared" si="306"/>
        <v>3056532.8860000004</v>
      </c>
      <c r="L167" s="99">
        <f t="shared" si="306"/>
        <v>21359855.631999999</v>
      </c>
      <c r="M167" s="99">
        <f t="shared" si="306"/>
        <v>13367983.687999999</v>
      </c>
      <c r="N167" s="99">
        <f t="shared" si="306"/>
        <v>337261732.32999992</v>
      </c>
      <c r="O167" s="99">
        <f t="shared" si="306"/>
        <v>96254627.855999991</v>
      </c>
      <c r="P167" s="99">
        <f t="shared" si="306"/>
        <v>2205116.068</v>
      </c>
      <c r="Q167" s="99">
        <f t="shared" si="306"/>
        <v>307573325.28800005</v>
      </c>
      <c r="R167" s="99">
        <f t="shared" si="306"/>
        <v>4021505.9957033601</v>
      </c>
      <c r="S167" s="99">
        <f t="shared" si="306"/>
        <v>10610882.024</v>
      </c>
      <c r="T167" s="99">
        <f t="shared" si="306"/>
        <v>1716514.3057688877</v>
      </c>
      <c r="U167" s="99">
        <f t="shared" si="306"/>
        <v>779704.12167746504</v>
      </c>
      <c r="V167" s="99">
        <f t="shared" si="306"/>
        <v>2870082.9339999999</v>
      </c>
      <c r="W167" s="99">
        <f t="shared" si="306"/>
        <v>1712852.8530000001</v>
      </c>
      <c r="X167" s="99">
        <f t="shared" si="306"/>
        <v>564893.64968145918</v>
      </c>
      <c r="Y167" s="99">
        <f t="shared" si="306"/>
        <v>4542849.4399999995</v>
      </c>
      <c r="Z167" s="99">
        <f t="shared" si="306"/>
        <v>2600632.2250453252</v>
      </c>
      <c r="AA167" s="99">
        <f t="shared" si="306"/>
        <v>190156337.65371498</v>
      </c>
      <c r="AB167" s="99">
        <f t="shared" si="306"/>
        <v>188117021.52199998</v>
      </c>
      <c r="AC167" s="99">
        <f t="shared" si="306"/>
        <v>6094754.1886711009</v>
      </c>
      <c r="AD167" s="99">
        <f t="shared" si="306"/>
        <v>7234905.6436740002</v>
      </c>
      <c r="AE167" s="99">
        <f t="shared" si="306"/>
        <v>837886.62391712796</v>
      </c>
      <c r="AF167" s="99">
        <f t="shared" si="306"/>
        <v>1409977.3937697448</v>
      </c>
      <c r="AG167" s="99">
        <f t="shared" si="306"/>
        <v>6698369.8320000004</v>
      </c>
      <c r="AH167" s="99">
        <f t="shared" si="306"/>
        <v>8107234.1351168007</v>
      </c>
      <c r="AI167" s="99">
        <f t="shared" si="306"/>
        <v>3339053.6780000003</v>
      </c>
      <c r="AJ167" s="99">
        <f t="shared" si="306"/>
        <v>2677122.9400000004</v>
      </c>
      <c r="AK167" s="99">
        <f t="shared" si="306"/>
        <v>2576567.9219999993</v>
      </c>
      <c r="AL167" s="99">
        <f t="shared" si="306"/>
        <v>3056269.8</v>
      </c>
      <c r="AM167" s="99">
        <f t="shared" si="306"/>
        <v>3799721.6141170678</v>
      </c>
      <c r="AN167" s="99">
        <f t="shared" si="306"/>
        <v>3465533.2800000003</v>
      </c>
      <c r="AO167" s="99">
        <f t="shared" si="306"/>
        <v>34154043.771916002</v>
      </c>
      <c r="AP167" s="99">
        <f t="shared" si="306"/>
        <v>655537693.19400001</v>
      </c>
      <c r="AQ167" s="99">
        <f t="shared" si="306"/>
        <v>2671692.1929620802</v>
      </c>
      <c r="AR167" s="99">
        <f t="shared" si="306"/>
        <v>395860421.69799995</v>
      </c>
      <c r="AS167" s="99">
        <f t="shared" si="306"/>
        <v>43845170.088839993</v>
      </c>
      <c r="AT167" s="99">
        <f t="shared" si="306"/>
        <v>17025074.82</v>
      </c>
      <c r="AU167" s="99">
        <f t="shared" si="306"/>
        <v>3054539.8434591996</v>
      </c>
      <c r="AV167" s="99">
        <f t="shared" si="306"/>
        <v>2900325.96</v>
      </c>
      <c r="AW167" s="99">
        <f t="shared" si="306"/>
        <v>2233021.1631283201</v>
      </c>
      <c r="AX167" s="99">
        <f t="shared" si="306"/>
        <v>607334.60000000009</v>
      </c>
      <c r="AY167" s="99">
        <f t="shared" si="306"/>
        <v>4026539.95</v>
      </c>
      <c r="AZ167" s="99">
        <f t="shared" si="306"/>
        <v>77072348.666536793</v>
      </c>
      <c r="BA167" s="99">
        <f t="shared" si="306"/>
        <v>58730748.222008005</v>
      </c>
      <c r="BB167" s="99">
        <f t="shared" si="306"/>
        <v>51644981.708327994</v>
      </c>
      <c r="BC167" s="99">
        <f t="shared" si="306"/>
        <v>192921506.36097357</v>
      </c>
      <c r="BD167" s="99">
        <f t="shared" si="306"/>
        <v>28045373.32</v>
      </c>
      <c r="BE167" s="99">
        <f t="shared" si="306"/>
        <v>9858873.3809248023</v>
      </c>
      <c r="BF167" s="99">
        <f t="shared" si="306"/>
        <v>146552812.72999999</v>
      </c>
      <c r="BG167" s="99">
        <f t="shared" si="306"/>
        <v>7929598.5090000005</v>
      </c>
      <c r="BH167" s="99">
        <f t="shared" si="306"/>
        <v>4711121.96246232</v>
      </c>
      <c r="BI167" s="99">
        <f t="shared" si="306"/>
        <v>2039503.0446649287</v>
      </c>
      <c r="BJ167" s="99">
        <f t="shared" si="306"/>
        <v>36077333.430645451</v>
      </c>
      <c r="BK167" s="99">
        <f t="shared" si="306"/>
        <v>96184030.921079218</v>
      </c>
      <c r="BL167" s="99">
        <f t="shared" si="306"/>
        <v>2102059.1579999998</v>
      </c>
      <c r="BM167" s="99">
        <f t="shared" si="306"/>
        <v>2802687.8017399115</v>
      </c>
      <c r="BN167" s="99">
        <f t="shared" si="306"/>
        <v>27107279.504000001</v>
      </c>
      <c r="BO167" s="99">
        <f t="shared" si="306"/>
        <v>10668509.864294501</v>
      </c>
      <c r="BP167" s="99">
        <f t="shared" ref="BP167:EA167" si="307">SUM(BP165:BP166)</f>
        <v>2494469.9649999999</v>
      </c>
      <c r="BQ167" s="99">
        <f t="shared" si="307"/>
        <v>37333600.459531397</v>
      </c>
      <c r="BR167" s="99">
        <f t="shared" si="307"/>
        <v>19129641.612791494</v>
      </c>
      <c r="BS167" s="99">
        <f t="shared" si="307"/>
        <v>6610667.0240504015</v>
      </c>
      <c r="BT167" s="99">
        <f t="shared" si="307"/>
        <v>2026273.6229188999</v>
      </c>
      <c r="BU167" s="99">
        <f t="shared" si="307"/>
        <v>3680332.5029999996</v>
      </c>
      <c r="BV167" s="99">
        <f t="shared" si="307"/>
        <v>8752349.1649999991</v>
      </c>
      <c r="BW167" s="99">
        <f t="shared" si="307"/>
        <v>11518210.662447996</v>
      </c>
      <c r="BX167" s="99">
        <f t="shared" si="307"/>
        <v>1121871.1460000002</v>
      </c>
      <c r="BY167" s="99">
        <f t="shared" si="307"/>
        <v>4522693.4740000004</v>
      </c>
      <c r="BZ167" s="99">
        <f t="shared" si="307"/>
        <v>2453008.5579999993</v>
      </c>
      <c r="CA167" s="99">
        <f t="shared" si="307"/>
        <v>2354813.8766396455</v>
      </c>
      <c r="CB167" s="99">
        <f t="shared" si="307"/>
        <v>539545653.17799997</v>
      </c>
      <c r="CC167" s="99">
        <f t="shared" si="307"/>
        <v>2004020.9020896999</v>
      </c>
      <c r="CD167" s="99">
        <f t="shared" si="307"/>
        <v>1061532.1082627999</v>
      </c>
      <c r="CE167" s="99">
        <f t="shared" si="307"/>
        <v>2006824.06</v>
      </c>
      <c r="CF167" s="99">
        <f t="shared" si="307"/>
        <v>1690098.3287733363</v>
      </c>
      <c r="CG167" s="99">
        <f t="shared" si="307"/>
        <v>2116539.1800000002</v>
      </c>
      <c r="CH167" s="99">
        <f t="shared" si="307"/>
        <v>1714426.8848949119</v>
      </c>
      <c r="CI167" s="99">
        <f t="shared" si="307"/>
        <v>6117538.5281815808</v>
      </c>
      <c r="CJ167" s="99">
        <f t="shared" si="307"/>
        <v>9576708.2819999978</v>
      </c>
      <c r="CK167" s="99">
        <f t="shared" si="307"/>
        <v>18027225.322023463</v>
      </c>
      <c r="CL167" s="99">
        <f t="shared" si="307"/>
        <v>5960590.1117814407</v>
      </c>
      <c r="CM167" s="99">
        <f t="shared" si="307"/>
        <v>3876271.3556339182</v>
      </c>
      <c r="CN167" s="99">
        <f t="shared" si="307"/>
        <v>178822628.62000003</v>
      </c>
      <c r="CO167" s="99">
        <f t="shared" si="307"/>
        <v>98373769.098657608</v>
      </c>
      <c r="CP167" s="99">
        <f t="shared" si="307"/>
        <v>8352055.3660000013</v>
      </c>
      <c r="CQ167" s="99">
        <f t="shared" si="307"/>
        <v>9437559.4408949595</v>
      </c>
      <c r="CR167" s="99">
        <f t="shared" si="307"/>
        <v>1144372.1374600758</v>
      </c>
      <c r="CS167" s="99">
        <f t="shared" si="307"/>
        <v>3166301.0424366076</v>
      </c>
      <c r="CT167" s="99">
        <f t="shared" si="307"/>
        <v>1141016.5310637921</v>
      </c>
      <c r="CU167" s="99">
        <f t="shared" si="307"/>
        <v>2682375.2508105286</v>
      </c>
      <c r="CV167" s="99">
        <f t="shared" si="307"/>
        <v>621689.45591809205</v>
      </c>
      <c r="CW167" s="99">
        <f t="shared" si="307"/>
        <v>2029159.9179999998</v>
      </c>
      <c r="CX167" s="99">
        <f t="shared" si="307"/>
        <v>3647765.3246071041</v>
      </c>
      <c r="CY167" s="99">
        <f t="shared" si="307"/>
        <v>1043771.3160000001</v>
      </c>
      <c r="CZ167" s="99">
        <f t="shared" si="307"/>
        <v>16068834.445</v>
      </c>
      <c r="DA167" s="99">
        <f t="shared" si="307"/>
        <v>2207928.11</v>
      </c>
      <c r="DB167" s="99">
        <f t="shared" si="307"/>
        <v>3004558.6210000003</v>
      </c>
      <c r="DC167" s="99">
        <f t="shared" si="307"/>
        <v>1873394.9157208002</v>
      </c>
      <c r="DD167" s="99">
        <f t="shared" si="307"/>
        <v>1614443.1780000001</v>
      </c>
      <c r="DE167" s="99">
        <f t="shared" si="307"/>
        <v>3744357.4182332</v>
      </c>
      <c r="DF167" s="99">
        <f t="shared" si="307"/>
        <v>140896432.17658219</v>
      </c>
      <c r="DG167" s="99">
        <f t="shared" si="307"/>
        <v>1254518.7290000001</v>
      </c>
      <c r="DH167" s="99">
        <f t="shared" si="307"/>
        <v>15665245.664000001</v>
      </c>
      <c r="DI167" s="99">
        <f t="shared" si="307"/>
        <v>19754531.030000001</v>
      </c>
      <c r="DJ167" s="99">
        <f t="shared" si="307"/>
        <v>5346245.1488907216</v>
      </c>
      <c r="DK167" s="99">
        <f t="shared" si="307"/>
        <v>3127555.4844948002</v>
      </c>
      <c r="DL167" s="99">
        <f t="shared" si="307"/>
        <v>40439263.921565399</v>
      </c>
      <c r="DM167" s="99">
        <f t="shared" si="307"/>
        <v>2924586.9002634007</v>
      </c>
      <c r="DN167" s="99">
        <f t="shared" si="307"/>
        <v>11655632.864999998</v>
      </c>
      <c r="DO167" s="99">
        <f t="shared" si="307"/>
        <v>23681138.894000001</v>
      </c>
      <c r="DP167" s="99">
        <f t="shared" si="307"/>
        <v>2389502.4679999999</v>
      </c>
      <c r="DQ167" s="99">
        <f t="shared" si="307"/>
        <v>4322987.1100000003</v>
      </c>
      <c r="DR167" s="99">
        <f t="shared" si="307"/>
        <v>10764430.960000001</v>
      </c>
      <c r="DS167" s="99">
        <f t="shared" si="307"/>
        <v>7119875.8099999996</v>
      </c>
      <c r="DT167" s="99">
        <f t="shared" si="307"/>
        <v>1980417.3530956602</v>
      </c>
      <c r="DU167" s="99">
        <f t="shared" si="307"/>
        <v>3560460.844</v>
      </c>
      <c r="DV167" s="99">
        <f t="shared" si="307"/>
        <v>2485975.59</v>
      </c>
      <c r="DW167" s="99">
        <f t="shared" si="307"/>
        <v>3123767.4997946154</v>
      </c>
      <c r="DX167" s="99">
        <f t="shared" si="307"/>
        <v>1902641.1481870401</v>
      </c>
      <c r="DY167" s="99">
        <f t="shared" si="307"/>
        <v>2412349.9479948003</v>
      </c>
      <c r="DZ167" s="99">
        <f t="shared" si="307"/>
        <v>6658335.5652780402</v>
      </c>
      <c r="EA167" s="99">
        <f t="shared" si="307"/>
        <v>4387065.9059999995</v>
      </c>
      <c r="EB167" s="99">
        <f t="shared" ref="EB167:FX167" si="308">SUM(EB165:EB166)</f>
        <v>5027464.4380000001</v>
      </c>
      <c r="EC167" s="99">
        <f t="shared" si="308"/>
        <v>2876095.4380000001</v>
      </c>
      <c r="ED167" s="99">
        <f t="shared" si="308"/>
        <v>11623041.771</v>
      </c>
      <c r="EE167" s="99">
        <f t="shared" si="308"/>
        <v>2461352.2740000002</v>
      </c>
      <c r="EF167" s="99">
        <f t="shared" si="308"/>
        <v>11955639.560297249</v>
      </c>
      <c r="EG167" s="99">
        <f t="shared" si="308"/>
        <v>3065443.8539999994</v>
      </c>
      <c r="EH167" s="99">
        <f t="shared" si="308"/>
        <v>2575764.5730000003</v>
      </c>
      <c r="EI167" s="99">
        <f t="shared" si="308"/>
        <v>126319392.97199999</v>
      </c>
      <c r="EJ167" s="99">
        <f t="shared" si="308"/>
        <v>59267614.909999996</v>
      </c>
      <c r="EK167" s="99">
        <f t="shared" si="308"/>
        <v>5223752.6609999994</v>
      </c>
      <c r="EL167" s="99">
        <f t="shared" si="308"/>
        <v>1813346.0184808003</v>
      </c>
      <c r="EM167" s="99">
        <f t="shared" si="308"/>
        <v>4550008.1459999997</v>
      </c>
      <c r="EN167" s="99">
        <f t="shared" si="308"/>
        <v>8965626.6400000006</v>
      </c>
      <c r="EO167" s="99">
        <f t="shared" si="308"/>
        <v>3757899.84</v>
      </c>
      <c r="EP167" s="99">
        <f t="shared" si="308"/>
        <v>3204860.3879450001</v>
      </c>
      <c r="EQ167" s="99">
        <f t="shared" si="308"/>
        <v>11135804.722330004</v>
      </c>
      <c r="ER167" s="99">
        <f t="shared" si="308"/>
        <v>3460811.86</v>
      </c>
      <c r="ES167" s="99">
        <f t="shared" si="308"/>
        <v>1625426.3900469998</v>
      </c>
      <c r="ET167" s="99">
        <f t="shared" si="308"/>
        <v>2643733.378</v>
      </c>
      <c r="EU167" s="99">
        <f t="shared" si="308"/>
        <v>5874120.4080000008</v>
      </c>
      <c r="EV167" s="99">
        <f t="shared" si="308"/>
        <v>1091248.0050259498</v>
      </c>
      <c r="EW167" s="99">
        <f t="shared" si="308"/>
        <v>5967871.6596800005</v>
      </c>
      <c r="EX167" s="99">
        <f t="shared" si="308"/>
        <v>1554025.3884736006</v>
      </c>
      <c r="EY167" s="99">
        <f t="shared" si="308"/>
        <v>7471200.4519999996</v>
      </c>
      <c r="EZ167" s="99">
        <f t="shared" si="308"/>
        <v>1777034.5825187003</v>
      </c>
      <c r="FA167" s="99">
        <f t="shared" si="308"/>
        <v>21942225.717999998</v>
      </c>
      <c r="FB167" s="99">
        <f t="shared" si="308"/>
        <v>3361045.9749999992</v>
      </c>
      <c r="FC167" s="99">
        <f t="shared" si="308"/>
        <v>16579176.43251</v>
      </c>
      <c r="FD167" s="99">
        <f t="shared" si="308"/>
        <v>3178207.9668111438</v>
      </c>
      <c r="FE167" s="99">
        <f t="shared" si="308"/>
        <v>1057992.752912536</v>
      </c>
      <c r="FF167" s="99">
        <f t="shared" si="308"/>
        <v>2242531.34</v>
      </c>
      <c r="FG167" s="99">
        <f t="shared" si="308"/>
        <v>1579165.5559999999</v>
      </c>
      <c r="FH167" s="99">
        <f t="shared" si="308"/>
        <v>1204258.4188715201</v>
      </c>
      <c r="FI167" s="99">
        <f t="shared" si="308"/>
        <v>13870819.219999999</v>
      </c>
      <c r="FJ167" s="99">
        <f t="shared" si="308"/>
        <v>13201821.207000002</v>
      </c>
      <c r="FK167" s="99">
        <f t="shared" si="308"/>
        <v>13726715.408886241</v>
      </c>
      <c r="FL167" s="99">
        <f t="shared" si="308"/>
        <v>30124250.634</v>
      </c>
      <c r="FM167" s="99">
        <f t="shared" si="308"/>
        <v>20869676.216414317</v>
      </c>
      <c r="FN167" s="99">
        <f t="shared" si="308"/>
        <v>145630096.92399999</v>
      </c>
      <c r="FO167" s="99">
        <f t="shared" si="308"/>
        <v>8656693.6410000008</v>
      </c>
      <c r="FP167" s="99">
        <f t="shared" si="308"/>
        <v>17390240.444898959</v>
      </c>
      <c r="FQ167" s="99">
        <f t="shared" si="308"/>
        <v>5718360.7752</v>
      </c>
      <c r="FR167" s="99">
        <f t="shared" si="308"/>
        <v>1416580.6562034998</v>
      </c>
      <c r="FS167" s="99">
        <f t="shared" si="308"/>
        <v>1799428.9915080997</v>
      </c>
      <c r="FT167" s="99">
        <f t="shared" si="308"/>
        <v>1193425.0659999999</v>
      </c>
      <c r="FU167" s="99">
        <f t="shared" si="308"/>
        <v>6777869.8460000008</v>
      </c>
      <c r="FV167" s="99">
        <f t="shared" si="308"/>
        <v>5297467.8951400118</v>
      </c>
      <c r="FW167" s="99">
        <f t="shared" si="308"/>
        <v>1952440.9462481926</v>
      </c>
      <c r="FX167" s="99">
        <f t="shared" si="308"/>
        <v>1122560.5595526814</v>
      </c>
      <c r="FY167" s="99">
        <f>SUM(FY165:FY166)</f>
        <v>5773542581.2806082</v>
      </c>
    </row>
    <row r="168" spans="1:181" x14ac:dyDescent="0.25">
      <c r="B168" s="42" t="s">
        <v>339</v>
      </c>
      <c r="C168" s="120">
        <f>C159</f>
        <v>2938383</v>
      </c>
      <c r="D168" s="120">
        <f t="shared" ref="D168:BO168" si="309">D159</f>
        <v>17340649.199999999</v>
      </c>
      <c r="E168" s="120">
        <f t="shared" si="309"/>
        <v>3397067.1</v>
      </c>
      <c r="F168" s="120">
        <f t="shared" si="309"/>
        <v>7467541.2000000002</v>
      </c>
      <c r="G168" s="120">
        <f t="shared" si="309"/>
        <v>441176.4</v>
      </c>
      <c r="H168" s="120">
        <f t="shared" si="309"/>
        <v>425212.19999999995</v>
      </c>
      <c r="I168" s="120">
        <f t="shared" si="309"/>
        <v>4501419.3000000007</v>
      </c>
      <c r="J168" s="120">
        <f t="shared" si="309"/>
        <v>982856.7</v>
      </c>
      <c r="K168" s="120">
        <f t="shared" si="309"/>
        <v>140193.90000000002</v>
      </c>
      <c r="L168" s="120">
        <f t="shared" si="309"/>
        <v>1316208.5999999999</v>
      </c>
      <c r="M168" s="120">
        <f t="shared" si="309"/>
        <v>676758.6</v>
      </c>
      <c r="N168" s="120">
        <f t="shared" si="309"/>
        <v>23335956</v>
      </c>
      <c r="O168" s="120">
        <f t="shared" si="309"/>
        <v>6748270.2000000002</v>
      </c>
      <c r="P168" s="120">
        <f t="shared" si="309"/>
        <v>78762.600000000006</v>
      </c>
      <c r="Q168" s="120">
        <f t="shared" si="309"/>
        <v>17641587.600000001</v>
      </c>
      <c r="R168" s="120">
        <f t="shared" si="309"/>
        <v>199640.69999999998</v>
      </c>
      <c r="S168" s="120">
        <f t="shared" si="309"/>
        <v>620928</v>
      </c>
      <c r="T168" s="120">
        <f t="shared" si="309"/>
        <v>61651.799999999996</v>
      </c>
      <c r="U168" s="120">
        <f t="shared" si="309"/>
        <v>20462.399999999998</v>
      </c>
      <c r="V168" s="120">
        <f t="shared" si="309"/>
        <v>127625.4</v>
      </c>
      <c r="W168" s="120">
        <f t="shared" si="309"/>
        <v>22667.399999999998</v>
      </c>
      <c r="X168" s="120">
        <f t="shared" si="309"/>
        <v>20947.5</v>
      </c>
      <c r="Y168" s="120">
        <f t="shared" si="309"/>
        <v>227247.3</v>
      </c>
      <c r="Z168" s="120">
        <f t="shared" si="309"/>
        <v>118188</v>
      </c>
      <c r="AA168" s="120">
        <f t="shared" si="309"/>
        <v>12849461.1</v>
      </c>
      <c r="AB168" s="120">
        <f t="shared" si="309"/>
        <v>13136243.399999999</v>
      </c>
      <c r="AC168" s="120">
        <f t="shared" si="309"/>
        <v>415377.9</v>
      </c>
      <c r="AD168" s="120">
        <f t="shared" si="309"/>
        <v>512353.8</v>
      </c>
      <c r="AE168" s="120">
        <f t="shared" si="309"/>
        <v>49039.200000000004</v>
      </c>
      <c r="AF168" s="120">
        <f t="shared" si="309"/>
        <v>79953.299999999988</v>
      </c>
      <c r="AG168" s="120">
        <f t="shared" si="309"/>
        <v>417803.39999999997</v>
      </c>
      <c r="AH168" s="120">
        <f t="shared" si="309"/>
        <v>481572</v>
      </c>
      <c r="AI168" s="120">
        <f t="shared" si="309"/>
        <v>162817.19999999998</v>
      </c>
      <c r="AJ168" s="120">
        <f t="shared" si="309"/>
        <v>97284.599999999991</v>
      </c>
      <c r="AK168" s="120">
        <f t="shared" si="309"/>
        <v>86744.7</v>
      </c>
      <c r="AL168" s="120">
        <f t="shared" si="309"/>
        <v>124362</v>
      </c>
      <c r="AM168" s="120">
        <f t="shared" si="309"/>
        <v>205902.9</v>
      </c>
      <c r="AN168" s="120">
        <f t="shared" si="309"/>
        <v>173004.30000000002</v>
      </c>
      <c r="AO168" s="120">
        <f t="shared" si="309"/>
        <v>2347972.2000000002</v>
      </c>
      <c r="AP168" s="120">
        <f t="shared" si="309"/>
        <v>37485132.299999997</v>
      </c>
      <c r="AQ168" s="120">
        <f t="shared" si="309"/>
        <v>122642.1</v>
      </c>
      <c r="AR168" s="120">
        <f t="shared" si="309"/>
        <v>27053850.599999998</v>
      </c>
      <c r="AS168" s="120">
        <f t="shared" si="309"/>
        <v>2829941.1</v>
      </c>
      <c r="AT168" s="120">
        <f t="shared" si="309"/>
        <v>1154008.8</v>
      </c>
      <c r="AU168" s="120">
        <f t="shared" si="309"/>
        <v>162376.19999999998</v>
      </c>
      <c r="AV168" s="120">
        <f t="shared" si="309"/>
        <v>135695.69999999998</v>
      </c>
      <c r="AW168" s="120">
        <f t="shared" si="309"/>
        <v>91110.599999999991</v>
      </c>
      <c r="AX168" s="120">
        <f t="shared" si="309"/>
        <v>16317</v>
      </c>
      <c r="AY168" s="120">
        <f t="shared" si="309"/>
        <v>223498.8</v>
      </c>
      <c r="AZ168" s="120">
        <f t="shared" si="309"/>
        <v>4914900.8999999994</v>
      </c>
      <c r="BA168" s="120">
        <f t="shared" si="309"/>
        <v>4026594.6</v>
      </c>
      <c r="BB168" s="120">
        <f t="shared" si="309"/>
        <v>3481739.1</v>
      </c>
      <c r="BC168" s="120">
        <f t="shared" si="309"/>
        <v>12660713.1</v>
      </c>
      <c r="BD168" s="120">
        <f t="shared" si="309"/>
        <v>1996627.5</v>
      </c>
      <c r="BE168" s="120">
        <f t="shared" si="309"/>
        <v>646814.70000000007</v>
      </c>
      <c r="BF168" s="120">
        <f t="shared" si="309"/>
        <v>10510573.5</v>
      </c>
      <c r="BG168" s="120">
        <f t="shared" si="309"/>
        <v>450569.7</v>
      </c>
      <c r="BH168" s="120">
        <f t="shared" si="309"/>
        <v>275139.89999999997</v>
      </c>
      <c r="BI168" s="120">
        <f t="shared" si="309"/>
        <v>103194</v>
      </c>
      <c r="BJ168" s="120">
        <f t="shared" si="309"/>
        <v>2663595.9</v>
      </c>
      <c r="BK168" s="120">
        <f t="shared" si="309"/>
        <v>6604504.2000000002</v>
      </c>
      <c r="BL168" s="120">
        <f t="shared" si="309"/>
        <v>74617.2</v>
      </c>
      <c r="BM168" s="120">
        <f t="shared" si="309"/>
        <v>112851.90000000001</v>
      </c>
      <c r="BN168" s="120">
        <f t="shared" si="309"/>
        <v>1748388.6</v>
      </c>
      <c r="BO168" s="120">
        <f t="shared" si="309"/>
        <v>723107.70000000007</v>
      </c>
      <c r="BP168" s="120">
        <f t="shared" ref="BP168:EA168" si="310">BP159</f>
        <v>99004.5</v>
      </c>
      <c r="BQ168" s="120">
        <f t="shared" si="310"/>
        <v>2435598.9</v>
      </c>
      <c r="BR168" s="120">
        <f t="shared" si="310"/>
        <v>2119622.4</v>
      </c>
      <c r="BS168" s="120">
        <f t="shared" si="310"/>
        <v>490788.9</v>
      </c>
      <c r="BT168" s="120">
        <f t="shared" si="310"/>
        <v>155893.5</v>
      </c>
      <c r="BU168" s="120">
        <f t="shared" si="310"/>
        <v>203874.3</v>
      </c>
      <c r="BV168" s="120">
        <f t="shared" si="310"/>
        <v>526113</v>
      </c>
      <c r="BW168" s="120">
        <f t="shared" si="310"/>
        <v>810205.20000000007</v>
      </c>
      <c r="BX168" s="120">
        <f t="shared" si="310"/>
        <v>34971.299999999996</v>
      </c>
      <c r="BY168" s="120">
        <f t="shared" si="310"/>
        <v>219177</v>
      </c>
      <c r="BZ168" s="120">
        <f t="shared" si="310"/>
        <v>96667.199999999997</v>
      </c>
      <c r="CA168" s="120">
        <f t="shared" si="310"/>
        <v>89434.8</v>
      </c>
      <c r="CB168" s="120">
        <f t="shared" si="310"/>
        <v>36759599.100000001</v>
      </c>
      <c r="CC168" s="120">
        <f t="shared" si="310"/>
        <v>73294.2</v>
      </c>
      <c r="CD168" s="120">
        <f t="shared" si="310"/>
        <v>34662.6</v>
      </c>
      <c r="CE168" s="120">
        <f t="shared" si="310"/>
        <v>71883</v>
      </c>
      <c r="CF168" s="120">
        <f t="shared" si="310"/>
        <v>57021.3</v>
      </c>
      <c r="CG168" s="120">
        <f t="shared" si="310"/>
        <v>71618.400000000009</v>
      </c>
      <c r="CH168" s="120">
        <f t="shared" si="310"/>
        <v>54772.200000000004</v>
      </c>
      <c r="CI168" s="120">
        <f t="shared" si="310"/>
        <v>335027.7</v>
      </c>
      <c r="CJ168" s="120">
        <f t="shared" si="310"/>
        <v>507326.39999999997</v>
      </c>
      <c r="CK168" s="120">
        <f t="shared" si="310"/>
        <v>2035391.4</v>
      </c>
      <c r="CL168" s="120">
        <f t="shared" si="310"/>
        <v>608183.10000000009</v>
      </c>
      <c r="CM168" s="120">
        <f t="shared" si="310"/>
        <v>333351.89999999997</v>
      </c>
      <c r="CN168" s="120">
        <f t="shared" si="310"/>
        <v>12266856.000000002</v>
      </c>
      <c r="CO168" s="120">
        <f t="shared" si="310"/>
        <v>6928506.9000000004</v>
      </c>
      <c r="CP168" s="120">
        <f t="shared" si="310"/>
        <v>509310.9</v>
      </c>
      <c r="CQ168" s="120">
        <f t="shared" si="310"/>
        <v>582164.1</v>
      </c>
      <c r="CR168" s="120">
        <f t="shared" si="310"/>
        <v>84451.5</v>
      </c>
      <c r="CS168" s="120">
        <f t="shared" si="310"/>
        <v>163478.69999999998</v>
      </c>
      <c r="CT168" s="120">
        <f t="shared" si="310"/>
        <v>39160.799999999996</v>
      </c>
      <c r="CU168" s="120">
        <f t="shared" si="310"/>
        <v>14288.4</v>
      </c>
      <c r="CV168" s="120">
        <f t="shared" si="310"/>
        <v>23284.799999999999</v>
      </c>
      <c r="CW168" s="120">
        <f t="shared" si="310"/>
        <v>72676.799999999988</v>
      </c>
      <c r="CX168" s="120">
        <f t="shared" si="310"/>
        <v>209783.69999999998</v>
      </c>
      <c r="CY168" s="120">
        <f t="shared" si="310"/>
        <v>10054.800000000001</v>
      </c>
      <c r="CZ168" s="120">
        <f t="shared" si="310"/>
        <v>1008875.7</v>
      </c>
      <c r="DA168" s="120">
        <f t="shared" si="310"/>
        <v>81408.599999999991</v>
      </c>
      <c r="DB168" s="120">
        <f t="shared" si="310"/>
        <v>145838.70000000001</v>
      </c>
      <c r="DC168" s="120">
        <f t="shared" si="310"/>
        <v>82202.400000000009</v>
      </c>
      <c r="DD168" s="120">
        <f t="shared" si="310"/>
        <v>53008.2</v>
      </c>
      <c r="DE168" s="120">
        <f t="shared" si="310"/>
        <v>226982.7</v>
      </c>
      <c r="DF168" s="120">
        <f t="shared" si="310"/>
        <v>9562996.7999999989</v>
      </c>
      <c r="DG168" s="120">
        <f t="shared" si="310"/>
        <v>38278.799999999996</v>
      </c>
      <c r="DH168" s="120">
        <f t="shared" si="310"/>
        <v>999438.3</v>
      </c>
      <c r="DI168" s="120">
        <f t="shared" si="310"/>
        <v>1213367.4000000001</v>
      </c>
      <c r="DJ168" s="120">
        <f t="shared" si="310"/>
        <v>322767.90000000002</v>
      </c>
      <c r="DK168" s="120">
        <f t="shared" si="310"/>
        <v>179178.30000000002</v>
      </c>
      <c r="DL168" s="120">
        <f t="shared" si="310"/>
        <v>2611602</v>
      </c>
      <c r="DM168" s="120">
        <f t="shared" si="310"/>
        <v>143369.1</v>
      </c>
      <c r="DN168" s="120">
        <f t="shared" si="310"/>
        <v>689944.5</v>
      </c>
      <c r="DO168" s="120">
        <f t="shared" si="310"/>
        <v>1372127.4000000001</v>
      </c>
      <c r="DP168" s="120">
        <f t="shared" si="310"/>
        <v>96226.200000000012</v>
      </c>
      <c r="DQ168" s="120">
        <f t="shared" si="310"/>
        <v>231966</v>
      </c>
      <c r="DR168" s="120">
        <f t="shared" si="310"/>
        <v>617929.20000000007</v>
      </c>
      <c r="DS168" s="120">
        <f t="shared" si="310"/>
        <v>381420.89999999997</v>
      </c>
      <c r="DT168" s="120">
        <f t="shared" si="310"/>
        <v>59755.5</v>
      </c>
      <c r="DU168" s="120">
        <f t="shared" si="310"/>
        <v>187777.80000000002</v>
      </c>
      <c r="DV168" s="120">
        <f t="shared" si="310"/>
        <v>96579</v>
      </c>
      <c r="DW168" s="120">
        <f t="shared" si="310"/>
        <v>154350</v>
      </c>
      <c r="DX168" s="120">
        <f t="shared" si="310"/>
        <v>81144</v>
      </c>
      <c r="DY168" s="120">
        <f t="shared" si="310"/>
        <v>146941.19999999998</v>
      </c>
      <c r="DZ168" s="120">
        <f t="shared" si="310"/>
        <v>455156.1</v>
      </c>
      <c r="EA168" s="120">
        <f t="shared" si="310"/>
        <v>247665.6</v>
      </c>
      <c r="EB168" s="120">
        <f t="shared" ref="EB168:FX168" si="311">EB159</f>
        <v>274698.89999999997</v>
      </c>
      <c r="EC168" s="120">
        <f t="shared" si="311"/>
        <v>136136.69999999998</v>
      </c>
      <c r="ED168" s="120">
        <f t="shared" si="311"/>
        <v>775145.70000000007</v>
      </c>
      <c r="EE168" s="120">
        <f t="shared" si="311"/>
        <v>91728</v>
      </c>
      <c r="EF168" s="120">
        <f t="shared" si="311"/>
        <v>731266.20000000007</v>
      </c>
      <c r="EG168" s="120">
        <f t="shared" si="311"/>
        <v>130844.7</v>
      </c>
      <c r="EH168" s="120">
        <f t="shared" si="311"/>
        <v>105531.3</v>
      </c>
      <c r="EI168" s="120">
        <f t="shared" si="311"/>
        <v>7894958.3999999994</v>
      </c>
      <c r="EJ168" s="120">
        <f t="shared" si="311"/>
        <v>4014202.5</v>
      </c>
      <c r="EK168" s="120">
        <f t="shared" si="311"/>
        <v>306009.89999999997</v>
      </c>
      <c r="EL168" s="120">
        <f t="shared" si="311"/>
        <v>215472.6</v>
      </c>
      <c r="EM168" s="120">
        <f t="shared" si="311"/>
        <v>232186.5</v>
      </c>
      <c r="EN168" s="120">
        <f t="shared" si="311"/>
        <v>467592.3</v>
      </c>
      <c r="EO168" s="120">
        <f t="shared" si="311"/>
        <v>209960.09999999998</v>
      </c>
      <c r="EP168" s="120">
        <f t="shared" si="311"/>
        <v>171240.30000000002</v>
      </c>
      <c r="EQ168" s="120">
        <f t="shared" si="311"/>
        <v>1055445.3</v>
      </c>
      <c r="ER168" s="120">
        <f t="shared" si="311"/>
        <v>182353.5</v>
      </c>
      <c r="ES168" s="120">
        <f t="shared" si="311"/>
        <v>53405.1</v>
      </c>
      <c r="ET168" s="120">
        <f t="shared" si="311"/>
        <v>91419.3</v>
      </c>
      <c r="EU168" s="120">
        <f t="shared" si="311"/>
        <v>272802.60000000003</v>
      </c>
      <c r="EV168" s="120">
        <f t="shared" si="311"/>
        <v>32457.599999999999</v>
      </c>
      <c r="EW168" s="120">
        <f t="shared" si="311"/>
        <v>389182.5</v>
      </c>
      <c r="EX168" s="120">
        <f t="shared" si="311"/>
        <v>122642.1</v>
      </c>
      <c r="EY168" s="120">
        <f t="shared" si="311"/>
        <v>115894.8</v>
      </c>
      <c r="EZ168" s="120">
        <f t="shared" si="311"/>
        <v>60108.3</v>
      </c>
      <c r="FA168" s="120">
        <f t="shared" si="311"/>
        <v>1393163.0999999999</v>
      </c>
      <c r="FB168" s="120">
        <f t="shared" si="311"/>
        <v>158407.19999999998</v>
      </c>
      <c r="FC168" s="120">
        <f t="shared" si="311"/>
        <v>1104749.0999999999</v>
      </c>
      <c r="FD168" s="120">
        <f t="shared" si="311"/>
        <v>152145</v>
      </c>
      <c r="FE168" s="120">
        <f t="shared" si="311"/>
        <v>46481.4</v>
      </c>
      <c r="FF168" s="120">
        <f t="shared" si="311"/>
        <v>83393.099999999991</v>
      </c>
      <c r="FG168" s="120">
        <f t="shared" si="311"/>
        <v>51949.799999999996</v>
      </c>
      <c r="FH168" s="120">
        <f t="shared" si="311"/>
        <v>35368.200000000004</v>
      </c>
      <c r="FI168" s="120">
        <f t="shared" si="311"/>
        <v>823655.70000000007</v>
      </c>
      <c r="FJ168" s="120">
        <f t="shared" si="311"/>
        <v>843500.70000000007</v>
      </c>
      <c r="FK168" s="120">
        <f t="shared" si="311"/>
        <v>998953.2</v>
      </c>
      <c r="FL168" s="120">
        <f t="shared" si="311"/>
        <v>2137218.3000000003</v>
      </c>
      <c r="FM168" s="120">
        <f t="shared" si="311"/>
        <v>1521626.4000000001</v>
      </c>
      <c r="FN168" s="120">
        <f t="shared" si="311"/>
        <v>9064887.2999999989</v>
      </c>
      <c r="FO168" s="120">
        <f t="shared" si="311"/>
        <v>536652.9</v>
      </c>
      <c r="FP168" s="120">
        <f t="shared" si="311"/>
        <v>1041597.9</v>
      </c>
      <c r="FQ168" s="120">
        <f t="shared" si="311"/>
        <v>350418.60000000003</v>
      </c>
      <c r="FR168" s="120">
        <f t="shared" si="311"/>
        <v>68134.5</v>
      </c>
      <c r="FS168" s="120">
        <f t="shared" si="311"/>
        <v>80658.899999999994</v>
      </c>
      <c r="FT168" s="120">
        <f t="shared" si="311"/>
        <v>38190.6</v>
      </c>
      <c r="FU168" s="120">
        <f t="shared" si="311"/>
        <v>351521.10000000003</v>
      </c>
      <c r="FV168" s="120">
        <f t="shared" si="311"/>
        <v>327001.5</v>
      </c>
      <c r="FW168" s="120">
        <f t="shared" si="311"/>
        <v>68355</v>
      </c>
      <c r="FX168" s="120">
        <f t="shared" si="311"/>
        <v>39249</v>
      </c>
      <c r="FY168" s="94">
        <f>SUM(C168:FX168)</f>
        <v>370325560.49999994</v>
      </c>
    </row>
    <row r="169" spans="1:181" ht="19.5" customHeight="1" x14ac:dyDescent="0.25">
      <c r="B169" s="95" t="s">
        <v>473</v>
      </c>
      <c r="C169" s="95">
        <f>SUM(C167:C168)</f>
        <v>64415248.620000005</v>
      </c>
      <c r="D169" s="95">
        <f t="shared" ref="D169:BO169" si="312">SUM(D167:D168)</f>
        <v>304207975.49599999</v>
      </c>
      <c r="E169" s="95">
        <f t="shared" si="312"/>
        <v>65451017.078000009</v>
      </c>
      <c r="F169" s="95">
        <f t="shared" si="312"/>
        <v>117764751.936</v>
      </c>
      <c r="G169" s="95">
        <f t="shared" si="312"/>
        <v>7542336.3088610005</v>
      </c>
      <c r="H169" s="95">
        <f t="shared" si="312"/>
        <v>7271023.7419999978</v>
      </c>
      <c r="I169" s="95">
        <f t="shared" si="312"/>
        <v>86243252.604000017</v>
      </c>
      <c r="J169" s="95">
        <f t="shared" si="312"/>
        <v>18000872.765999999</v>
      </c>
      <c r="K169" s="95">
        <f t="shared" si="312"/>
        <v>3196726.7860000003</v>
      </c>
      <c r="L169" s="95">
        <f t="shared" si="312"/>
        <v>22676064.232000001</v>
      </c>
      <c r="M169" s="95">
        <f t="shared" si="312"/>
        <v>14044742.287999999</v>
      </c>
      <c r="N169" s="95">
        <f t="shared" si="312"/>
        <v>360597688.32999992</v>
      </c>
      <c r="O169" s="95">
        <f t="shared" si="312"/>
        <v>103002898.05599999</v>
      </c>
      <c r="P169" s="95">
        <f t="shared" si="312"/>
        <v>2283878.6680000001</v>
      </c>
      <c r="Q169" s="95">
        <f t="shared" si="312"/>
        <v>325214912.88800007</v>
      </c>
      <c r="R169" s="95">
        <f t="shared" si="312"/>
        <v>4221146.6957033603</v>
      </c>
      <c r="S169" s="95">
        <f t="shared" si="312"/>
        <v>11231810.024</v>
      </c>
      <c r="T169" s="95">
        <f t="shared" si="312"/>
        <v>1778166.1057688878</v>
      </c>
      <c r="U169" s="95">
        <f t="shared" si="312"/>
        <v>800166.52167746506</v>
      </c>
      <c r="V169" s="95">
        <f t="shared" si="312"/>
        <v>2997708.3339999998</v>
      </c>
      <c r="W169" s="95">
        <f t="shared" si="312"/>
        <v>1735520.253</v>
      </c>
      <c r="X169" s="95">
        <f t="shared" si="312"/>
        <v>585841.14968145918</v>
      </c>
      <c r="Y169" s="95">
        <f t="shared" si="312"/>
        <v>4770096.7399999993</v>
      </c>
      <c r="Z169" s="95">
        <f t="shared" si="312"/>
        <v>2718820.2250453252</v>
      </c>
      <c r="AA169" s="95">
        <f t="shared" si="312"/>
        <v>203005798.75371498</v>
      </c>
      <c r="AB169" s="95">
        <f t="shared" si="312"/>
        <v>201253264.92199999</v>
      </c>
      <c r="AC169" s="95">
        <f t="shared" si="312"/>
        <v>6510132.0886711013</v>
      </c>
      <c r="AD169" s="95">
        <f t="shared" si="312"/>
        <v>7747259.443674</v>
      </c>
      <c r="AE169" s="95">
        <f t="shared" si="312"/>
        <v>886925.82391712791</v>
      </c>
      <c r="AF169" s="95">
        <f t="shared" si="312"/>
        <v>1489930.6937697448</v>
      </c>
      <c r="AG169" s="95">
        <f t="shared" si="312"/>
        <v>7116173.2320000008</v>
      </c>
      <c r="AH169" s="95">
        <f t="shared" si="312"/>
        <v>8588806.1351168007</v>
      </c>
      <c r="AI169" s="95">
        <f t="shared" si="312"/>
        <v>3501870.8780000005</v>
      </c>
      <c r="AJ169" s="95">
        <f t="shared" si="312"/>
        <v>2774407.5400000005</v>
      </c>
      <c r="AK169" s="95">
        <f t="shared" si="312"/>
        <v>2663312.6219999995</v>
      </c>
      <c r="AL169" s="95">
        <f t="shared" si="312"/>
        <v>3180631.8</v>
      </c>
      <c r="AM169" s="95">
        <f t="shared" si="312"/>
        <v>4005624.5141170677</v>
      </c>
      <c r="AN169" s="95">
        <f t="shared" si="312"/>
        <v>3638537.58</v>
      </c>
      <c r="AO169" s="95">
        <f t="shared" si="312"/>
        <v>36502015.971916005</v>
      </c>
      <c r="AP169" s="95">
        <f t="shared" si="312"/>
        <v>693022825.49399996</v>
      </c>
      <c r="AQ169" s="95">
        <f t="shared" si="312"/>
        <v>2794334.2929620803</v>
      </c>
      <c r="AR169" s="95">
        <f t="shared" si="312"/>
        <v>422914272.29799998</v>
      </c>
      <c r="AS169" s="95">
        <f t="shared" si="312"/>
        <v>46675111.188839994</v>
      </c>
      <c r="AT169" s="95">
        <f t="shared" si="312"/>
        <v>18179083.620000001</v>
      </c>
      <c r="AU169" s="95">
        <f t="shared" si="312"/>
        <v>3216916.0434591998</v>
      </c>
      <c r="AV169" s="95">
        <f t="shared" si="312"/>
        <v>3036021.66</v>
      </c>
      <c r="AW169" s="95">
        <f t="shared" si="312"/>
        <v>2324131.7631283202</v>
      </c>
      <c r="AX169" s="95">
        <f t="shared" si="312"/>
        <v>623651.60000000009</v>
      </c>
      <c r="AY169" s="95">
        <f t="shared" si="312"/>
        <v>4250038.75</v>
      </c>
      <c r="AZ169" s="95">
        <f t="shared" si="312"/>
        <v>81987249.566536799</v>
      </c>
      <c r="BA169" s="95">
        <f t="shared" si="312"/>
        <v>62757342.822008006</v>
      </c>
      <c r="BB169" s="95">
        <f t="shared" si="312"/>
        <v>55126720.808327995</v>
      </c>
      <c r="BC169" s="95">
        <f t="shared" si="312"/>
        <v>205582219.46097356</v>
      </c>
      <c r="BD169" s="95">
        <f t="shared" si="312"/>
        <v>30042000.82</v>
      </c>
      <c r="BE169" s="95">
        <f t="shared" si="312"/>
        <v>10505688.080924802</v>
      </c>
      <c r="BF169" s="95">
        <f t="shared" si="312"/>
        <v>157063386.22999999</v>
      </c>
      <c r="BG169" s="95">
        <f t="shared" si="312"/>
        <v>8380168.2090000007</v>
      </c>
      <c r="BH169" s="95">
        <f t="shared" si="312"/>
        <v>4986261.8624623204</v>
      </c>
      <c r="BI169" s="95">
        <f t="shared" si="312"/>
        <v>2142697.0446649287</v>
      </c>
      <c r="BJ169" s="95">
        <f t="shared" si="312"/>
        <v>38740929.330645449</v>
      </c>
      <c r="BK169" s="95">
        <f t="shared" si="312"/>
        <v>102788535.12107922</v>
      </c>
      <c r="BL169" s="95">
        <f t="shared" si="312"/>
        <v>2176676.358</v>
      </c>
      <c r="BM169" s="95">
        <f t="shared" si="312"/>
        <v>2915539.7017399115</v>
      </c>
      <c r="BN169" s="95">
        <f t="shared" si="312"/>
        <v>28855668.104000002</v>
      </c>
      <c r="BO169" s="95">
        <f t="shared" si="312"/>
        <v>11391617.5642945</v>
      </c>
      <c r="BP169" s="95">
        <f t="shared" ref="BP169:EA169" si="313">SUM(BP167:BP168)</f>
        <v>2593474.4649999999</v>
      </c>
      <c r="BQ169" s="95">
        <f t="shared" si="313"/>
        <v>39769199.359531395</v>
      </c>
      <c r="BR169" s="95">
        <f t="shared" si="313"/>
        <v>21249264.012791492</v>
      </c>
      <c r="BS169" s="95">
        <f t="shared" si="313"/>
        <v>7101455.9240504019</v>
      </c>
      <c r="BT169" s="95">
        <f t="shared" si="313"/>
        <v>2182167.1229189001</v>
      </c>
      <c r="BU169" s="95">
        <f t="shared" si="313"/>
        <v>3884206.8029999994</v>
      </c>
      <c r="BV169" s="95">
        <f t="shared" si="313"/>
        <v>9278462.1649999991</v>
      </c>
      <c r="BW169" s="95">
        <f t="shared" si="313"/>
        <v>12328415.862447996</v>
      </c>
      <c r="BX169" s="95">
        <f t="shared" si="313"/>
        <v>1156842.4460000002</v>
      </c>
      <c r="BY169" s="95">
        <f t="shared" si="313"/>
        <v>4741870.4740000004</v>
      </c>
      <c r="BZ169" s="95">
        <f t="shared" si="313"/>
        <v>2549675.7579999994</v>
      </c>
      <c r="CA169" s="95">
        <f t="shared" si="313"/>
        <v>2444248.6766396454</v>
      </c>
      <c r="CB169" s="95">
        <f t="shared" si="313"/>
        <v>576305252.278</v>
      </c>
      <c r="CC169" s="95">
        <f t="shared" si="313"/>
        <v>2077315.1020896998</v>
      </c>
      <c r="CD169" s="95">
        <f t="shared" si="313"/>
        <v>1096194.7082628</v>
      </c>
      <c r="CE169" s="95">
        <f t="shared" si="313"/>
        <v>2078707.06</v>
      </c>
      <c r="CF169" s="95">
        <f t="shared" si="313"/>
        <v>1747119.6287733363</v>
      </c>
      <c r="CG169" s="95">
        <f t="shared" si="313"/>
        <v>2188157.58</v>
      </c>
      <c r="CH169" s="95">
        <f t="shared" si="313"/>
        <v>1769199.0848949119</v>
      </c>
      <c r="CI169" s="95">
        <f t="shared" si="313"/>
        <v>6452566.228181581</v>
      </c>
      <c r="CJ169" s="95">
        <f t="shared" si="313"/>
        <v>10084034.681999998</v>
      </c>
      <c r="CK169" s="95">
        <f t="shared" si="313"/>
        <v>20062616.722023461</v>
      </c>
      <c r="CL169" s="95">
        <f t="shared" si="313"/>
        <v>6568773.2117814403</v>
      </c>
      <c r="CM169" s="95">
        <f t="shared" si="313"/>
        <v>4209623.2556339186</v>
      </c>
      <c r="CN169" s="95">
        <f t="shared" si="313"/>
        <v>191089484.62000003</v>
      </c>
      <c r="CO169" s="95">
        <f t="shared" si="313"/>
        <v>105302275.99865761</v>
      </c>
      <c r="CP169" s="95">
        <f t="shared" si="313"/>
        <v>8861366.2660000008</v>
      </c>
      <c r="CQ169" s="95">
        <f t="shared" si="313"/>
        <v>10019723.540894959</v>
      </c>
      <c r="CR169" s="95">
        <f t="shared" si="313"/>
        <v>1228823.6374600758</v>
      </c>
      <c r="CS169" s="95">
        <f t="shared" si="313"/>
        <v>3329779.7424366078</v>
      </c>
      <c r="CT169" s="95">
        <f t="shared" si="313"/>
        <v>1180177.3310637921</v>
      </c>
      <c r="CU169" s="95">
        <f t="shared" si="313"/>
        <v>2696663.6508105285</v>
      </c>
      <c r="CV169" s="95">
        <f t="shared" si="313"/>
        <v>644974.25591809209</v>
      </c>
      <c r="CW169" s="95">
        <f t="shared" si="313"/>
        <v>2101836.7179999999</v>
      </c>
      <c r="CX169" s="95">
        <f t="shared" si="313"/>
        <v>3857549.0246071042</v>
      </c>
      <c r="CY169" s="95">
        <f t="shared" si="313"/>
        <v>1053826.1160000002</v>
      </c>
      <c r="CZ169" s="95">
        <f t="shared" si="313"/>
        <v>17077710.145</v>
      </c>
      <c r="DA169" s="95">
        <f t="shared" si="313"/>
        <v>2289336.71</v>
      </c>
      <c r="DB169" s="95">
        <f t="shared" si="313"/>
        <v>3150397.3210000005</v>
      </c>
      <c r="DC169" s="95">
        <f t="shared" si="313"/>
        <v>1955597.3157208001</v>
      </c>
      <c r="DD169" s="95">
        <f t="shared" si="313"/>
        <v>1667451.378</v>
      </c>
      <c r="DE169" s="95">
        <f t="shared" si="313"/>
        <v>3971340.1182332002</v>
      </c>
      <c r="DF169" s="95">
        <f t="shared" si="313"/>
        <v>150459428.9765822</v>
      </c>
      <c r="DG169" s="95">
        <f t="shared" si="313"/>
        <v>1292797.5290000001</v>
      </c>
      <c r="DH169" s="95">
        <f t="shared" si="313"/>
        <v>16664683.964000002</v>
      </c>
      <c r="DI169" s="95">
        <f t="shared" si="313"/>
        <v>20967898.43</v>
      </c>
      <c r="DJ169" s="95">
        <f t="shared" si="313"/>
        <v>5669013.048890722</v>
      </c>
      <c r="DK169" s="95">
        <f t="shared" si="313"/>
        <v>3306733.7844948</v>
      </c>
      <c r="DL169" s="95">
        <f t="shared" si="313"/>
        <v>43050865.921565399</v>
      </c>
      <c r="DM169" s="95">
        <f t="shared" si="313"/>
        <v>3067956.0002634008</v>
      </c>
      <c r="DN169" s="95">
        <f t="shared" si="313"/>
        <v>12345577.364999998</v>
      </c>
      <c r="DO169" s="95">
        <f t="shared" si="313"/>
        <v>25053266.294</v>
      </c>
      <c r="DP169" s="95">
        <f t="shared" si="313"/>
        <v>2485728.6680000001</v>
      </c>
      <c r="DQ169" s="95">
        <f t="shared" si="313"/>
        <v>4554953.1100000003</v>
      </c>
      <c r="DR169" s="95">
        <f t="shared" si="313"/>
        <v>11382360.16</v>
      </c>
      <c r="DS169" s="95">
        <f t="shared" si="313"/>
        <v>7501296.71</v>
      </c>
      <c r="DT169" s="95">
        <f t="shared" si="313"/>
        <v>2040172.8530956602</v>
      </c>
      <c r="DU169" s="95">
        <f t="shared" si="313"/>
        <v>3748238.6439999999</v>
      </c>
      <c r="DV169" s="95">
        <f t="shared" si="313"/>
        <v>2582554.59</v>
      </c>
      <c r="DW169" s="95">
        <f t="shared" si="313"/>
        <v>3278117.4997946154</v>
      </c>
      <c r="DX169" s="95">
        <f t="shared" si="313"/>
        <v>1983785.1481870401</v>
      </c>
      <c r="DY169" s="95">
        <f t="shared" si="313"/>
        <v>2559291.1479948005</v>
      </c>
      <c r="DZ169" s="95">
        <f t="shared" si="313"/>
        <v>7113491.6652780399</v>
      </c>
      <c r="EA169" s="95">
        <f t="shared" si="313"/>
        <v>4634731.5059999991</v>
      </c>
      <c r="EB169" s="95">
        <f t="shared" ref="EB169:FY169" si="314">SUM(EB167:EB168)</f>
        <v>5302163.3380000005</v>
      </c>
      <c r="EC169" s="95">
        <f t="shared" si="314"/>
        <v>3012232.1380000003</v>
      </c>
      <c r="ED169" s="95">
        <f t="shared" si="314"/>
        <v>12398187.470999999</v>
      </c>
      <c r="EE169" s="95">
        <f t="shared" si="314"/>
        <v>2553080.2740000002</v>
      </c>
      <c r="EF169" s="95">
        <f t="shared" si="314"/>
        <v>12686905.760297248</v>
      </c>
      <c r="EG169" s="95">
        <f t="shared" si="314"/>
        <v>3196288.5539999995</v>
      </c>
      <c r="EH169" s="95">
        <f t="shared" si="314"/>
        <v>2681295.8730000001</v>
      </c>
      <c r="EI169" s="95">
        <f t="shared" si="314"/>
        <v>134214351.37199999</v>
      </c>
      <c r="EJ169" s="95">
        <f t="shared" si="314"/>
        <v>63281817.409999996</v>
      </c>
      <c r="EK169" s="95">
        <f t="shared" si="314"/>
        <v>5529762.5609999998</v>
      </c>
      <c r="EL169" s="95">
        <f t="shared" si="314"/>
        <v>2028818.6184808004</v>
      </c>
      <c r="EM169" s="95">
        <f t="shared" si="314"/>
        <v>4782194.6459999997</v>
      </c>
      <c r="EN169" s="95">
        <f t="shared" si="314"/>
        <v>9433218.9400000013</v>
      </c>
      <c r="EO169" s="95">
        <f t="shared" si="314"/>
        <v>3967859.94</v>
      </c>
      <c r="EP169" s="95">
        <f t="shared" si="314"/>
        <v>3376100.6879449999</v>
      </c>
      <c r="EQ169" s="95">
        <f t="shared" si="314"/>
        <v>12191250.022330005</v>
      </c>
      <c r="ER169" s="95">
        <f t="shared" si="314"/>
        <v>3643165.36</v>
      </c>
      <c r="ES169" s="95">
        <f t="shared" si="314"/>
        <v>1678831.4900469999</v>
      </c>
      <c r="ET169" s="95">
        <f t="shared" si="314"/>
        <v>2735152.6779999998</v>
      </c>
      <c r="EU169" s="95">
        <f t="shared" si="314"/>
        <v>6146923.0080000004</v>
      </c>
      <c r="EV169" s="95">
        <f t="shared" si="314"/>
        <v>1123705.6050259499</v>
      </c>
      <c r="EW169" s="95">
        <f t="shared" si="314"/>
        <v>6357054.1596800005</v>
      </c>
      <c r="EX169" s="95">
        <f t="shared" si="314"/>
        <v>1676667.4884736007</v>
      </c>
      <c r="EY169" s="95">
        <f t="shared" si="314"/>
        <v>7587095.2519999994</v>
      </c>
      <c r="EZ169" s="95">
        <f t="shared" si="314"/>
        <v>1837142.8825187003</v>
      </c>
      <c r="FA169" s="95">
        <f t="shared" si="314"/>
        <v>23335388.818</v>
      </c>
      <c r="FB169" s="95">
        <f t="shared" si="314"/>
        <v>3519453.1749999993</v>
      </c>
      <c r="FC169" s="95">
        <f t="shared" si="314"/>
        <v>17683925.532510001</v>
      </c>
      <c r="FD169" s="95">
        <f t="shared" si="314"/>
        <v>3330352.9668111438</v>
      </c>
      <c r="FE169" s="95">
        <f t="shared" si="314"/>
        <v>1104474.1529125359</v>
      </c>
      <c r="FF169" s="95">
        <f t="shared" si="314"/>
        <v>2325924.44</v>
      </c>
      <c r="FG169" s="95">
        <f t="shared" si="314"/>
        <v>1631115.3559999999</v>
      </c>
      <c r="FH169" s="95">
        <f t="shared" si="314"/>
        <v>1239626.61887152</v>
      </c>
      <c r="FI169" s="95">
        <f t="shared" si="314"/>
        <v>14694474.919999998</v>
      </c>
      <c r="FJ169" s="95">
        <f t="shared" si="314"/>
        <v>14045321.907000002</v>
      </c>
      <c r="FK169" s="95">
        <f t="shared" si="314"/>
        <v>14725668.60888624</v>
      </c>
      <c r="FL169" s="95">
        <f t="shared" si="314"/>
        <v>32261468.934</v>
      </c>
      <c r="FM169" s="95">
        <f t="shared" si="314"/>
        <v>22391302.616414316</v>
      </c>
      <c r="FN169" s="95">
        <f t="shared" si="314"/>
        <v>154694984.22400001</v>
      </c>
      <c r="FO169" s="95">
        <f t="shared" si="314"/>
        <v>9193346.5410000011</v>
      </c>
      <c r="FP169" s="95">
        <f t="shared" si="314"/>
        <v>18431838.344898958</v>
      </c>
      <c r="FQ169" s="95">
        <f t="shared" si="314"/>
        <v>6068779.3751999997</v>
      </c>
      <c r="FR169" s="95">
        <f t="shared" si="314"/>
        <v>1484715.1562034998</v>
      </c>
      <c r="FS169" s="95">
        <f t="shared" si="314"/>
        <v>1880087.8915080996</v>
      </c>
      <c r="FT169" s="95">
        <f t="shared" si="314"/>
        <v>1231615.666</v>
      </c>
      <c r="FU169" s="95">
        <f t="shared" si="314"/>
        <v>7129390.9460000005</v>
      </c>
      <c r="FV169" s="95">
        <f t="shared" si="314"/>
        <v>5624469.3951400118</v>
      </c>
      <c r="FW169" s="95">
        <f t="shared" si="314"/>
        <v>2020795.9462481926</v>
      </c>
      <c r="FX169" s="95">
        <f t="shared" si="314"/>
        <v>1161809.5595526814</v>
      </c>
      <c r="FY169" s="95">
        <f t="shared" si="314"/>
        <v>6143868141.7806082</v>
      </c>
    </row>
    <row r="170" spans="1:181" x14ac:dyDescent="0.25"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40"/>
      <c r="DQ170" s="40"/>
      <c r="DR170" s="40"/>
      <c r="DS170" s="40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40"/>
      <c r="EE170" s="40"/>
      <c r="EF170" s="40"/>
      <c r="EG170" s="40"/>
      <c r="EH170" s="40"/>
      <c r="EI170" s="40"/>
      <c r="EJ170" s="40"/>
      <c r="EK170" s="40"/>
      <c r="EL170" s="40"/>
      <c r="EM170" s="40"/>
      <c r="EN170" s="40"/>
      <c r="EO170" s="40"/>
      <c r="EP170" s="40"/>
      <c r="EQ170" s="40"/>
      <c r="ER170" s="40"/>
      <c r="ES170" s="40"/>
      <c r="ET170" s="40"/>
      <c r="EU170" s="40"/>
      <c r="EV170" s="40"/>
      <c r="EW170" s="40"/>
      <c r="EX170" s="40"/>
      <c r="EY170" s="40"/>
      <c r="EZ170" s="40"/>
      <c r="FA170" s="40"/>
      <c r="FB170" s="40"/>
      <c r="FC170" s="40"/>
      <c r="FD170" s="40"/>
      <c r="FE170" s="40"/>
      <c r="FF170" s="40"/>
      <c r="FG170" s="40"/>
      <c r="FH170" s="40"/>
      <c r="FI170" s="40"/>
      <c r="FJ170" s="40"/>
      <c r="FK170" s="40"/>
      <c r="FL170" s="40"/>
      <c r="FM170" s="40"/>
      <c r="FN170" s="40"/>
      <c r="FO170" s="40"/>
      <c r="FP170" s="40"/>
      <c r="FQ170" s="40"/>
      <c r="FR170" s="40"/>
      <c r="FS170" s="40"/>
      <c r="FT170" s="40"/>
      <c r="FU170" s="40"/>
      <c r="FV170" s="40"/>
      <c r="FW170" s="40"/>
      <c r="FX170" s="40"/>
      <c r="FY170" s="40"/>
    </row>
    <row r="171" spans="1:181" ht="21" x14ac:dyDescent="0.35">
      <c r="B171" s="37" t="s">
        <v>337</v>
      </c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0"/>
      <c r="DC171" s="40"/>
      <c r="DD171" s="40"/>
      <c r="DE171" s="40"/>
      <c r="DF171" s="40"/>
      <c r="DG171" s="40"/>
      <c r="DH171" s="40"/>
      <c r="DI171" s="40"/>
      <c r="DJ171" s="40"/>
      <c r="DK171" s="40"/>
      <c r="DL171" s="40"/>
      <c r="DM171" s="40"/>
      <c r="DN171" s="40"/>
      <c r="DO171" s="40"/>
      <c r="DP171" s="40"/>
      <c r="DQ171" s="40"/>
      <c r="DR171" s="40"/>
      <c r="DS171" s="40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40"/>
      <c r="EE171" s="40"/>
      <c r="EF171" s="40"/>
      <c r="EG171" s="40"/>
      <c r="EH171" s="40"/>
      <c r="EI171" s="40"/>
      <c r="EJ171" s="40"/>
      <c r="EK171" s="40"/>
      <c r="EL171" s="40"/>
      <c r="EM171" s="40"/>
      <c r="EN171" s="40"/>
      <c r="EO171" s="40"/>
      <c r="EP171" s="40"/>
      <c r="EQ171" s="40"/>
      <c r="ER171" s="40"/>
      <c r="ES171" s="40"/>
      <c r="ET171" s="40"/>
      <c r="EU171" s="40"/>
      <c r="EV171" s="40"/>
      <c r="EW171" s="40"/>
      <c r="EX171" s="40"/>
      <c r="EY171" s="40"/>
      <c r="EZ171" s="40"/>
      <c r="FA171" s="40"/>
      <c r="FB171" s="40"/>
      <c r="FC171" s="40"/>
      <c r="FD171" s="40"/>
      <c r="FE171" s="40"/>
      <c r="FF171" s="40"/>
      <c r="FG171" s="40"/>
      <c r="FH171" s="40"/>
      <c r="FI171" s="40"/>
      <c r="FJ171" s="40"/>
      <c r="FK171" s="40"/>
      <c r="FL171" s="40"/>
      <c r="FM171" s="40"/>
      <c r="FN171" s="40"/>
      <c r="FO171" s="40"/>
      <c r="FP171" s="40"/>
      <c r="FQ171" s="40"/>
      <c r="FR171" s="40"/>
      <c r="FS171" s="40"/>
      <c r="FT171" s="40"/>
      <c r="FU171" s="40"/>
      <c r="FV171" s="40"/>
      <c r="FW171" s="40"/>
      <c r="FX171" s="40"/>
      <c r="FY171" s="40"/>
    </row>
    <row r="172" spans="1:181" x14ac:dyDescent="0.25">
      <c r="B172" s="19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</row>
    <row r="173" spans="1:181" x14ac:dyDescent="0.25">
      <c r="B173" s="6" t="s">
        <v>338</v>
      </c>
      <c r="AG173" s="2"/>
      <c r="FY173" s="7"/>
    </row>
    <row r="174" spans="1:181" s="4" customFormat="1" x14ac:dyDescent="0.25">
      <c r="A174" s="49"/>
      <c r="B174" s="4" t="s">
        <v>341</v>
      </c>
      <c r="C174" s="4">
        <v>12948101.859999999</v>
      </c>
      <c r="D174" s="4">
        <v>51966148.349999994</v>
      </c>
      <c r="E174" s="4">
        <v>15442395.779999999</v>
      </c>
      <c r="F174" s="4">
        <v>22796261.030000001</v>
      </c>
      <c r="G174" s="4">
        <v>2097496.17</v>
      </c>
      <c r="H174" s="4">
        <v>2270472.06</v>
      </c>
      <c r="I174" s="4">
        <v>15777644.27</v>
      </c>
      <c r="J174" s="4">
        <v>3760898.82</v>
      </c>
      <c r="K174" s="4">
        <v>736980.74</v>
      </c>
      <c r="L174" s="4">
        <v>9847403.3999999985</v>
      </c>
      <c r="M174" s="4">
        <v>3509350.86</v>
      </c>
      <c r="N174" s="4">
        <v>120666124.59999999</v>
      </c>
      <c r="O174" s="4">
        <v>35828696.489999995</v>
      </c>
      <c r="P174" s="4">
        <v>744355.49</v>
      </c>
      <c r="Q174" s="4">
        <v>50807706.519999996</v>
      </c>
      <c r="R174" s="4">
        <v>1102838.1199999999</v>
      </c>
      <c r="S174" s="4">
        <v>6255594.1699999999</v>
      </c>
      <c r="T174" s="4">
        <v>558877.42999999993</v>
      </c>
      <c r="U174" s="4">
        <v>230595.56</v>
      </c>
      <c r="V174" s="4">
        <v>672481.69</v>
      </c>
      <c r="W174" s="4">
        <v>159207.56</v>
      </c>
      <c r="X174" s="4">
        <v>148283.76</v>
      </c>
      <c r="Y174" s="4">
        <v>1201834.0900000001</v>
      </c>
      <c r="Z174" s="4">
        <v>431767.6</v>
      </c>
      <c r="AA174" s="4">
        <v>66359023.57</v>
      </c>
      <c r="AB174" s="4">
        <v>129690237.93000001</v>
      </c>
      <c r="AC174" s="4">
        <v>3141456.13</v>
      </c>
      <c r="AD174" s="4">
        <v>3182933.73</v>
      </c>
      <c r="AE174" s="4">
        <v>489186.87</v>
      </c>
      <c r="AF174" s="4">
        <v>723986.99</v>
      </c>
      <c r="AG174" s="4">
        <v>7395624.9399999995</v>
      </c>
      <c r="AH174" s="4">
        <v>581503.46</v>
      </c>
      <c r="AI174" s="4">
        <v>214090.78</v>
      </c>
      <c r="AJ174" s="4">
        <v>610297.31999999995</v>
      </c>
      <c r="AK174" s="4">
        <v>1100928.55</v>
      </c>
      <c r="AL174" s="4">
        <v>1813996.1300000001</v>
      </c>
      <c r="AM174" s="4">
        <v>671852.30999999994</v>
      </c>
      <c r="AN174" s="4">
        <v>2499393.19</v>
      </c>
      <c r="AO174" s="4">
        <v>10669051.16</v>
      </c>
      <c r="AP174" s="4">
        <v>287255464.60000002</v>
      </c>
      <c r="AQ174" s="4">
        <v>1767755.09</v>
      </c>
      <c r="AR174" s="4">
        <v>129291747.94000001</v>
      </c>
      <c r="AS174" s="4">
        <v>29483993.68</v>
      </c>
      <c r="AT174" s="4">
        <v>4796501.5200000005</v>
      </c>
      <c r="AU174" s="4">
        <v>671767.98</v>
      </c>
      <c r="AV174" s="4">
        <v>377250.6</v>
      </c>
      <c r="AW174" s="4">
        <v>407122.42</v>
      </c>
      <c r="AX174" s="4">
        <v>248673.16</v>
      </c>
      <c r="AY174" s="4">
        <v>630623.42000000004</v>
      </c>
      <c r="AZ174" s="4">
        <v>10873438.100000001</v>
      </c>
      <c r="BA174" s="4">
        <v>7155190.71</v>
      </c>
      <c r="BB174" s="4">
        <v>2820416.3200000003</v>
      </c>
      <c r="BC174" s="4">
        <v>60302297.649999999</v>
      </c>
      <c r="BD174" s="4">
        <v>11034374.23</v>
      </c>
      <c r="BE174" s="4">
        <v>2776528.1399999997</v>
      </c>
      <c r="BF174" s="4">
        <v>38677523.239999995</v>
      </c>
      <c r="BG174" s="4">
        <v>839647.15</v>
      </c>
      <c r="BH174" s="4">
        <v>905357.09</v>
      </c>
      <c r="BI174" s="4">
        <v>358344</v>
      </c>
      <c r="BJ174" s="4">
        <v>11760446.84</v>
      </c>
      <c r="BK174" s="4">
        <v>18130863.91</v>
      </c>
      <c r="BL174" s="4">
        <v>89872.56</v>
      </c>
      <c r="BM174" s="4">
        <v>333036.77</v>
      </c>
      <c r="BN174" s="4">
        <v>7042999.0099999998</v>
      </c>
      <c r="BO174" s="4">
        <v>3065244.88</v>
      </c>
      <c r="BP174" s="4">
        <v>1409982.6099999999</v>
      </c>
      <c r="BQ174" s="4">
        <v>22121818.059999999</v>
      </c>
      <c r="BR174" s="4">
        <v>7295037.6000000006</v>
      </c>
      <c r="BS174" s="4">
        <v>3003591.18</v>
      </c>
      <c r="BT174" s="4">
        <v>1324477.9400000002</v>
      </c>
      <c r="BU174" s="4">
        <v>3515604.42</v>
      </c>
      <c r="BV174" s="4">
        <v>6876078.3300000001</v>
      </c>
      <c r="BW174" s="4">
        <v>9174615.6600000001</v>
      </c>
      <c r="BX174" s="4">
        <v>1031328.5700000001</v>
      </c>
      <c r="BY174" s="4">
        <v>2089729.42</v>
      </c>
      <c r="BZ174" s="4">
        <v>1061190.44</v>
      </c>
      <c r="CA174" s="4">
        <v>1153800.7</v>
      </c>
      <c r="CB174" s="4">
        <v>204597353.41999999</v>
      </c>
      <c r="CC174" s="4">
        <v>598782.21000000008</v>
      </c>
      <c r="CD174" s="4">
        <v>449529.14999999997</v>
      </c>
      <c r="CE174" s="4">
        <v>621856.9</v>
      </c>
      <c r="CF174" s="4">
        <v>387356.92000000004</v>
      </c>
      <c r="CG174" s="4">
        <v>479247.67</v>
      </c>
      <c r="CH174" s="4">
        <v>380601.45999999996</v>
      </c>
      <c r="CI174" s="4">
        <v>2055297.72</v>
      </c>
      <c r="CJ174" s="4">
        <v>3534647.1</v>
      </c>
      <c r="CK174" s="4">
        <v>11083593.860000001</v>
      </c>
      <c r="CL174" s="4">
        <v>2466864.35</v>
      </c>
      <c r="CM174" s="4">
        <v>1127828.22</v>
      </c>
      <c r="CN174" s="4">
        <v>68173397.219999999</v>
      </c>
      <c r="CO174" s="4">
        <v>32586228.990000002</v>
      </c>
      <c r="CP174" s="4">
        <v>7718943.3600000003</v>
      </c>
      <c r="CQ174" s="4">
        <v>1811610.77</v>
      </c>
      <c r="CR174" s="4">
        <v>508681.08</v>
      </c>
      <c r="CS174" s="4">
        <v>1126404.5</v>
      </c>
      <c r="CT174" s="4">
        <v>400760.84</v>
      </c>
      <c r="CU174" s="4">
        <v>277811.75</v>
      </c>
      <c r="CV174" s="4">
        <v>173304.66999999998</v>
      </c>
      <c r="CW174" s="4">
        <v>1367773.71</v>
      </c>
      <c r="CX174" s="4">
        <v>1052597.67</v>
      </c>
      <c r="CY174" s="4">
        <v>198952.87</v>
      </c>
      <c r="CZ174" s="4">
        <v>5144860.46</v>
      </c>
      <c r="DA174" s="4">
        <v>277346.37</v>
      </c>
      <c r="DB174" s="4">
        <v>501676.87</v>
      </c>
      <c r="DC174" s="4">
        <v>1284893.0499999998</v>
      </c>
      <c r="DD174" s="4">
        <v>1657780.24</v>
      </c>
      <c r="DE174" s="4">
        <v>2838138.78</v>
      </c>
      <c r="DF174" s="4">
        <v>46487053.600000001</v>
      </c>
      <c r="DG174" s="4">
        <v>840862.82000000007</v>
      </c>
      <c r="DH174" s="4">
        <v>10616963.109999999</v>
      </c>
      <c r="DI174" s="4">
        <v>11191678.530000001</v>
      </c>
      <c r="DJ174" s="4">
        <v>1319139.32</v>
      </c>
      <c r="DK174" s="4">
        <v>850114.97</v>
      </c>
      <c r="DL174" s="4">
        <v>12108770.379999999</v>
      </c>
      <c r="DM174" s="4">
        <v>923926.91999999993</v>
      </c>
      <c r="DN174" s="4">
        <v>5670881.0499999998</v>
      </c>
      <c r="DO174" s="4">
        <v>6254490.1600000001</v>
      </c>
      <c r="DP174" s="4">
        <v>435206.01999999996</v>
      </c>
      <c r="DQ174" s="4">
        <v>1381711.32</v>
      </c>
      <c r="DR174" s="4">
        <v>1644576.18</v>
      </c>
      <c r="DS174" s="4">
        <v>924357.6399999999</v>
      </c>
      <c r="DT174" s="4">
        <v>185244.19999999998</v>
      </c>
      <c r="DU174" s="4">
        <v>574245.08000000007</v>
      </c>
      <c r="DV174" s="4">
        <v>145639.29</v>
      </c>
      <c r="DW174" s="4">
        <v>399462.99</v>
      </c>
      <c r="DX174" s="4">
        <v>1076580.8400000001</v>
      </c>
      <c r="DY174" s="4">
        <v>1559960.4600000002</v>
      </c>
      <c r="DZ174" s="4">
        <v>2270431.17</v>
      </c>
      <c r="EA174" s="4">
        <v>4199421.67</v>
      </c>
      <c r="EB174" s="4">
        <v>1589555.6400000001</v>
      </c>
      <c r="EC174" s="4">
        <v>676454.29999999993</v>
      </c>
      <c r="ED174" s="4">
        <v>11204142.279999999</v>
      </c>
      <c r="EE174" s="4">
        <v>360988.19</v>
      </c>
      <c r="EF174" s="4">
        <v>1936623.21</v>
      </c>
      <c r="EG174" s="4">
        <v>558281.01</v>
      </c>
      <c r="EH174" s="4">
        <v>354145.07</v>
      </c>
      <c r="EI174" s="4">
        <v>28706862.57</v>
      </c>
      <c r="EJ174" s="4">
        <v>19813675.029999997</v>
      </c>
      <c r="EK174" s="4">
        <v>5201066.3600000003</v>
      </c>
      <c r="EL174" s="4">
        <v>1027303.6</v>
      </c>
      <c r="EM174" s="4">
        <v>1722203.4300000002</v>
      </c>
      <c r="EN174" s="4">
        <v>1588031.04</v>
      </c>
      <c r="EO174" s="4">
        <v>982633.03</v>
      </c>
      <c r="EP174" s="4">
        <v>2117212.94</v>
      </c>
      <c r="EQ174" s="4">
        <v>9115047.0500000007</v>
      </c>
      <c r="ER174" s="4">
        <v>2470154.06</v>
      </c>
      <c r="ES174" s="4">
        <v>410440.11000000004</v>
      </c>
      <c r="ET174" s="4">
        <v>753234.52999999991</v>
      </c>
      <c r="EU174" s="4">
        <v>784216.92</v>
      </c>
      <c r="EV174" s="4">
        <v>521828.27</v>
      </c>
      <c r="EW174" s="4">
        <v>4710260.9300000006</v>
      </c>
      <c r="EX174" s="4">
        <v>246168.58000000002</v>
      </c>
      <c r="EY174" s="4">
        <v>950094.16</v>
      </c>
      <c r="EZ174" s="4">
        <v>611700.22000000009</v>
      </c>
      <c r="FA174" s="4">
        <v>17492213.890000001</v>
      </c>
      <c r="FB174" s="4">
        <v>3428172.65</v>
      </c>
      <c r="FC174" s="4">
        <v>6077030.8100000005</v>
      </c>
      <c r="FD174" s="4">
        <v>1100401.3</v>
      </c>
      <c r="FE174" s="4">
        <v>542960.69999999995</v>
      </c>
      <c r="FF174" s="4">
        <v>468363.69</v>
      </c>
      <c r="FG174" s="4">
        <v>205625.74</v>
      </c>
      <c r="FH174" s="4">
        <v>560474.5</v>
      </c>
      <c r="FI174" s="4">
        <v>7779003.79</v>
      </c>
      <c r="FJ174" s="4">
        <v>9514419.2699999996</v>
      </c>
      <c r="FK174" s="4">
        <v>7329168.8399999999</v>
      </c>
      <c r="FL174" s="4">
        <v>14623542.139999999</v>
      </c>
      <c r="FM174" s="4">
        <v>6646367.8700000001</v>
      </c>
      <c r="FN174" s="4">
        <v>29601257</v>
      </c>
      <c r="FO174" s="4">
        <v>7538579.4199999999</v>
      </c>
      <c r="FP174" s="4">
        <v>6721825.75</v>
      </c>
      <c r="FQ174" s="4">
        <v>3089518.7399999998</v>
      </c>
      <c r="FR174" s="4">
        <v>811581.85</v>
      </c>
      <c r="FS174" s="4">
        <v>882661.09</v>
      </c>
      <c r="FT174" s="4">
        <v>1291937.4700000002</v>
      </c>
      <c r="FU174" s="4">
        <v>2735137.3299999996</v>
      </c>
      <c r="FV174" s="4">
        <v>1796785.09</v>
      </c>
      <c r="FW174" s="4">
        <v>486305.8</v>
      </c>
      <c r="FX174" s="4">
        <v>384046.10000000003</v>
      </c>
      <c r="FY174" s="4">
        <f>SUM(C174:FX174)</f>
        <v>1975723358.6799998</v>
      </c>
    </row>
    <row r="175" spans="1:181" s="4" customFormat="1" x14ac:dyDescent="0.25">
      <c r="A175" s="49"/>
      <c r="B175" s="4" t="s">
        <v>340</v>
      </c>
      <c r="C175" s="4">
        <v>39538123.815661162</v>
      </c>
      <c r="D175" s="4">
        <v>233266480.99039438</v>
      </c>
      <c r="E175" s="4">
        <v>38745802.343472891</v>
      </c>
      <c r="F175" s="4">
        <v>84683111.559279129</v>
      </c>
      <c r="G175" s="4">
        <v>4846050.5666425843</v>
      </c>
      <c r="H175" s="4">
        <v>4202912.9316735296</v>
      </c>
      <c r="I175" s="4">
        <v>72316255.824538901</v>
      </c>
      <c r="J175" s="4">
        <v>9963952.1023812387</v>
      </c>
      <c r="K175" s="4">
        <v>1875993.0682835944</v>
      </c>
      <c r="L175" s="4">
        <v>9271137.8662045524</v>
      </c>
      <c r="M175" s="4">
        <v>7881694.030004303</v>
      </c>
      <c r="N175" s="4">
        <v>215784938.95555803</v>
      </c>
      <c r="O175" s="4">
        <v>59211203.892731369</v>
      </c>
      <c r="P175" s="4">
        <v>1322518.0292548498</v>
      </c>
      <c r="Q175" s="4">
        <v>211345132.73103732</v>
      </c>
      <c r="R175" s="4">
        <v>2680806.6963666556</v>
      </c>
      <c r="S175" s="4">
        <v>3288657.2396268416</v>
      </c>
      <c r="T175" s="4">
        <v>1045490.7242439549</v>
      </c>
      <c r="U175" s="4">
        <v>515918.62923307292</v>
      </c>
      <c r="V175" s="4">
        <v>1727420.4362389685</v>
      </c>
      <c r="W175" s="4">
        <v>1455957.0104080108</v>
      </c>
      <c r="X175" s="4">
        <v>509620.86026157381</v>
      </c>
      <c r="Y175" s="4">
        <v>2418211.711395557</v>
      </c>
      <c r="Z175" s="4">
        <v>1896880.5137848873</v>
      </c>
      <c r="AA175" s="4">
        <v>115531805.9883277</v>
      </c>
      <c r="AB175" s="4">
        <v>59261896.390708871</v>
      </c>
      <c r="AC175" s="4">
        <v>3152423.2698257957</v>
      </c>
      <c r="AD175" s="4">
        <v>4058261.171925128</v>
      </c>
      <c r="AE175" s="4">
        <v>812261.3792544083</v>
      </c>
      <c r="AF175" s="4">
        <v>1192182.3023126393</v>
      </c>
      <c r="AG175" s="4">
        <v>-4.3655745685100555E-10</v>
      </c>
      <c r="AH175" s="4">
        <v>6213916.276495018</v>
      </c>
      <c r="AI175" s="4">
        <v>2592060.9378764681</v>
      </c>
      <c r="AJ175" s="4">
        <v>1720095.3466120812</v>
      </c>
      <c r="AK175" s="4">
        <v>1096193.5439689441</v>
      </c>
      <c r="AL175" s="4">
        <v>701794.66989250842</v>
      </c>
      <c r="AM175" s="4">
        <v>2723215.7471819618</v>
      </c>
      <c r="AN175" s="4">
        <v>664063.25687261729</v>
      </c>
      <c r="AO175" s="4">
        <v>21314360.320943587</v>
      </c>
      <c r="AP175" s="4">
        <v>274009934.96596873</v>
      </c>
      <c r="AQ175" s="4">
        <v>728690.54879192985</v>
      </c>
      <c r="AR175" s="4">
        <v>269983358.54282373</v>
      </c>
      <c r="AS175" s="4">
        <v>14366219.468832426</v>
      </c>
      <c r="AT175" s="4">
        <v>11695960.012906989</v>
      </c>
      <c r="AU175" s="4">
        <v>2386672.8197489721</v>
      </c>
      <c r="AV175" s="4">
        <v>2342590.4092098195</v>
      </c>
      <c r="AW175" s="4">
        <v>1831094.2348148997</v>
      </c>
      <c r="AX175" s="4">
        <v>463955.30520867207</v>
      </c>
      <c r="AY175" s="4">
        <v>3580363.4654829064</v>
      </c>
      <c r="AZ175" s="4">
        <v>59293017.496658318</v>
      </c>
      <c r="BA175" s="4">
        <v>47912793.294291452</v>
      </c>
      <c r="BB175" s="4">
        <v>44492678.001989029</v>
      </c>
      <c r="BC175" s="4">
        <v>137220175.74949965</v>
      </c>
      <c r="BD175" s="4">
        <v>16634142.581133222</v>
      </c>
      <c r="BE175" s="4">
        <v>6823960.6784856245</v>
      </c>
      <c r="BF175" s="4">
        <v>107222159.62682454</v>
      </c>
      <c r="BG175" s="4">
        <v>5948842.4711147575</v>
      </c>
      <c r="BH175" s="4">
        <v>3704438.7923217532</v>
      </c>
      <c r="BI175" s="4">
        <v>2035854.3767491831</v>
      </c>
      <c r="BJ175" s="4">
        <v>25285110.244085472</v>
      </c>
      <c r="BK175" s="4">
        <v>75185131.982343554</v>
      </c>
      <c r="BL175" s="4">
        <v>1812615.5154262711</v>
      </c>
      <c r="BM175" s="4">
        <v>2248597.6771756201</v>
      </c>
      <c r="BN175" s="4">
        <v>16534028.224031402</v>
      </c>
      <c r="BO175" s="4">
        <v>7119783.7511257166</v>
      </c>
      <c r="BP175" s="4">
        <v>796187.85694936977</v>
      </c>
      <c r="BQ175" s="4">
        <v>15677374.740521852</v>
      </c>
      <c r="BR175" s="4">
        <v>22040738.018993467</v>
      </c>
      <c r="BS175" s="4">
        <v>4412787.728529226</v>
      </c>
      <c r="BT175" s="4">
        <v>1666115.9253474211</v>
      </c>
      <c r="BU175" s="4">
        <v>0</v>
      </c>
      <c r="BV175" s="4">
        <v>1235262.9300099509</v>
      </c>
      <c r="BW175" s="4">
        <v>2382654.4719797675</v>
      </c>
      <c r="BX175" s="4">
        <v>31378.7412599456</v>
      </c>
      <c r="BY175" s="4">
        <v>1671371.2010498215</v>
      </c>
      <c r="BZ175" s="4">
        <v>1063071.4437123935</v>
      </c>
      <c r="CA175" s="4">
        <v>981652.45806869352</v>
      </c>
      <c r="CB175" s="4">
        <v>318734516.65061402</v>
      </c>
      <c r="CC175" s="4">
        <v>1188109.4605296855</v>
      </c>
      <c r="CD175" s="4">
        <v>509472.74999594968</v>
      </c>
      <c r="CE175" s="4">
        <v>1082777.7685886372</v>
      </c>
      <c r="CF175" s="4">
        <v>1036111.4943112659</v>
      </c>
      <c r="CG175" s="4">
        <v>1312726.3651591716</v>
      </c>
      <c r="CH175" s="4">
        <v>1070712.6799075899</v>
      </c>
      <c r="CI175" s="4">
        <v>2800937.0687586893</v>
      </c>
      <c r="CJ175" s="4">
        <v>4097959.3390240362</v>
      </c>
      <c r="CK175" s="49">
        <v>20078114.097307961</v>
      </c>
      <c r="CL175" s="4">
        <v>6630945.5995202102</v>
      </c>
      <c r="CM175" s="4">
        <v>4393323.7883685948</v>
      </c>
      <c r="CN175" s="4">
        <v>106991731.66032147</v>
      </c>
      <c r="CO175" s="4">
        <v>62917472.727932014</v>
      </c>
      <c r="CP175" s="4">
        <v>0</v>
      </c>
      <c r="CQ175" s="4">
        <v>7099753.6266136495</v>
      </c>
      <c r="CR175" s="4">
        <v>1511287.5674074851</v>
      </c>
      <c r="CS175" s="4">
        <v>1781670.9838813166</v>
      </c>
      <c r="CT175" s="4">
        <v>767127.16238077241</v>
      </c>
      <c r="CU175" s="4">
        <v>2405340.1028693155</v>
      </c>
      <c r="CV175" s="4">
        <v>493991.51908825728</v>
      </c>
      <c r="CW175" s="4">
        <v>438612.85200550413</v>
      </c>
      <c r="CX175" s="4">
        <v>2254770.0518363938</v>
      </c>
      <c r="CY175" s="4">
        <v>786191.17430987698</v>
      </c>
      <c r="CZ175" s="4">
        <v>9028600.4733353704</v>
      </c>
      <c r="DA175" s="4">
        <v>1683608.5308639158</v>
      </c>
      <c r="DB175" s="4">
        <v>2221558.8362159138</v>
      </c>
      <c r="DC175" s="4">
        <v>704984.52467084338</v>
      </c>
      <c r="DD175" s="4">
        <v>0</v>
      </c>
      <c r="DE175" s="4">
        <v>679213.37403420033</v>
      </c>
      <c r="DF175" s="4">
        <v>89934864.570116922</v>
      </c>
      <c r="DG175" s="4">
        <v>293867.84419205762</v>
      </c>
      <c r="DH175" s="4">
        <v>3170277.5601282232</v>
      </c>
      <c r="DI175" s="4">
        <v>6013443.5405192301</v>
      </c>
      <c r="DJ175" s="4">
        <v>3676945.8957106941</v>
      </c>
      <c r="DK175" s="4">
        <v>2269479.3507147082</v>
      </c>
      <c r="DL175" s="4">
        <v>26868128.634983424</v>
      </c>
      <c r="DM175" s="4">
        <v>1961940.2541000447</v>
      </c>
      <c r="DN175" s="4">
        <v>4397191.4499886399</v>
      </c>
      <c r="DO175" s="4">
        <v>13466042.362974942</v>
      </c>
      <c r="DP175" s="4">
        <v>1781285.1435885462</v>
      </c>
      <c r="DQ175" s="4">
        <v>2291450.64112437</v>
      </c>
      <c r="DR175" s="4">
        <v>7475299.5916271256</v>
      </c>
      <c r="DS175" s="4">
        <v>4919221.1993801212</v>
      </c>
      <c r="DT175" s="4">
        <v>1611134.7663959549</v>
      </c>
      <c r="DU175" s="4">
        <v>2555155.5365665182</v>
      </c>
      <c r="DV175" s="4">
        <v>2017268.842768725</v>
      </c>
      <c r="DW175" s="4">
        <v>2508163.3112068204</v>
      </c>
      <c r="DX175" s="4">
        <v>1209048.0644806277</v>
      </c>
      <c r="DY175" s="4">
        <v>1489651.2507357162</v>
      </c>
      <c r="DZ175" s="4">
        <v>5020740.9118513223</v>
      </c>
      <c r="EA175" s="4">
        <v>0</v>
      </c>
      <c r="EB175" s="4">
        <v>2525009.7686368073</v>
      </c>
      <c r="EC175" s="4">
        <v>1761017.7947315688</v>
      </c>
      <c r="ED175" s="4">
        <v>3271019.0548301488</v>
      </c>
      <c r="EE175" s="4">
        <v>1785482.916226099</v>
      </c>
      <c r="EF175" s="4">
        <v>8470308.4655634556</v>
      </c>
      <c r="EG175" s="4">
        <v>1824555.0311226202</v>
      </c>
      <c r="EH175" s="4">
        <v>1853305.529541163</v>
      </c>
      <c r="EI175" s="4">
        <v>83729700.105772048</v>
      </c>
      <c r="EJ175" s="4">
        <v>35363687.622738034</v>
      </c>
      <c r="EK175" s="4">
        <v>0</v>
      </c>
      <c r="EL175" s="4">
        <v>2178469.7930814889</v>
      </c>
      <c r="EM175" s="4">
        <v>2123660.1167897512</v>
      </c>
      <c r="EN175" s="4">
        <v>5904160.413256947</v>
      </c>
      <c r="EO175" s="4">
        <v>2277262.7934158859</v>
      </c>
      <c r="EP175" s="4">
        <v>1102960.0749053578</v>
      </c>
      <c r="EQ175" s="4">
        <v>6168924.397986766</v>
      </c>
      <c r="ER175" s="4">
        <v>842691.7128782958</v>
      </c>
      <c r="ES175" s="4">
        <v>967252.43177689856</v>
      </c>
      <c r="ET175" s="4">
        <v>1570031.3442948342</v>
      </c>
      <c r="EU175" s="4">
        <v>3601330.7871155171</v>
      </c>
      <c r="EV175" s="4">
        <v>427103.10655584</v>
      </c>
      <c r="EW175" s="4">
        <v>2783073.1205929597</v>
      </c>
      <c r="EX175" s="4">
        <v>2368132.1553150625</v>
      </c>
      <c r="EY175" s="4">
        <v>5979417.1181572666</v>
      </c>
      <c r="EZ175" s="4">
        <v>942211.82332690887</v>
      </c>
      <c r="FA175" s="4">
        <v>3184899.5186420134</v>
      </c>
      <c r="FB175" s="4">
        <v>0</v>
      </c>
      <c r="FC175" s="4">
        <v>10020104.112997673</v>
      </c>
      <c r="FD175" s="4">
        <v>1771521.2155894174</v>
      </c>
      <c r="FE175" s="4">
        <v>721353.45275498042</v>
      </c>
      <c r="FF175" s="4">
        <v>1542950.2848013085</v>
      </c>
      <c r="FG175" s="4">
        <v>1211765.6426098186</v>
      </c>
      <c r="FH175" s="4">
        <v>557392.63806615688</v>
      </c>
      <c r="FI175" s="4">
        <v>4259256.0515404223</v>
      </c>
      <c r="FJ175" s="4">
        <v>2130598.9383023484</v>
      </c>
      <c r="FK175" s="4">
        <v>6611181.2777477205</v>
      </c>
      <c r="FL175" s="4">
        <v>14771061.974657925</v>
      </c>
      <c r="FM175" s="4">
        <v>14070466.437175412</v>
      </c>
      <c r="FN175" s="4">
        <v>97206050.969528824</v>
      </c>
      <c r="FO175" s="4">
        <v>188984.76038834394</v>
      </c>
      <c r="FP175" s="4">
        <v>8598298.6493762117</v>
      </c>
      <c r="FQ175" s="4">
        <v>2523195.7126897457</v>
      </c>
      <c r="FR175" s="4">
        <v>953693.8740978156</v>
      </c>
      <c r="FS175" s="4">
        <v>1030859.1654486599</v>
      </c>
      <c r="FT175" s="4">
        <v>0</v>
      </c>
      <c r="FU175" s="4">
        <v>3005423.1151993829</v>
      </c>
      <c r="FV175" s="4">
        <v>3149285.7941939598</v>
      </c>
      <c r="FW175" s="4">
        <v>1301414.3780426008</v>
      </c>
      <c r="FX175" s="4">
        <v>750448.03127213719</v>
      </c>
      <c r="FY175" s="4">
        <f>SUM(C175:FX175)</f>
        <v>3532662765.3110838</v>
      </c>
    </row>
    <row r="176" spans="1:181" s="4" customFormat="1" x14ac:dyDescent="0.25">
      <c r="A176" s="49"/>
      <c r="B176" s="4" t="s">
        <v>344</v>
      </c>
      <c r="C176" s="4">
        <v>0</v>
      </c>
      <c r="D176" s="4">
        <v>-13375140.26</v>
      </c>
      <c r="E176" s="4">
        <v>-3843389.2171370001</v>
      </c>
      <c r="F176" s="4">
        <v>-4555153.8217185</v>
      </c>
      <c r="G176" s="4">
        <v>0</v>
      </c>
      <c r="H176" s="4">
        <v>0</v>
      </c>
      <c r="I176" s="4">
        <v>-19551662.099282436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-1533287.8068819998</v>
      </c>
      <c r="AT176" s="4">
        <v>0</v>
      </c>
      <c r="AU176" s="4">
        <v>0</v>
      </c>
      <c r="AV176" s="4">
        <v>0</v>
      </c>
      <c r="AW176" s="4">
        <v>0</v>
      </c>
      <c r="AX176" s="4">
        <v>0</v>
      </c>
      <c r="AY176" s="4">
        <v>-430142.59648519999</v>
      </c>
      <c r="AZ176" s="4">
        <v>0</v>
      </c>
      <c r="BA176" s="4">
        <v>0</v>
      </c>
      <c r="BB176" s="4">
        <v>0</v>
      </c>
      <c r="BC176" s="4">
        <v>-15631616.919190399</v>
      </c>
      <c r="BD176" s="4">
        <v>0</v>
      </c>
      <c r="BE176" s="4">
        <v>0</v>
      </c>
      <c r="BF176" s="4">
        <v>0</v>
      </c>
      <c r="BG176" s="4">
        <v>0</v>
      </c>
      <c r="BH176" s="4">
        <v>0</v>
      </c>
      <c r="BI176" s="4">
        <v>0</v>
      </c>
      <c r="BJ176" s="4">
        <v>0</v>
      </c>
      <c r="BK176" s="4">
        <v>0</v>
      </c>
      <c r="BL176" s="4">
        <v>0</v>
      </c>
      <c r="BM176" s="4">
        <v>0</v>
      </c>
      <c r="BN176" s="4">
        <v>0</v>
      </c>
      <c r="BO176" s="4">
        <v>0</v>
      </c>
      <c r="BP176" s="4">
        <v>0</v>
      </c>
      <c r="BQ176" s="4">
        <v>-1560825.8299295998</v>
      </c>
      <c r="BR176" s="4">
        <v>0</v>
      </c>
      <c r="BS176" s="4">
        <v>0</v>
      </c>
      <c r="BT176" s="4">
        <v>0</v>
      </c>
      <c r="BU176" s="4">
        <v>0</v>
      </c>
      <c r="BV176" s="4">
        <v>0</v>
      </c>
      <c r="BW176" s="4">
        <v>0</v>
      </c>
      <c r="BX176" s="4">
        <v>0</v>
      </c>
      <c r="BY176" s="4">
        <v>0</v>
      </c>
      <c r="BZ176" s="4">
        <v>0</v>
      </c>
      <c r="CA176" s="4">
        <v>0</v>
      </c>
      <c r="CB176" s="4">
        <v>0</v>
      </c>
      <c r="CC176" s="4">
        <v>0</v>
      </c>
      <c r="CD176" s="4">
        <v>0</v>
      </c>
      <c r="CE176" s="4">
        <v>0</v>
      </c>
      <c r="CF176" s="4">
        <v>0</v>
      </c>
      <c r="CG176" s="4">
        <v>0</v>
      </c>
      <c r="CH176" s="4">
        <v>0</v>
      </c>
      <c r="CI176" s="4">
        <v>0</v>
      </c>
      <c r="CJ176" s="4">
        <v>0</v>
      </c>
      <c r="CK176" s="49">
        <v>-2751188.3936443003</v>
      </c>
      <c r="CL176" s="4">
        <v>0</v>
      </c>
      <c r="CM176" s="4">
        <v>0</v>
      </c>
      <c r="CN176" s="4">
        <v>-5806698.5169600379</v>
      </c>
      <c r="CO176" s="4">
        <v>0</v>
      </c>
      <c r="CP176" s="4">
        <v>0</v>
      </c>
      <c r="CQ176" s="4">
        <v>0</v>
      </c>
      <c r="CR176" s="4">
        <v>0</v>
      </c>
      <c r="CS176" s="4">
        <v>0</v>
      </c>
      <c r="CT176" s="4">
        <v>0</v>
      </c>
      <c r="CU176" s="4">
        <v>0</v>
      </c>
      <c r="CV176" s="4">
        <v>0</v>
      </c>
      <c r="CW176" s="4">
        <v>0</v>
      </c>
      <c r="CX176" s="4">
        <v>0</v>
      </c>
      <c r="CY176" s="4">
        <v>0</v>
      </c>
      <c r="CZ176" s="4">
        <v>0</v>
      </c>
      <c r="DA176" s="4">
        <v>0</v>
      </c>
      <c r="DB176" s="4">
        <v>0</v>
      </c>
      <c r="DC176" s="4">
        <v>0</v>
      </c>
      <c r="DD176" s="4">
        <v>0</v>
      </c>
      <c r="DE176" s="4">
        <v>0</v>
      </c>
      <c r="DF176" s="4">
        <v>-4652292.7639668006</v>
      </c>
      <c r="DG176" s="4">
        <v>0</v>
      </c>
      <c r="DH176" s="4">
        <v>0</v>
      </c>
      <c r="DI176" s="4">
        <v>0</v>
      </c>
      <c r="DJ176" s="4">
        <v>0</v>
      </c>
      <c r="DK176" s="4">
        <v>0</v>
      </c>
      <c r="DL176" s="4">
        <v>0</v>
      </c>
      <c r="DM176" s="4">
        <v>0</v>
      </c>
      <c r="DN176" s="4">
        <v>0</v>
      </c>
      <c r="DO176" s="4">
        <v>0</v>
      </c>
      <c r="DP176" s="4">
        <v>0</v>
      </c>
      <c r="DQ176" s="4">
        <v>0</v>
      </c>
      <c r="DR176" s="4">
        <v>0</v>
      </c>
      <c r="DS176" s="4">
        <v>0</v>
      </c>
      <c r="DT176" s="4">
        <v>0</v>
      </c>
      <c r="DU176" s="4">
        <v>0</v>
      </c>
      <c r="DV176" s="4">
        <v>0</v>
      </c>
      <c r="DW176" s="4">
        <v>0</v>
      </c>
      <c r="DX176" s="4">
        <v>0</v>
      </c>
      <c r="DY176" s="4">
        <v>0</v>
      </c>
      <c r="DZ176" s="4">
        <v>0</v>
      </c>
      <c r="EA176" s="4">
        <v>0</v>
      </c>
      <c r="EB176" s="4">
        <v>0</v>
      </c>
      <c r="EC176" s="4">
        <v>0</v>
      </c>
      <c r="ED176" s="4">
        <v>0</v>
      </c>
      <c r="EE176" s="4">
        <v>0</v>
      </c>
      <c r="EF176" s="4">
        <v>0</v>
      </c>
      <c r="EG176" s="4">
        <v>0</v>
      </c>
      <c r="EH176" s="4">
        <v>0</v>
      </c>
      <c r="EI176" s="4">
        <v>-1033742.935348</v>
      </c>
      <c r="EJ176" s="4">
        <v>0</v>
      </c>
      <c r="EK176" s="4">
        <v>0</v>
      </c>
      <c r="EL176" s="4">
        <v>0</v>
      </c>
      <c r="EM176" s="4">
        <v>0</v>
      </c>
      <c r="EN176" s="4">
        <v>0</v>
      </c>
      <c r="EO176" s="4">
        <v>0</v>
      </c>
      <c r="EP176" s="4">
        <v>0</v>
      </c>
      <c r="EQ176" s="4">
        <v>0</v>
      </c>
      <c r="ER176" s="4">
        <v>0</v>
      </c>
      <c r="ES176" s="4">
        <v>0</v>
      </c>
      <c r="ET176" s="4">
        <v>0</v>
      </c>
      <c r="EU176" s="4">
        <v>0</v>
      </c>
      <c r="EV176" s="4">
        <v>0</v>
      </c>
      <c r="EW176" s="4">
        <v>0</v>
      </c>
      <c r="EX176" s="4">
        <v>0</v>
      </c>
      <c r="EY176" s="4">
        <v>0</v>
      </c>
      <c r="EZ176" s="4">
        <v>0</v>
      </c>
      <c r="FA176" s="4">
        <v>0</v>
      </c>
      <c r="FB176" s="4">
        <v>0</v>
      </c>
      <c r="FC176" s="4">
        <v>0</v>
      </c>
      <c r="FD176" s="4">
        <v>0</v>
      </c>
      <c r="FE176" s="4">
        <v>0</v>
      </c>
      <c r="FF176" s="4">
        <v>0</v>
      </c>
      <c r="FG176" s="4">
        <v>0</v>
      </c>
      <c r="FH176" s="4">
        <v>0</v>
      </c>
      <c r="FI176" s="4">
        <v>0</v>
      </c>
      <c r="FJ176" s="4">
        <v>0</v>
      </c>
      <c r="FK176" s="4">
        <v>0</v>
      </c>
      <c r="FL176" s="4">
        <v>0</v>
      </c>
      <c r="FM176" s="4">
        <v>0</v>
      </c>
      <c r="FN176" s="4">
        <v>0</v>
      </c>
      <c r="FO176" s="4">
        <v>0</v>
      </c>
      <c r="FP176" s="4">
        <v>0</v>
      </c>
      <c r="FQ176" s="4">
        <v>0</v>
      </c>
      <c r="FR176" s="4">
        <v>0</v>
      </c>
      <c r="FS176" s="4">
        <v>0</v>
      </c>
      <c r="FT176" s="4">
        <v>0</v>
      </c>
      <c r="FU176" s="4">
        <v>0</v>
      </c>
      <c r="FV176" s="4">
        <v>0</v>
      </c>
      <c r="FW176" s="4">
        <v>0</v>
      </c>
      <c r="FX176" s="4">
        <v>0</v>
      </c>
      <c r="FY176" s="4">
        <f>SUM(C176:FX176)</f>
        <v>-74725141.160544276</v>
      </c>
    </row>
    <row r="177" spans="1:181" s="4" customFormat="1" x14ac:dyDescent="0.25">
      <c r="A177" s="49"/>
      <c r="B177" s="93" t="s">
        <v>345</v>
      </c>
      <c r="C177" s="89">
        <f>SUM(C174:C176)</f>
        <v>52486225.675661162</v>
      </c>
      <c r="D177" s="89">
        <f t="shared" ref="D177:BO177" si="315">SUM(D174:D176)</f>
        <v>271857489.08039439</v>
      </c>
      <c r="E177" s="89">
        <f t="shared" si="315"/>
        <v>50344808.90633589</v>
      </c>
      <c r="F177" s="89">
        <f t="shared" si="315"/>
        <v>102924218.76756063</v>
      </c>
      <c r="G177" s="89">
        <f t="shared" si="315"/>
        <v>6943546.7366425842</v>
      </c>
      <c r="H177" s="89">
        <f t="shared" si="315"/>
        <v>6473384.9916735291</v>
      </c>
      <c r="I177" s="89">
        <f t="shared" si="315"/>
        <v>68542237.995256454</v>
      </c>
      <c r="J177" s="89">
        <f t="shared" si="315"/>
        <v>13724850.922381239</v>
      </c>
      <c r="K177" s="89">
        <f t="shared" si="315"/>
        <v>2612973.8082835944</v>
      </c>
      <c r="L177" s="89">
        <f t="shared" si="315"/>
        <v>19118541.266204551</v>
      </c>
      <c r="M177" s="89">
        <f t="shared" si="315"/>
        <v>11391044.890004303</v>
      </c>
      <c r="N177" s="89">
        <f t="shared" si="315"/>
        <v>336451063.55555803</v>
      </c>
      <c r="O177" s="89">
        <f t="shared" si="315"/>
        <v>95039900.382731363</v>
      </c>
      <c r="P177" s="89">
        <f t="shared" si="315"/>
        <v>2066873.5192548498</v>
      </c>
      <c r="Q177" s="89">
        <f t="shared" si="315"/>
        <v>262152839.2510373</v>
      </c>
      <c r="R177" s="89">
        <f t="shared" si="315"/>
        <v>3783644.8163666558</v>
      </c>
      <c r="S177" s="89">
        <f t="shared" si="315"/>
        <v>9544251.4096268415</v>
      </c>
      <c r="T177" s="89">
        <f t="shared" si="315"/>
        <v>1604368.1542439549</v>
      </c>
      <c r="U177" s="89">
        <f t="shared" si="315"/>
        <v>746514.18923307292</v>
      </c>
      <c r="V177" s="89">
        <f t="shared" si="315"/>
        <v>2399902.1262389682</v>
      </c>
      <c r="W177" s="89">
        <f t="shared" si="315"/>
        <v>1615164.5704080109</v>
      </c>
      <c r="X177" s="89">
        <f t="shared" si="315"/>
        <v>657904.62026157381</v>
      </c>
      <c r="Y177" s="89">
        <f t="shared" si="315"/>
        <v>3620045.8013955569</v>
      </c>
      <c r="Z177" s="89">
        <f t="shared" si="315"/>
        <v>2328648.1137848874</v>
      </c>
      <c r="AA177" s="89">
        <f t="shared" si="315"/>
        <v>181890829.5583277</v>
      </c>
      <c r="AB177" s="89">
        <f t="shared" si="315"/>
        <v>188952134.32070887</v>
      </c>
      <c r="AC177" s="89">
        <f t="shared" si="315"/>
        <v>6293879.3998257956</v>
      </c>
      <c r="AD177" s="89">
        <f t="shared" si="315"/>
        <v>7241194.901925128</v>
      </c>
      <c r="AE177" s="89">
        <f t="shared" si="315"/>
        <v>1301448.2492544083</v>
      </c>
      <c r="AF177" s="89">
        <f t="shared" si="315"/>
        <v>1916169.2923126393</v>
      </c>
      <c r="AG177" s="89">
        <f t="shared" si="315"/>
        <v>7395624.9399999995</v>
      </c>
      <c r="AH177" s="89">
        <f t="shared" si="315"/>
        <v>6795419.736495018</v>
      </c>
      <c r="AI177" s="89">
        <f t="shared" si="315"/>
        <v>2806151.7178764679</v>
      </c>
      <c r="AJ177" s="89">
        <f t="shared" si="315"/>
        <v>2330392.6666120812</v>
      </c>
      <c r="AK177" s="89">
        <f t="shared" si="315"/>
        <v>2197122.0939689442</v>
      </c>
      <c r="AL177" s="89">
        <f t="shared" si="315"/>
        <v>2515790.7998925084</v>
      </c>
      <c r="AM177" s="89">
        <f t="shared" si="315"/>
        <v>3395068.0571819618</v>
      </c>
      <c r="AN177" s="89">
        <f t="shared" si="315"/>
        <v>3163456.4468726171</v>
      </c>
      <c r="AO177" s="89">
        <f t="shared" si="315"/>
        <v>31983411.480943587</v>
      </c>
      <c r="AP177" s="89">
        <f t="shared" si="315"/>
        <v>561265399.56596875</v>
      </c>
      <c r="AQ177" s="89">
        <f t="shared" si="315"/>
        <v>2496445.6387919299</v>
      </c>
      <c r="AR177" s="89">
        <f t="shared" si="315"/>
        <v>399275106.48282373</v>
      </c>
      <c r="AS177" s="89">
        <f t="shared" si="315"/>
        <v>42316925.341950424</v>
      </c>
      <c r="AT177" s="89">
        <f t="shared" si="315"/>
        <v>16492461.53290699</v>
      </c>
      <c r="AU177" s="89">
        <f t="shared" si="315"/>
        <v>3058440.7997489721</v>
      </c>
      <c r="AV177" s="89">
        <f t="shared" si="315"/>
        <v>2719841.0092098196</v>
      </c>
      <c r="AW177" s="89">
        <f t="shared" si="315"/>
        <v>2238216.6548148999</v>
      </c>
      <c r="AX177" s="89">
        <f t="shared" si="315"/>
        <v>712628.4652086721</v>
      </c>
      <c r="AY177" s="89">
        <f t="shared" si="315"/>
        <v>3780844.2889977065</v>
      </c>
      <c r="AZ177" s="89">
        <f t="shared" si="315"/>
        <v>70166455.596658319</v>
      </c>
      <c r="BA177" s="89">
        <f t="shared" si="315"/>
        <v>55067984.004291452</v>
      </c>
      <c r="BB177" s="89">
        <f t="shared" si="315"/>
        <v>47313094.32198903</v>
      </c>
      <c r="BC177" s="89">
        <f t="shared" si="315"/>
        <v>181890856.48030925</v>
      </c>
      <c r="BD177" s="89">
        <f t="shared" si="315"/>
        <v>27668516.811133221</v>
      </c>
      <c r="BE177" s="89">
        <f t="shared" si="315"/>
        <v>9600488.8184856251</v>
      </c>
      <c r="BF177" s="89">
        <f t="shared" si="315"/>
        <v>145899682.86682454</v>
      </c>
      <c r="BG177" s="89">
        <f t="shared" si="315"/>
        <v>6788489.6211147578</v>
      </c>
      <c r="BH177" s="89">
        <f t="shared" si="315"/>
        <v>4609795.8823217535</v>
      </c>
      <c r="BI177" s="89">
        <f t="shared" si="315"/>
        <v>2394198.3767491831</v>
      </c>
      <c r="BJ177" s="89">
        <f t="shared" si="315"/>
        <v>37045557.084085472</v>
      </c>
      <c r="BK177" s="89">
        <f t="shared" si="315"/>
        <v>93315995.892343551</v>
      </c>
      <c r="BL177" s="89">
        <f t="shared" si="315"/>
        <v>1902488.0754262712</v>
      </c>
      <c r="BM177" s="89">
        <f t="shared" si="315"/>
        <v>2581634.4471756201</v>
      </c>
      <c r="BN177" s="89">
        <f t="shared" si="315"/>
        <v>23577027.234031402</v>
      </c>
      <c r="BO177" s="89">
        <f t="shared" si="315"/>
        <v>10185028.631125716</v>
      </c>
      <c r="BP177" s="89">
        <f t="shared" ref="BP177:EA177" si="316">SUM(BP174:BP176)</f>
        <v>2206170.4669493698</v>
      </c>
      <c r="BQ177" s="89">
        <f t="shared" si="316"/>
        <v>36238366.970592253</v>
      </c>
      <c r="BR177" s="89">
        <f t="shared" si="316"/>
        <v>29335775.618993469</v>
      </c>
      <c r="BS177" s="89">
        <f t="shared" si="316"/>
        <v>7416378.9085292257</v>
      </c>
      <c r="BT177" s="89">
        <f t="shared" si="316"/>
        <v>2990593.8653474213</v>
      </c>
      <c r="BU177" s="89">
        <f t="shared" si="316"/>
        <v>3515604.42</v>
      </c>
      <c r="BV177" s="89">
        <f t="shared" si="316"/>
        <v>8111341.260009951</v>
      </c>
      <c r="BW177" s="89">
        <f t="shared" si="316"/>
        <v>11557270.131979767</v>
      </c>
      <c r="BX177" s="89">
        <f t="shared" si="316"/>
        <v>1062707.3112599456</v>
      </c>
      <c r="BY177" s="89">
        <f t="shared" si="316"/>
        <v>3761100.6210498214</v>
      </c>
      <c r="BZ177" s="89">
        <f t="shared" si="316"/>
        <v>2124261.8837123932</v>
      </c>
      <c r="CA177" s="89">
        <f t="shared" si="316"/>
        <v>2135453.1580686932</v>
      </c>
      <c r="CB177" s="89">
        <f t="shared" si="316"/>
        <v>523331870.07061398</v>
      </c>
      <c r="CC177" s="89">
        <f t="shared" si="316"/>
        <v>1786891.6705296854</v>
      </c>
      <c r="CD177" s="89">
        <f t="shared" si="316"/>
        <v>959001.89999594958</v>
      </c>
      <c r="CE177" s="89">
        <f t="shared" si="316"/>
        <v>1704634.6685886374</v>
      </c>
      <c r="CF177" s="89">
        <f t="shared" si="316"/>
        <v>1423468.414311266</v>
      </c>
      <c r="CG177" s="89">
        <f t="shared" si="316"/>
        <v>1791974.0351591716</v>
      </c>
      <c r="CH177" s="89">
        <f t="shared" si="316"/>
        <v>1451314.1399075899</v>
      </c>
      <c r="CI177" s="89">
        <f t="shared" si="316"/>
        <v>4856234.7887586895</v>
      </c>
      <c r="CJ177" s="89">
        <f t="shared" si="316"/>
        <v>7632606.4390240368</v>
      </c>
      <c r="CK177" s="89">
        <f t="shared" si="316"/>
        <v>28410519.563663665</v>
      </c>
      <c r="CL177" s="89">
        <f t="shared" si="316"/>
        <v>9097809.9495202098</v>
      </c>
      <c r="CM177" s="89">
        <f t="shared" si="316"/>
        <v>5521152.0083685946</v>
      </c>
      <c r="CN177" s="89">
        <f t="shared" si="316"/>
        <v>169358430.36336145</v>
      </c>
      <c r="CO177" s="89">
        <f t="shared" si="316"/>
        <v>95503701.717932016</v>
      </c>
      <c r="CP177" s="89">
        <f t="shared" si="316"/>
        <v>7718943.3600000003</v>
      </c>
      <c r="CQ177" s="89">
        <f t="shared" si="316"/>
        <v>8911364.39661365</v>
      </c>
      <c r="CR177" s="89">
        <f t="shared" si="316"/>
        <v>2019968.6474074852</v>
      </c>
      <c r="CS177" s="89">
        <f t="shared" si="316"/>
        <v>2908075.4838813166</v>
      </c>
      <c r="CT177" s="89">
        <f t="shared" si="316"/>
        <v>1167888.0023807725</v>
      </c>
      <c r="CU177" s="89">
        <f t="shared" si="316"/>
        <v>2683151.8528693155</v>
      </c>
      <c r="CV177" s="89">
        <f t="shared" si="316"/>
        <v>667296.18908825726</v>
      </c>
      <c r="CW177" s="89">
        <f t="shared" si="316"/>
        <v>1806386.562005504</v>
      </c>
      <c r="CX177" s="89">
        <f t="shared" si="316"/>
        <v>3307367.7218363937</v>
      </c>
      <c r="CY177" s="89">
        <f t="shared" si="316"/>
        <v>985144.04430987698</v>
      </c>
      <c r="CZ177" s="89">
        <f t="shared" si="316"/>
        <v>14173460.933335371</v>
      </c>
      <c r="DA177" s="89">
        <f t="shared" si="316"/>
        <v>1960954.9008639157</v>
      </c>
      <c r="DB177" s="89">
        <f t="shared" si="316"/>
        <v>2723235.7062159139</v>
      </c>
      <c r="DC177" s="89">
        <f t="shared" si="316"/>
        <v>1989877.5746708433</v>
      </c>
      <c r="DD177" s="89">
        <f t="shared" si="316"/>
        <v>1657780.24</v>
      </c>
      <c r="DE177" s="89">
        <f t="shared" si="316"/>
        <v>3517352.1540342001</v>
      </c>
      <c r="DF177" s="89">
        <f t="shared" si="316"/>
        <v>131769625.40615013</v>
      </c>
      <c r="DG177" s="89">
        <f t="shared" si="316"/>
        <v>1134730.6641920577</v>
      </c>
      <c r="DH177" s="89">
        <f t="shared" si="316"/>
        <v>13787240.670128223</v>
      </c>
      <c r="DI177" s="89">
        <f t="shared" si="316"/>
        <v>17205122.070519231</v>
      </c>
      <c r="DJ177" s="89">
        <f t="shared" si="316"/>
        <v>4996085.215710694</v>
      </c>
      <c r="DK177" s="89">
        <f t="shared" si="316"/>
        <v>3119594.3207147084</v>
      </c>
      <c r="DL177" s="89">
        <f t="shared" si="316"/>
        <v>38976899.014983423</v>
      </c>
      <c r="DM177" s="89">
        <f t="shared" si="316"/>
        <v>2885867.1741000446</v>
      </c>
      <c r="DN177" s="89">
        <f t="shared" si="316"/>
        <v>10068072.49998864</v>
      </c>
      <c r="DO177" s="89">
        <f t="shared" si="316"/>
        <v>19720532.522974942</v>
      </c>
      <c r="DP177" s="89">
        <f t="shared" si="316"/>
        <v>2216491.1635885462</v>
      </c>
      <c r="DQ177" s="89">
        <f t="shared" si="316"/>
        <v>3673161.9611243699</v>
      </c>
      <c r="DR177" s="89">
        <f t="shared" si="316"/>
        <v>9119875.7716271263</v>
      </c>
      <c r="DS177" s="89">
        <f t="shared" si="316"/>
        <v>5843578.8393801209</v>
      </c>
      <c r="DT177" s="89">
        <f t="shared" si="316"/>
        <v>1796378.9663959548</v>
      </c>
      <c r="DU177" s="89">
        <f t="shared" si="316"/>
        <v>3129400.6165665183</v>
      </c>
      <c r="DV177" s="89">
        <f t="shared" si="316"/>
        <v>2162908.132768725</v>
      </c>
      <c r="DW177" s="89">
        <f t="shared" si="316"/>
        <v>2907626.3012068206</v>
      </c>
      <c r="DX177" s="89">
        <f t="shared" si="316"/>
        <v>2285628.9044806277</v>
      </c>
      <c r="DY177" s="89">
        <f t="shared" si="316"/>
        <v>3049611.7107357164</v>
      </c>
      <c r="DZ177" s="89">
        <f t="shared" si="316"/>
        <v>7291172.0818513222</v>
      </c>
      <c r="EA177" s="89">
        <f t="shared" si="316"/>
        <v>4199421.67</v>
      </c>
      <c r="EB177" s="89">
        <f t="shared" ref="EB177:FY177" si="317">SUM(EB174:EB176)</f>
        <v>4114565.4086368075</v>
      </c>
      <c r="EC177" s="89">
        <f t="shared" si="317"/>
        <v>2437472.0947315688</v>
      </c>
      <c r="ED177" s="89">
        <f t="shared" si="317"/>
        <v>14475161.334830148</v>
      </c>
      <c r="EE177" s="89">
        <f t="shared" si="317"/>
        <v>2146471.1062260992</v>
      </c>
      <c r="EF177" s="89">
        <f t="shared" si="317"/>
        <v>10406931.675563455</v>
      </c>
      <c r="EG177" s="89">
        <f t="shared" si="317"/>
        <v>2382836.04112262</v>
      </c>
      <c r="EH177" s="89">
        <f t="shared" si="317"/>
        <v>2207450.5995411631</v>
      </c>
      <c r="EI177" s="89">
        <f t="shared" si="317"/>
        <v>111402819.74042404</v>
      </c>
      <c r="EJ177" s="89">
        <f t="shared" si="317"/>
        <v>55177362.652738035</v>
      </c>
      <c r="EK177" s="89">
        <f t="shared" si="317"/>
        <v>5201066.3600000003</v>
      </c>
      <c r="EL177" s="89">
        <f t="shared" si="317"/>
        <v>3205773.393081489</v>
      </c>
      <c r="EM177" s="89">
        <f t="shared" si="317"/>
        <v>3845863.5467897514</v>
      </c>
      <c r="EN177" s="89">
        <f t="shared" si="317"/>
        <v>7492191.453256947</v>
      </c>
      <c r="EO177" s="89">
        <f t="shared" si="317"/>
        <v>3259895.8234158857</v>
      </c>
      <c r="EP177" s="89">
        <f t="shared" si="317"/>
        <v>3220173.0149053577</v>
      </c>
      <c r="EQ177" s="89">
        <f t="shared" si="317"/>
        <v>15283971.447986767</v>
      </c>
      <c r="ER177" s="89">
        <f t="shared" si="317"/>
        <v>3312845.7728782957</v>
      </c>
      <c r="ES177" s="89">
        <f t="shared" si="317"/>
        <v>1377692.5417768985</v>
      </c>
      <c r="ET177" s="89">
        <f t="shared" si="317"/>
        <v>2323265.8742948342</v>
      </c>
      <c r="EU177" s="89">
        <f t="shared" si="317"/>
        <v>4385547.707115517</v>
      </c>
      <c r="EV177" s="89">
        <f t="shared" si="317"/>
        <v>948931.37655584002</v>
      </c>
      <c r="EW177" s="89">
        <f t="shared" si="317"/>
        <v>7493334.0505929608</v>
      </c>
      <c r="EX177" s="89">
        <f t="shared" si="317"/>
        <v>2614300.7353150626</v>
      </c>
      <c r="EY177" s="89">
        <f t="shared" si="317"/>
        <v>6929511.2781572668</v>
      </c>
      <c r="EZ177" s="89">
        <f t="shared" si="317"/>
        <v>1553912.043326909</v>
      </c>
      <c r="FA177" s="89">
        <f t="shared" si="317"/>
        <v>20677113.408642013</v>
      </c>
      <c r="FB177" s="89">
        <f t="shared" si="317"/>
        <v>3428172.65</v>
      </c>
      <c r="FC177" s="89">
        <f t="shared" si="317"/>
        <v>16097134.922997674</v>
      </c>
      <c r="FD177" s="89">
        <f t="shared" si="317"/>
        <v>2871922.5155894174</v>
      </c>
      <c r="FE177" s="89">
        <f t="shared" si="317"/>
        <v>1264314.1527549804</v>
      </c>
      <c r="FF177" s="89">
        <f t="shared" si="317"/>
        <v>2011313.9748013085</v>
      </c>
      <c r="FG177" s="89">
        <f t="shared" si="317"/>
        <v>1417391.3826098186</v>
      </c>
      <c r="FH177" s="89">
        <f t="shared" si="317"/>
        <v>1117867.1380661568</v>
      </c>
      <c r="FI177" s="89">
        <f t="shared" si="317"/>
        <v>12038259.841540422</v>
      </c>
      <c r="FJ177" s="89">
        <f t="shared" si="317"/>
        <v>11645018.208302349</v>
      </c>
      <c r="FK177" s="89">
        <f t="shared" si="317"/>
        <v>13940350.11774772</v>
      </c>
      <c r="FL177" s="89">
        <f t="shared" si="317"/>
        <v>29394604.114657924</v>
      </c>
      <c r="FM177" s="89">
        <f t="shared" si="317"/>
        <v>20716834.307175413</v>
      </c>
      <c r="FN177" s="89">
        <f t="shared" si="317"/>
        <v>126807307.96952882</v>
      </c>
      <c r="FO177" s="89">
        <f t="shared" si="317"/>
        <v>7727564.1803883435</v>
      </c>
      <c r="FP177" s="89">
        <f t="shared" si="317"/>
        <v>15320124.399376212</v>
      </c>
      <c r="FQ177" s="89">
        <f t="shared" si="317"/>
        <v>5612714.4526897455</v>
      </c>
      <c r="FR177" s="89">
        <f t="shared" si="317"/>
        <v>1765275.7240978156</v>
      </c>
      <c r="FS177" s="89">
        <f t="shared" si="317"/>
        <v>1913520.2554486599</v>
      </c>
      <c r="FT177" s="89">
        <f t="shared" si="317"/>
        <v>1291937.4700000002</v>
      </c>
      <c r="FU177" s="89">
        <f t="shared" si="317"/>
        <v>5740560.4451993825</v>
      </c>
      <c r="FV177" s="89">
        <f t="shared" si="317"/>
        <v>4946070.8841939596</v>
      </c>
      <c r="FW177" s="89">
        <f t="shared" si="317"/>
        <v>1787720.1780426009</v>
      </c>
      <c r="FX177" s="89">
        <f t="shared" si="317"/>
        <v>1134494.1312721372</v>
      </c>
      <c r="FY177" s="89">
        <f t="shared" si="317"/>
        <v>5433660982.8305387</v>
      </c>
    </row>
    <row r="178" spans="1:181" s="4" customFormat="1" x14ac:dyDescent="0.25">
      <c r="A178" s="49"/>
      <c r="B178" s="97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98"/>
      <c r="BU178" s="98"/>
      <c r="BV178" s="98"/>
      <c r="BW178" s="98"/>
      <c r="BX178" s="98"/>
      <c r="BY178" s="98"/>
      <c r="BZ178" s="98"/>
      <c r="CA178" s="98"/>
      <c r="CB178" s="98"/>
      <c r="CC178" s="98"/>
      <c r="CD178" s="98"/>
      <c r="CE178" s="98"/>
      <c r="CF178" s="98"/>
      <c r="CG178" s="98"/>
      <c r="CH178" s="98"/>
      <c r="CI178" s="98"/>
      <c r="CJ178" s="98"/>
      <c r="CK178" s="98"/>
      <c r="CL178" s="98"/>
      <c r="CM178" s="98"/>
      <c r="CN178" s="98"/>
      <c r="CO178" s="98"/>
      <c r="CP178" s="98"/>
      <c r="CQ178" s="98"/>
      <c r="CR178" s="98"/>
      <c r="CS178" s="98"/>
      <c r="CT178" s="98"/>
      <c r="CU178" s="98"/>
      <c r="CV178" s="98"/>
      <c r="CW178" s="98"/>
      <c r="CX178" s="98"/>
      <c r="CY178" s="98"/>
      <c r="CZ178" s="98"/>
      <c r="DA178" s="98"/>
      <c r="DB178" s="98"/>
      <c r="DC178" s="98"/>
      <c r="DD178" s="98"/>
      <c r="DE178" s="98"/>
      <c r="DF178" s="98"/>
      <c r="DG178" s="98"/>
      <c r="DH178" s="98"/>
      <c r="DI178" s="98"/>
      <c r="DJ178" s="98"/>
      <c r="DK178" s="98"/>
      <c r="DL178" s="98"/>
      <c r="DM178" s="98"/>
      <c r="DN178" s="98"/>
      <c r="DO178" s="98"/>
      <c r="DP178" s="98"/>
      <c r="DQ178" s="98"/>
      <c r="DR178" s="98"/>
      <c r="DS178" s="98"/>
      <c r="DT178" s="98"/>
      <c r="DU178" s="98"/>
      <c r="DV178" s="98"/>
      <c r="DW178" s="98"/>
      <c r="DX178" s="98"/>
      <c r="DY178" s="98"/>
      <c r="DZ178" s="98"/>
      <c r="EA178" s="98"/>
      <c r="EB178" s="98"/>
      <c r="EC178" s="98"/>
      <c r="ED178" s="98"/>
      <c r="EE178" s="98"/>
      <c r="EF178" s="98"/>
      <c r="EG178" s="98"/>
      <c r="EH178" s="98"/>
      <c r="EI178" s="98"/>
      <c r="EJ178" s="98"/>
      <c r="EK178" s="98"/>
      <c r="EL178" s="98"/>
      <c r="EM178" s="98"/>
      <c r="EN178" s="98"/>
      <c r="EO178" s="98"/>
      <c r="EP178" s="98"/>
      <c r="EQ178" s="98"/>
      <c r="ER178" s="98"/>
      <c r="ES178" s="98"/>
      <c r="ET178" s="98"/>
      <c r="EU178" s="98"/>
      <c r="EV178" s="98"/>
      <c r="EW178" s="98"/>
      <c r="EX178" s="98"/>
      <c r="EY178" s="98"/>
      <c r="EZ178" s="98"/>
      <c r="FA178" s="98"/>
      <c r="FB178" s="98"/>
      <c r="FC178" s="98"/>
      <c r="FD178" s="98"/>
      <c r="FE178" s="98"/>
      <c r="FF178" s="98"/>
      <c r="FG178" s="98"/>
      <c r="FH178" s="98"/>
      <c r="FI178" s="98"/>
      <c r="FJ178" s="98"/>
      <c r="FK178" s="98"/>
      <c r="FL178" s="98"/>
      <c r="FM178" s="98"/>
      <c r="FN178" s="98"/>
      <c r="FO178" s="98"/>
      <c r="FP178" s="98"/>
      <c r="FQ178" s="98"/>
      <c r="FR178" s="98"/>
      <c r="FS178" s="98"/>
      <c r="FT178" s="98"/>
      <c r="FU178" s="98"/>
      <c r="FV178" s="98"/>
      <c r="FW178" s="98"/>
      <c r="FX178" s="98"/>
      <c r="FY178" s="98"/>
    </row>
    <row r="179" spans="1:181" s="4" customFormat="1" x14ac:dyDescent="0.25">
      <c r="A179" s="49" t="s">
        <v>233</v>
      </c>
      <c r="B179" s="4" t="s">
        <v>342</v>
      </c>
      <c r="C179" s="4">
        <f>SUM(C157+C159)-SUM(C175+C176)</f>
        <v>11929022.946818843</v>
      </c>
      <c r="D179" s="4">
        <f t="shared" ref="D179:BO179" si="318">SUM(D157+D159)-SUM(D175+D176)</f>
        <v>32350486.416485608</v>
      </c>
      <c r="E179" s="4">
        <f t="shared" si="318"/>
        <v>15106208.17275852</v>
      </c>
      <c r="F179" s="4">
        <f t="shared" si="318"/>
        <v>14840533.16831477</v>
      </c>
      <c r="G179" s="4">
        <f t="shared" si="318"/>
        <v>598789.57135741599</v>
      </c>
      <c r="H179" s="4">
        <f t="shared" si="318"/>
        <v>797638.74877646938</v>
      </c>
      <c r="I179" s="4">
        <f t="shared" si="318"/>
        <v>17701014.608743556</v>
      </c>
      <c r="J179" s="4">
        <f t="shared" si="318"/>
        <v>4276021.8418187592</v>
      </c>
      <c r="K179" s="4">
        <f t="shared" si="318"/>
        <v>583752.97961640568</v>
      </c>
      <c r="L179" s="4">
        <f t="shared" si="318"/>
        <v>3557522.9653714467</v>
      </c>
      <c r="M179" s="4">
        <f t="shared" si="318"/>
        <v>2653697.4016512567</v>
      </c>
      <c r="N179" s="4">
        <f t="shared" si="318"/>
        <v>24146624.772319645</v>
      </c>
      <c r="O179" s="4">
        <f t="shared" si="318"/>
        <v>7962997.6719406247</v>
      </c>
      <c r="P179" s="4">
        <f t="shared" si="318"/>
        <v>217005.14474515035</v>
      </c>
      <c r="Q179" s="4">
        <f t="shared" si="318"/>
        <v>63062073.640078723</v>
      </c>
      <c r="R179" s="4">
        <f t="shared" si="318"/>
        <v>437501.87963334471</v>
      </c>
      <c r="S179" s="4">
        <f t="shared" si="318"/>
        <v>1687558.6097602397</v>
      </c>
      <c r="T179" s="4">
        <f t="shared" si="318"/>
        <v>173797.95555604494</v>
      </c>
      <c r="U179" s="4">
        <f t="shared" si="318"/>
        <v>53652.330146927328</v>
      </c>
      <c r="V179" s="4">
        <f t="shared" si="318"/>
        <v>597806.20447303145</v>
      </c>
      <c r="W179" s="4">
        <f t="shared" si="318"/>
        <v>120355.68486238923</v>
      </c>
      <c r="X179" s="4">
        <f t="shared" si="318"/>
        <v>-72063.474623685819</v>
      </c>
      <c r="Y179" s="4">
        <f t="shared" si="318"/>
        <v>1150050.942558133</v>
      </c>
      <c r="Z179" s="4">
        <f t="shared" si="318"/>
        <v>390172.11384011293</v>
      </c>
      <c r="AA179" s="4">
        <f t="shared" si="318"/>
        <v>21114969.194672272</v>
      </c>
      <c r="AB179" s="4">
        <f t="shared" si="318"/>
        <v>12301130.596862338</v>
      </c>
      <c r="AC179" s="4">
        <f t="shared" si="318"/>
        <v>216252.68604790559</v>
      </c>
      <c r="AD179" s="4">
        <f t="shared" si="318"/>
        <v>506064.54168237234</v>
      </c>
      <c r="AE179" s="4">
        <f t="shared" si="318"/>
        <v>-414522.42303505639</v>
      </c>
      <c r="AF179" s="4">
        <f t="shared" si="318"/>
        <v>-426238.59782528435</v>
      </c>
      <c r="AG179" s="4">
        <f t="shared" si="318"/>
        <v>417803.40000000037</v>
      </c>
      <c r="AH179" s="4">
        <f t="shared" si="318"/>
        <v>1793386.4035049826</v>
      </c>
      <c r="AI179" s="4">
        <f t="shared" si="318"/>
        <v>695719.15563953249</v>
      </c>
      <c r="AJ179" s="4">
        <f t="shared" si="318"/>
        <v>444014.87342855916</v>
      </c>
      <c r="AK179" s="4">
        <f t="shared" si="318"/>
        <v>466190.53174113552</v>
      </c>
      <c r="AL179" s="4">
        <f t="shared" si="318"/>
        <v>664840.99834749138</v>
      </c>
      <c r="AM179" s="4">
        <f t="shared" si="318"/>
        <v>610556.45396547019</v>
      </c>
      <c r="AN179" s="4">
        <f t="shared" si="318"/>
        <v>475081.13388978236</v>
      </c>
      <c r="AO179" s="4">
        <f t="shared" si="318"/>
        <v>4518604.4925564118</v>
      </c>
      <c r="AP179" s="4">
        <f t="shared" si="318"/>
        <v>131757425.92985862</v>
      </c>
      <c r="AQ179" s="4">
        <f t="shared" si="318"/>
        <v>297888.65637247043</v>
      </c>
      <c r="AR179" s="4">
        <f t="shared" si="318"/>
        <v>23639165.81848824</v>
      </c>
      <c r="AS179" s="4">
        <f t="shared" si="318"/>
        <v>4358185.8512015697</v>
      </c>
      <c r="AT179" s="4">
        <f t="shared" si="318"/>
        <v>1686622.0834095124</v>
      </c>
      <c r="AU179" s="4">
        <f t="shared" si="318"/>
        <v>158475.24225102784</v>
      </c>
      <c r="AV179" s="4">
        <f t="shared" si="318"/>
        <v>316180.65073824069</v>
      </c>
      <c r="AW179" s="4">
        <f t="shared" si="318"/>
        <v>85915.111185100395</v>
      </c>
      <c r="AX179" s="4">
        <f t="shared" si="318"/>
        <v>-88976.863813071919</v>
      </c>
      <c r="AY179" s="4">
        <f t="shared" si="318"/>
        <v>469194.46118229348</v>
      </c>
      <c r="AZ179" s="4">
        <f t="shared" si="318"/>
        <v>11820793.966870882</v>
      </c>
      <c r="BA179" s="4">
        <f t="shared" si="318"/>
        <v>7689358.8137085512</v>
      </c>
      <c r="BB179" s="4">
        <f t="shared" si="318"/>
        <v>7813626.4860109687</v>
      </c>
      <c r="BC179" s="4">
        <f t="shared" si="318"/>
        <v>23691362.977690727</v>
      </c>
      <c r="BD179" s="4">
        <f t="shared" si="318"/>
        <v>2373484.0060667787</v>
      </c>
      <c r="BE179" s="4">
        <f t="shared" si="318"/>
        <v>905199.26351437718</v>
      </c>
      <c r="BF179" s="4">
        <f t="shared" si="318"/>
        <v>11163703.361642644</v>
      </c>
      <c r="BG179" s="4">
        <f t="shared" si="318"/>
        <v>1591678.584845243</v>
      </c>
      <c r="BH179" s="4">
        <f t="shared" si="318"/>
        <v>376465.98067824636</v>
      </c>
      <c r="BI179" s="4">
        <f t="shared" si="318"/>
        <v>-251501.32822559844</v>
      </c>
      <c r="BJ179" s="4">
        <f t="shared" si="318"/>
        <v>1695372.2471607924</v>
      </c>
      <c r="BK179" s="4">
        <f t="shared" si="318"/>
        <v>9472539.2276564687</v>
      </c>
      <c r="BL179" s="4">
        <f t="shared" si="318"/>
        <v>274188.28729372867</v>
      </c>
      <c r="BM179" s="4">
        <f t="shared" si="318"/>
        <v>333905.25112437923</v>
      </c>
      <c r="BN179" s="4">
        <f t="shared" si="318"/>
        <v>5278640.8651686031</v>
      </c>
      <c r="BO179" s="4">
        <f t="shared" si="318"/>
        <v>1206588.9306622855</v>
      </c>
      <c r="BP179" s="4">
        <f t="shared" ref="BP179:EA179" si="319">SUM(BP157+BP159)-SUM(BP175+BP176)</f>
        <v>387303.99363303056</v>
      </c>
      <c r="BQ179" s="4">
        <f t="shared" si="319"/>
        <v>3530832.3883405421</v>
      </c>
      <c r="BR179" s="4">
        <f t="shared" si="319"/>
        <v>-8086511.6066519711</v>
      </c>
      <c r="BS179" s="4">
        <f t="shared" si="319"/>
        <v>-314922.98255812516</v>
      </c>
      <c r="BT179" s="4">
        <f t="shared" si="319"/>
        <v>-808426.745113021</v>
      </c>
      <c r="BU179" s="4">
        <f t="shared" si="319"/>
        <v>368602.38163223927</v>
      </c>
      <c r="BV179" s="4">
        <f t="shared" si="319"/>
        <v>1167120.900965048</v>
      </c>
      <c r="BW179" s="4">
        <f t="shared" si="319"/>
        <v>771145.7348682289</v>
      </c>
      <c r="BX179" s="4">
        <f t="shared" si="319"/>
        <v>94135.131934154677</v>
      </c>
      <c r="BY179" s="4">
        <f t="shared" si="319"/>
        <v>980769.8556504189</v>
      </c>
      <c r="BZ179" s="4">
        <f t="shared" si="319"/>
        <v>425413.87000432611</v>
      </c>
      <c r="CA179" s="4">
        <f t="shared" si="319"/>
        <v>308795.51500771684</v>
      </c>
      <c r="CB179" s="4">
        <f t="shared" si="319"/>
        <v>52973382.207095623</v>
      </c>
      <c r="CC179" s="4">
        <f t="shared" si="319"/>
        <v>290423.42797031417</v>
      </c>
      <c r="CD179" s="4">
        <f t="shared" si="319"/>
        <v>137192.8127788502</v>
      </c>
      <c r="CE179" s="4">
        <f t="shared" si="319"/>
        <v>374072.38843536284</v>
      </c>
      <c r="CF179" s="4">
        <f t="shared" si="319"/>
        <v>323651.21388873435</v>
      </c>
      <c r="CG179" s="4">
        <f t="shared" si="319"/>
        <v>396183.54353082832</v>
      </c>
      <c r="CH179" s="4">
        <f t="shared" si="319"/>
        <v>317884.94849240989</v>
      </c>
      <c r="CI179" s="4">
        <f t="shared" si="319"/>
        <v>1596331.4382784921</v>
      </c>
      <c r="CJ179" s="4">
        <f t="shared" si="319"/>
        <v>2451428.2397614615</v>
      </c>
      <c r="CK179" s="4">
        <f t="shared" si="319"/>
        <v>-8347902.846087819</v>
      </c>
      <c r="CL179" s="4">
        <f t="shared" si="319"/>
        <v>-2529036.7336671497</v>
      </c>
      <c r="CM179" s="4">
        <f t="shared" si="319"/>
        <v>-1311528.7533892374</v>
      </c>
      <c r="CN179" s="4">
        <f t="shared" si="319"/>
        <v>21731054.256918594</v>
      </c>
      <c r="CO179" s="4">
        <f t="shared" si="319"/>
        <v>9798574.2775679901</v>
      </c>
      <c r="CP179" s="4">
        <f t="shared" si="319"/>
        <v>1142422.9070448312</v>
      </c>
      <c r="CQ179" s="4">
        <f t="shared" si="319"/>
        <v>1108359.1464267885</v>
      </c>
      <c r="CR179" s="4">
        <f t="shared" si="319"/>
        <v>-791145.01170196943</v>
      </c>
      <c r="CS179" s="4">
        <f t="shared" si="319"/>
        <v>421704.26171868341</v>
      </c>
      <c r="CT179" s="4">
        <f t="shared" si="319"/>
        <v>12289.327532939613</v>
      </c>
      <c r="CU179" s="4">
        <f t="shared" si="319"/>
        <v>13511.800430684816</v>
      </c>
      <c r="CV179" s="4">
        <f t="shared" si="319"/>
        <v>-22321.93278825708</v>
      </c>
      <c r="CW179" s="4">
        <f t="shared" si="319"/>
        <v>295450.15924062411</v>
      </c>
      <c r="CX179" s="4">
        <f t="shared" si="319"/>
        <v>550181.30176360626</v>
      </c>
      <c r="CY179" s="4">
        <f t="shared" si="319"/>
        <v>68682.068488123128</v>
      </c>
      <c r="CZ179" s="4">
        <f t="shared" si="319"/>
        <v>2904249.2079751492</v>
      </c>
      <c r="DA179" s="4">
        <f t="shared" si="319"/>
        <v>328381.81012408412</v>
      </c>
      <c r="DB179" s="4">
        <f t="shared" si="319"/>
        <v>427161.61274408689</v>
      </c>
      <c r="DC179" s="4">
        <f t="shared" si="319"/>
        <v>-34280.260391283082</v>
      </c>
      <c r="DD179" s="4">
        <f t="shared" si="319"/>
        <v>53008.2</v>
      </c>
      <c r="DE179" s="4">
        <f t="shared" si="319"/>
        <v>453987.96041399962</v>
      </c>
      <c r="DF179" s="4">
        <f t="shared" si="319"/>
        <v>18689803.575349867</v>
      </c>
      <c r="DG179" s="4">
        <f t="shared" si="319"/>
        <v>158066.86180654232</v>
      </c>
      <c r="DH179" s="4">
        <f t="shared" si="319"/>
        <v>2877443.2967946986</v>
      </c>
      <c r="DI179" s="4">
        <f t="shared" si="319"/>
        <v>3762776.3575277738</v>
      </c>
      <c r="DJ179" s="4">
        <f t="shared" si="319"/>
        <v>672927.83728930773</v>
      </c>
      <c r="DK179" s="4">
        <f t="shared" si="319"/>
        <v>187139.46328529203</v>
      </c>
      <c r="DL179" s="4">
        <f t="shared" si="319"/>
        <v>4073966.9101050794</v>
      </c>
      <c r="DM179" s="4">
        <f t="shared" si="319"/>
        <v>182088.82989995601</v>
      </c>
      <c r="DN179" s="4">
        <f t="shared" si="319"/>
        <v>2277504.8690113584</v>
      </c>
      <c r="DO179" s="4">
        <f t="shared" si="319"/>
        <v>5332733.7667750567</v>
      </c>
      <c r="DP179" s="4">
        <f t="shared" si="319"/>
        <v>269237.50077945367</v>
      </c>
      <c r="DQ179" s="4">
        <f t="shared" si="319"/>
        <v>881791.14957313053</v>
      </c>
      <c r="DR179" s="4">
        <f t="shared" si="319"/>
        <v>2262484.3853730848</v>
      </c>
      <c r="DS179" s="4">
        <f t="shared" si="319"/>
        <v>1657717.8742432389</v>
      </c>
      <c r="DT179" s="4">
        <f t="shared" si="319"/>
        <v>243793.88510404527</v>
      </c>
      <c r="DU179" s="4">
        <f t="shared" si="319"/>
        <v>618838.03177748155</v>
      </c>
      <c r="DV179" s="4">
        <f t="shared" si="319"/>
        <v>419646.45600127475</v>
      </c>
      <c r="DW179" s="4">
        <f t="shared" si="319"/>
        <v>370491.19591818005</v>
      </c>
      <c r="DX179" s="4">
        <f t="shared" si="319"/>
        <v>-301843.75548062753</v>
      </c>
      <c r="DY179" s="4">
        <f t="shared" si="319"/>
        <v>-490320.5673905164</v>
      </c>
      <c r="DZ179" s="4">
        <f t="shared" si="319"/>
        <v>-177680.41535132192</v>
      </c>
      <c r="EA179" s="4">
        <f t="shared" si="319"/>
        <v>435309.83435520006</v>
      </c>
      <c r="EB179" s="4">
        <f t="shared" ref="EB179:FX179" si="320">SUM(EB157+EB159)-SUM(EB175+EB176)</f>
        <v>1187597.9310631924</v>
      </c>
      <c r="EC179" s="4">
        <f t="shared" si="320"/>
        <v>574760.04393534339</v>
      </c>
      <c r="ED179" s="4">
        <f t="shared" si="320"/>
        <v>-2076973.862132947</v>
      </c>
      <c r="EE179" s="4">
        <f t="shared" si="320"/>
        <v>406609.17203390109</v>
      </c>
      <c r="EF179" s="4">
        <f t="shared" si="320"/>
        <v>2279974.0886865426</v>
      </c>
      <c r="EG179" s="4">
        <f t="shared" si="320"/>
        <v>813452.51413856354</v>
      </c>
      <c r="EH179" s="4">
        <f t="shared" si="320"/>
        <v>473845.27803963725</v>
      </c>
      <c r="EI179" s="4">
        <f t="shared" si="320"/>
        <v>22811531.628175944</v>
      </c>
      <c r="EJ179" s="4">
        <f t="shared" si="320"/>
        <v>8104454.7526019663</v>
      </c>
      <c r="EK179" s="4">
        <f t="shared" si="320"/>
        <v>328696.200019999</v>
      </c>
      <c r="EL179" s="4">
        <f t="shared" si="320"/>
        <v>-1176954.7731958884</v>
      </c>
      <c r="EM179" s="4">
        <f t="shared" si="320"/>
        <v>936331.09819561103</v>
      </c>
      <c r="EN179" s="4">
        <f t="shared" si="320"/>
        <v>1941027.4857957503</v>
      </c>
      <c r="EO179" s="4">
        <f t="shared" si="320"/>
        <v>707964.12158411415</v>
      </c>
      <c r="EP179" s="4">
        <f t="shared" si="320"/>
        <v>155927.67185364268</v>
      </c>
      <c r="EQ179" s="4">
        <f t="shared" si="320"/>
        <v>-3092721.4287267635</v>
      </c>
      <c r="ER179" s="4">
        <f t="shared" si="320"/>
        <v>330319.59130620386</v>
      </c>
      <c r="ES179" s="4">
        <f t="shared" si="320"/>
        <v>301138.94472310145</v>
      </c>
      <c r="ET179" s="4">
        <f t="shared" si="320"/>
        <v>411886.80345516605</v>
      </c>
      <c r="EU179" s="4">
        <f t="shared" si="320"/>
        <v>1761375.2967244834</v>
      </c>
      <c r="EV179" s="4">
        <f t="shared" si="320"/>
        <v>174774.22875145986</v>
      </c>
      <c r="EW179" s="4">
        <f t="shared" si="320"/>
        <v>-1136279.8917245599</v>
      </c>
      <c r="EX179" s="4">
        <f t="shared" si="320"/>
        <v>-937633.24344946165</v>
      </c>
      <c r="EY179" s="4">
        <f t="shared" si="320"/>
        <v>657583.97539273277</v>
      </c>
      <c r="EZ179" s="4">
        <f t="shared" si="320"/>
        <v>283230.83542309154</v>
      </c>
      <c r="FA179" s="4">
        <f t="shared" si="320"/>
        <v>2658275.4101317865</v>
      </c>
      <c r="FB179" s="4">
        <f t="shared" si="320"/>
        <v>158407.19999999998</v>
      </c>
      <c r="FC179" s="4">
        <f t="shared" si="320"/>
        <v>1586790.6080022994</v>
      </c>
      <c r="FD179" s="4">
        <f t="shared" si="320"/>
        <v>458430.4557105822</v>
      </c>
      <c r="FE179" s="4">
        <f t="shared" si="320"/>
        <v>-159839.99815498036</v>
      </c>
      <c r="FF179" s="4">
        <f t="shared" si="320"/>
        <v>314610.46269869129</v>
      </c>
      <c r="FG179" s="4">
        <f t="shared" si="320"/>
        <v>213723.97677018121</v>
      </c>
      <c r="FH179" s="4">
        <f t="shared" si="320"/>
        <v>121759.47745048313</v>
      </c>
      <c r="FI179" s="4">
        <f t="shared" si="320"/>
        <v>2656215.0784595795</v>
      </c>
      <c r="FJ179" s="4">
        <f t="shared" si="320"/>
        <v>2400303.6980447564</v>
      </c>
      <c r="FK179" s="4">
        <f t="shared" si="320"/>
        <v>785318.48681432102</v>
      </c>
      <c r="FL179" s="4">
        <f t="shared" si="320"/>
        <v>2866864.8237420712</v>
      </c>
      <c r="FM179" s="4">
        <f t="shared" si="320"/>
        <v>1674468.3138245884</v>
      </c>
      <c r="FN179" s="4">
        <f t="shared" si="320"/>
        <v>27887676.249871165</v>
      </c>
      <c r="FO179" s="4">
        <f t="shared" si="320"/>
        <v>1465782.3585311566</v>
      </c>
      <c r="FP179" s="4">
        <f t="shared" si="320"/>
        <v>3111713.9483074676</v>
      </c>
      <c r="FQ179" s="4">
        <f t="shared" si="320"/>
        <v>456064.92371025402</v>
      </c>
      <c r="FR179" s="4">
        <f t="shared" si="320"/>
        <v>-280560.57144881587</v>
      </c>
      <c r="FS179" s="4">
        <f t="shared" si="320"/>
        <v>-33432.364948660368</v>
      </c>
      <c r="FT179" s="4">
        <f t="shared" si="320"/>
        <v>38190.6</v>
      </c>
      <c r="FU179" s="4">
        <f t="shared" si="320"/>
        <v>1388830.4958517044</v>
      </c>
      <c r="FV179" s="4">
        <f t="shared" si="320"/>
        <v>678398.51337505737</v>
      </c>
      <c r="FW179" s="4">
        <f t="shared" si="320"/>
        <v>233075.76932028192</v>
      </c>
      <c r="FX179" s="4">
        <f t="shared" si="320"/>
        <v>27315.427144207177</v>
      </c>
      <c r="FY179" s="4">
        <f>SUM(C179:FX179)</f>
        <v>711113390.16816056</v>
      </c>
    </row>
    <row r="180" spans="1:181" x14ac:dyDescent="0.25">
      <c r="B180" t="s">
        <v>343</v>
      </c>
      <c r="C180" s="44" t="str">
        <f>IF(C179&lt;0,"Yes","No")</f>
        <v>No</v>
      </c>
      <c r="D180" s="44" t="str">
        <f t="shared" ref="D180:BO180" si="321">IF(D179&lt;0,"Yes","No")</f>
        <v>No</v>
      </c>
      <c r="E180" s="44" t="str">
        <f t="shared" si="321"/>
        <v>No</v>
      </c>
      <c r="F180" s="44" t="str">
        <f t="shared" si="321"/>
        <v>No</v>
      </c>
      <c r="G180" s="44" t="str">
        <f t="shared" si="321"/>
        <v>No</v>
      </c>
      <c r="H180" s="44" t="str">
        <f t="shared" si="321"/>
        <v>No</v>
      </c>
      <c r="I180" s="44" t="str">
        <f t="shared" si="321"/>
        <v>No</v>
      </c>
      <c r="J180" s="44" t="str">
        <f t="shared" si="321"/>
        <v>No</v>
      </c>
      <c r="K180" s="44" t="str">
        <f t="shared" si="321"/>
        <v>No</v>
      </c>
      <c r="L180" s="44" t="str">
        <f t="shared" si="321"/>
        <v>No</v>
      </c>
      <c r="M180" s="44" t="str">
        <f t="shared" si="321"/>
        <v>No</v>
      </c>
      <c r="N180" s="44" t="str">
        <f t="shared" si="321"/>
        <v>No</v>
      </c>
      <c r="O180" s="44" t="str">
        <f t="shared" si="321"/>
        <v>No</v>
      </c>
      <c r="P180" s="44" t="str">
        <f t="shared" si="321"/>
        <v>No</v>
      </c>
      <c r="Q180" s="44" t="str">
        <f t="shared" si="321"/>
        <v>No</v>
      </c>
      <c r="R180" s="44" t="str">
        <f t="shared" si="321"/>
        <v>No</v>
      </c>
      <c r="S180" s="44" t="str">
        <f t="shared" si="321"/>
        <v>No</v>
      </c>
      <c r="T180" s="44" t="str">
        <f t="shared" si="321"/>
        <v>No</v>
      </c>
      <c r="U180" s="44" t="str">
        <f t="shared" si="321"/>
        <v>No</v>
      </c>
      <c r="V180" s="44" t="str">
        <f t="shared" si="321"/>
        <v>No</v>
      </c>
      <c r="W180" s="44" t="str">
        <f t="shared" si="321"/>
        <v>No</v>
      </c>
      <c r="X180" s="44" t="str">
        <f t="shared" si="321"/>
        <v>Yes</v>
      </c>
      <c r="Y180" s="44" t="str">
        <f t="shared" si="321"/>
        <v>No</v>
      </c>
      <c r="Z180" s="44" t="str">
        <f t="shared" si="321"/>
        <v>No</v>
      </c>
      <c r="AA180" s="44" t="str">
        <f t="shared" si="321"/>
        <v>No</v>
      </c>
      <c r="AB180" s="44" t="str">
        <f t="shared" si="321"/>
        <v>No</v>
      </c>
      <c r="AC180" s="44" t="str">
        <f t="shared" si="321"/>
        <v>No</v>
      </c>
      <c r="AD180" s="44" t="str">
        <f t="shared" si="321"/>
        <v>No</v>
      </c>
      <c r="AE180" s="44" t="str">
        <f t="shared" si="321"/>
        <v>Yes</v>
      </c>
      <c r="AF180" s="44" t="str">
        <f t="shared" si="321"/>
        <v>Yes</v>
      </c>
      <c r="AG180" s="44" t="str">
        <f t="shared" si="321"/>
        <v>No</v>
      </c>
      <c r="AH180" s="44" t="str">
        <f t="shared" si="321"/>
        <v>No</v>
      </c>
      <c r="AI180" s="44" t="str">
        <f t="shared" si="321"/>
        <v>No</v>
      </c>
      <c r="AJ180" s="44" t="str">
        <f t="shared" si="321"/>
        <v>No</v>
      </c>
      <c r="AK180" s="44" t="str">
        <f t="shared" si="321"/>
        <v>No</v>
      </c>
      <c r="AL180" s="44" t="str">
        <f t="shared" si="321"/>
        <v>No</v>
      </c>
      <c r="AM180" s="44" t="str">
        <f t="shared" si="321"/>
        <v>No</v>
      </c>
      <c r="AN180" s="44" t="str">
        <f t="shared" si="321"/>
        <v>No</v>
      </c>
      <c r="AO180" s="44" t="str">
        <f t="shared" si="321"/>
        <v>No</v>
      </c>
      <c r="AP180" s="44" t="str">
        <f t="shared" si="321"/>
        <v>No</v>
      </c>
      <c r="AQ180" s="44" t="str">
        <f t="shared" si="321"/>
        <v>No</v>
      </c>
      <c r="AR180" s="44" t="str">
        <f t="shared" si="321"/>
        <v>No</v>
      </c>
      <c r="AS180" s="44" t="str">
        <f t="shared" si="321"/>
        <v>No</v>
      </c>
      <c r="AT180" s="44" t="str">
        <f t="shared" si="321"/>
        <v>No</v>
      </c>
      <c r="AU180" s="44" t="str">
        <f t="shared" si="321"/>
        <v>No</v>
      </c>
      <c r="AV180" s="44" t="str">
        <f t="shared" si="321"/>
        <v>No</v>
      </c>
      <c r="AW180" s="44" t="str">
        <f t="shared" si="321"/>
        <v>No</v>
      </c>
      <c r="AX180" s="44" t="str">
        <f t="shared" si="321"/>
        <v>Yes</v>
      </c>
      <c r="AY180" s="44" t="str">
        <f t="shared" si="321"/>
        <v>No</v>
      </c>
      <c r="AZ180" s="44" t="str">
        <f t="shared" si="321"/>
        <v>No</v>
      </c>
      <c r="BA180" s="44" t="str">
        <f t="shared" si="321"/>
        <v>No</v>
      </c>
      <c r="BB180" s="44" t="str">
        <f t="shared" si="321"/>
        <v>No</v>
      </c>
      <c r="BC180" s="44" t="str">
        <f t="shared" si="321"/>
        <v>No</v>
      </c>
      <c r="BD180" s="44" t="str">
        <f t="shared" si="321"/>
        <v>No</v>
      </c>
      <c r="BE180" s="44" t="str">
        <f t="shared" si="321"/>
        <v>No</v>
      </c>
      <c r="BF180" s="44" t="str">
        <f t="shared" si="321"/>
        <v>No</v>
      </c>
      <c r="BG180" s="44" t="str">
        <f t="shared" si="321"/>
        <v>No</v>
      </c>
      <c r="BH180" s="44" t="str">
        <f t="shared" si="321"/>
        <v>No</v>
      </c>
      <c r="BI180" s="44" t="str">
        <f t="shared" si="321"/>
        <v>Yes</v>
      </c>
      <c r="BJ180" s="44" t="str">
        <f t="shared" si="321"/>
        <v>No</v>
      </c>
      <c r="BK180" s="44" t="str">
        <f t="shared" si="321"/>
        <v>No</v>
      </c>
      <c r="BL180" s="44" t="str">
        <f t="shared" si="321"/>
        <v>No</v>
      </c>
      <c r="BM180" s="44" t="str">
        <f t="shared" si="321"/>
        <v>No</v>
      </c>
      <c r="BN180" s="44" t="str">
        <f t="shared" si="321"/>
        <v>No</v>
      </c>
      <c r="BO180" s="44" t="str">
        <f t="shared" si="321"/>
        <v>No</v>
      </c>
      <c r="BP180" s="44" t="str">
        <f t="shared" ref="BP180:EA180" si="322">IF(BP179&lt;0,"Yes","No")</f>
        <v>No</v>
      </c>
      <c r="BQ180" s="44" t="str">
        <f t="shared" si="322"/>
        <v>No</v>
      </c>
      <c r="BR180" s="44" t="str">
        <f t="shared" si="322"/>
        <v>Yes</v>
      </c>
      <c r="BS180" s="44" t="str">
        <f t="shared" si="322"/>
        <v>Yes</v>
      </c>
      <c r="BT180" s="44" t="str">
        <f t="shared" si="322"/>
        <v>Yes</v>
      </c>
      <c r="BU180" s="44" t="str">
        <f t="shared" si="322"/>
        <v>No</v>
      </c>
      <c r="BV180" s="44" t="str">
        <f t="shared" si="322"/>
        <v>No</v>
      </c>
      <c r="BW180" s="44" t="str">
        <f t="shared" si="322"/>
        <v>No</v>
      </c>
      <c r="BX180" s="44" t="str">
        <f t="shared" si="322"/>
        <v>No</v>
      </c>
      <c r="BY180" s="44" t="str">
        <f t="shared" si="322"/>
        <v>No</v>
      </c>
      <c r="BZ180" s="44" t="str">
        <f t="shared" si="322"/>
        <v>No</v>
      </c>
      <c r="CA180" s="44" t="str">
        <f t="shared" si="322"/>
        <v>No</v>
      </c>
      <c r="CB180" s="44" t="str">
        <f t="shared" si="322"/>
        <v>No</v>
      </c>
      <c r="CC180" s="44" t="str">
        <f t="shared" si="322"/>
        <v>No</v>
      </c>
      <c r="CD180" s="44" t="str">
        <f t="shared" si="322"/>
        <v>No</v>
      </c>
      <c r="CE180" s="44" t="str">
        <f t="shared" si="322"/>
        <v>No</v>
      </c>
      <c r="CF180" s="44" t="str">
        <f t="shared" si="322"/>
        <v>No</v>
      </c>
      <c r="CG180" s="44" t="str">
        <f t="shared" si="322"/>
        <v>No</v>
      </c>
      <c r="CH180" s="44" t="str">
        <f t="shared" si="322"/>
        <v>No</v>
      </c>
      <c r="CI180" s="44" t="str">
        <f t="shared" si="322"/>
        <v>No</v>
      </c>
      <c r="CJ180" s="44" t="str">
        <f t="shared" si="322"/>
        <v>No</v>
      </c>
      <c r="CK180" s="44" t="str">
        <f t="shared" si="322"/>
        <v>Yes</v>
      </c>
      <c r="CL180" s="44" t="str">
        <f t="shared" si="322"/>
        <v>Yes</v>
      </c>
      <c r="CM180" s="44" t="str">
        <f t="shared" si="322"/>
        <v>Yes</v>
      </c>
      <c r="CN180" s="44" t="str">
        <f t="shared" si="322"/>
        <v>No</v>
      </c>
      <c r="CO180" s="44" t="str">
        <f t="shared" si="322"/>
        <v>No</v>
      </c>
      <c r="CP180" s="44" t="str">
        <f t="shared" si="322"/>
        <v>No</v>
      </c>
      <c r="CQ180" s="44" t="str">
        <f t="shared" si="322"/>
        <v>No</v>
      </c>
      <c r="CR180" s="44" t="str">
        <f t="shared" si="322"/>
        <v>Yes</v>
      </c>
      <c r="CS180" s="44" t="str">
        <f t="shared" si="322"/>
        <v>No</v>
      </c>
      <c r="CT180" s="44" t="str">
        <f t="shared" si="322"/>
        <v>No</v>
      </c>
      <c r="CU180" s="44" t="str">
        <f t="shared" si="322"/>
        <v>No</v>
      </c>
      <c r="CV180" s="44" t="str">
        <f t="shared" si="322"/>
        <v>Yes</v>
      </c>
      <c r="CW180" s="44" t="str">
        <f t="shared" si="322"/>
        <v>No</v>
      </c>
      <c r="CX180" s="44" t="str">
        <f t="shared" si="322"/>
        <v>No</v>
      </c>
      <c r="CY180" s="44" t="str">
        <f t="shared" si="322"/>
        <v>No</v>
      </c>
      <c r="CZ180" s="44" t="str">
        <f t="shared" si="322"/>
        <v>No</v>
      </c>
      <c r="DA180" s="44" t="str">
        <f t="shared" si="322"/>
        <v>No</v>
      </c>
      <c r="DB180" s="44" t="str">
        <f t="shared" si="322"/>
        <v>No</v>
      </c>
      <c r="DC180" s="44" t="str">
        <f t="shared" si="322"/>
        <v>Yes</v>
      </c>
      <c r="DD180" s="44" t="str">
        <f t="shared" si="322"/>
        <v>No</v>
      </c>
      <c r="DE180" s="44" t="str">
        <f t="shared" si="322"/>
        <v>No</v>
      </c>
      <c r="DF180" s="44" t="str">
        <f t="shared" si="322"/>
        <v>No</v>
      </c>
      <c r="DG180" s="44" t="str">
        <f t="shared" si="322"/>
        <v>No</v>
      </c>
      <c r="DH180" s="44" t="str">
        <f t="shared" si="322"/>
        <v>No</v>
      </c>
      <c r="DI180" s="44" t="str">
        <f t="shared" si="322"/>
        <v>No</v>
      </c>
      <c r="DJ180" s="44" t="str">
        <f t="shared" si="322"/>
        <v>No</v>
      </c>
      <c r="DK180" s="44" t="str">
        <f t="shared" si="322"/>
        <v>No</v>
      </c>
      <c r="DL180" s="44" t="str">
        <f t="shared" si="322"/>
        <v>No</v>
      </c>
      <c r="DM180" s="44" t="str">
        <f t="shared" si="322"/>
        <v>No</v>
      </c>
      <c r="DN180" s="44" t="str">
        <f t="shared" si="322"/>
        <v>No</v>
      </c>
      <c r="DO180" s="44" t="str">
        <f t="shared" si="322"/>
        <v>No</v>
      </c>
      <c r="DP180" s="44" t="str">
        <f t="shared" si="322"/>
        <v>No</v>
      </c>
      <c r="DQ180" s="44" t="str">
        <f t="shared" si="322"/>
        <v>No</v>
      </c>
      <c r="DR180" s="44" t="str">
        <f t="shared" si="322"/>
        <v>No</v>
      </c>
      <c r="DS180" s="44" t="str">
        <f t="shared" si="322"/>
        <v>No</v>
      </c>
      <c r="DT180" s="44" t="str">
        <f t="shared" si="322"/>
        <v>No</v>
      </c>
      <c r="DU180" s="44" t="str">
        <f t="shared" si="322"/>
        <v>No</v>
      </c>
      <c r="DV180" s="44" t="str">
        <f t="shared" si="322"/>
        <v>No</v>
      </c>
      <c r="DW180" s="44" t="str">
        <f t="shared" si="322"/>
        <v>No</v>
      </c>
      <c r="DX180" s="44" t="str">
        <f t="shared" si="322"/>
        <v>Yes</v>
      </c>
      <c r="DY180" s="44" t="str">
        <f t="shared" si="322"/>
        <v>Yes</v>
      </c>
      <c r="DZ180" s="44" t="str">
        <f t="shared" si="322"/>
        <v>Yes</v>
      </c>
      <c r="EA180" s="44" t="str">
        <f t="shared" si="322"/>
        <v>No</v>
      </c>
      <c r="EB180" s="44" t="str">
        <f t="shared" ref="EB180:FX180" si="323">IF(EB179&lt;0,"Yes","No")</f>
        <v>No</v>
      </c>
      <c r="EC180" s="44" t="str">
        <f t="shared" si="323"/>
        <v>No</v>
      </c>
      <c r="ED180" s="44" t="str">
        <f t="shared" si="323"/>
        <v>Yes</v>
      </c>
      <c r="EE180" s="44" t="str">
        <f t="shared" si="323"/>
        <v>No</v>
      </c>
      <c r="EF180" s="44" t="str">
        <f t="shared" si="323"/>
        <v>No</v>
      </c>
      <c r="EG180" s="44" t="str">
        <f t="shared" si="323"/>
        <v>No</v>
      </c>
      <c r="EH180" s="44" t="str">
        <f t="shared" si="323"/>
        <v>No</v>
      </c>
      <c r="EI180" s="44" t="str">
        <f t="shared" si="323"/>
        <v>No</v>
      </c>
      <c r="EJ180" s="44" t="str">
        <f t="shared" si="323"/>
        <v>No</v>
      </c>
      <c r="EK180" s="44" t="str">
        <f t="shared" si="323"/>
        <v>No</v>
      </c>
      <c r="EL180" s="44" t="str">
        <f t="shared" si="323"/>
        <v>Yes</v>
      </c>
      <c r="EM180" s="44" t="str">
        <f t="shared" si="323"/>
        <v>No</v>
      </c>
      <c r="EN180" s="44" t="str">
        <f t="shared" si="323"/>
        <v>No</v>
      </c>
      <c r="EO180" s="44" t="str">
        <f t="shared" si="323"/>
        <v>No</v>
      </c>
      <c r="EP180" s="44" t="str">
        <f t="shared" si="323"/>
        <v>No</v>
      </c>
      <c r="EQ180" s="44" t="str">
        <f t="shared" si="323"/>
        <v>Yes</v>
      </c>
      <c r="ER180" s="44" t="str">
        <f t="shared" si="323"/>
        <v>No</v>
      </c>
      <c r="ES180" s="44" t="str">
        <f t="shared" si="323"/>
        <v>No</v>
      </c>
      <c r="ET180" s="44" t="str">
        <f t="shared" si="323"/>
        <v>No</v>
      </c>
      <c r="EU180" s="44" t="str">
        <f t="shared" si="323"/>
        <v>No</v>
      </c>
      <c r="EV180" s="44" t="str">
        <f t="shared" si="323"/>
        <v>No</v>
      </c>
      <c r="EW180" s="44" t="str">
        <f t="shared" si="323"/>
        <v>Yes</v>
      </c>
      <c r="EX180" s="44" t="str">
        <f t="shared" si="323"/>
        <v>Yes</v>
      </c>
      <c r="EY180" s="44" t="str">
        <f t="shared" si="323"/>
        <v>No</v>
      </c>
      <c r="EZ180" s="44" t="str">
        <f t="shared" si="323"/>
        <v>No</v>
      </c>
      <c r="FA180" s="44" t="str">
        <f t="shared" si="323"/>
        <v>No</v>
      </c>
      <c r="FB180" s="44" t="str">
        <f t="shared" si="323"/>
        <v>No</v>
      </c>
      <c r="FC180" s="44" t="str">
        <f t="shared" si="323"/>
        <v>No</v>
      </c>
      <c r="FD180" s="44" t="str">
        <f t="shared" si="323"/>
        <v>No</v>
      </c>
      <c r="FE180" s="44" t="str">
        <f t="shared" si="323"/>
        <v>Yes</v>
      </c>
      <c r="FF180" s="44" t="str">
        <f t="shared" si="323"/>
        <v>No</v>
      </c>
      <c r="FG180" s="44" t="str">
        <f t="shared" si="323"/>
        <v>No</v>
      </c>
      <c r="FH180" s="44" t="str">
        <f t="shared" si="323"/>
        <v>No</v>
      </c>
      <c r="FI180" s="44" t="str">
        <f t="shared" si="323"/>
        <v>No</v>
      </c>
      <c r="FJ180" s="44" t="str">
        <f t="shared" si="323"/>
        <v>No</v>
      </c>
      <c r="FK180" s="44" t="str">
        <f t="shared" si="323"/>
        <v>No</v>
      </c>
      <c r="FL180" s="44" t="str">
        <f t="shared" si="323"/>
        <v>No</v>
      </c>
      <c r="FM180" s="44" t="str">
        <f t="shared" si="323"/>
        <v>No</v>
      </c>
      <c r="FN180" s="44" t="str">
        <f t="shared" si="323"/>
        <v>No</v>
      </c>
      <c r="FO180" s="44" t="str">
        <f t="shared" si="323"/>
        <v>No</v>
      </c>
      <c r="FP180" s="44" t="str">
        <f t="shared" si="323"/>
        <v>No</v>
      </c>
      <c r="FQ180" s="44" t="str">
        <f t="shared" si="323"/>
        <v>No</v>
      </c>
      <c r="FR180" s="44" t="str">
        <f t="shared" si="323"/>
        <v>Yes</v>
      </c>
      <c r="FS180" s="44" t="str">
        <f t="shared" si="323"/>
        <v>Yes</v>
      </c>
      <c r="FT180" s="44" t="str">
        <f t="shared" si="323"/>
        <v>No</v>
      </c>
      <c r="FU180" s="44" t="str">
        <f t="shared" si="323"/>
        <v>No</v>
      </c>
      <c r="FV180" s="44" t="str">
        <f t="shared" si="323"/>
        <v>No</v>
      </c>
      <c r="FW180" s="44" t="str">
        <f t="shared" si="323"/>
        <v>No</v>
      </c>
      <c r="FX180" s="44" t="str">
        <f t="shared" si="323"/>
        <v>No</v>
      </c>
      <c r="FY180" s="7"/>
    </row>
    <row r="181" spans="1:181" s="4" customFormat="1" x14ac:dyDescent="0.25">
      <c r="A181" s="49"/>
      <c r="B181" s="87" t="s">
        <v>346</v>
      </c>
      <c r="C181" s="89">
        <f>IF(C180="Yes",(C175+C176-C157-C159)+0.02*(C160),0)</f>
        <v>0</v>
      </c>
      <c r="D181" s="89">
        <f t="shared" ref="D181:BO181" si="324">IF(D180="Yes",(D175+D176-D157-D159)+0.02*(D160),0)</f>
        <v>0</v>
      </c>
      <c r="E181" s="89">
        <f t="shared" si="324"/>
        <v>0</v>
      </c>
      <c r="F181" s="89">
        <f t="shared" si="324"/>
        <v>0</v>
      </c>
      <c r="G181" s="89">
        <f t="shared" si="324"/>
        <v>0</v>
      </c>
      <c r="H181" s="89">
        <f t="shared" si="324"/>
        <v>0</v>
      </c>
      <c r="I181" s="89">
        <f t="shared" si="324"/>
        <v>0</v>
      </c>
      <c r="J181" s="89">
        <f t="shared" si="324"/>
        <v>0</v>
      </c>
      <c r="K181" s="89">
        <f t="shared" si="324"/>
        <v>0</v>
      </c>
      <c r="L181" s="89">
        <f t="shared" si="324"/>
        <v>0</v>
      </c>
      <c r="M181" s="89">
        <f t="shared" si="324"/>
        <v>0</v>
      </c>
      <c r="N181" s="89">
        <f t="shared" si="324"/>
        <v>0</v>
      </c>
      <c r="O181" s="89">
        <f t="shared" si="324"/>
        <v>0</v>
      </c>
      <c r="P181" s="89">
        <f t="shared" si="324"/>
        <v>0</v>
      </c>
      <c r="Q181" s="89">
        <f t="shared" si="324"/>
        <v>0</v>
      </c>
      <c r="R181" s="89">
        <f t="shared" si="324"/>
        <v>0</v>
      </c>
      <c r="S181" s="89">
        <f t="shared" si="324"/>
        <v>0</v>
      </c>
      <c r="T181" s="89">
        <f t="shared" si="324"/>
        <v>0</v>
      </c>
      <c r="U181" s="89">
        <f t="shared" si="324"/>
        <v>0</v>
      </c>
      <c r="V181" s="89">
        <f t="shared" si="324"/>
        <v>0</v>
      </c>
      <c r="W181" s="89">
        <f t="shared" si="324"/>
        <v>0</v>
      </c>
      <c r="X181" s="89">
        <f t="shared" si="324"/>
        <v>87000.869403685821</v>
      </c>
      <c r="Y181" s="89">
        <f t="shared" si="324"/>
        <v>0</v>
      </c>
      <c r="Z181" s="89">
        <f t="shared" si="324"/>
        <v>0</v>
      </c>
      <c r="AA181" s="89">
        <f t="shared" si="324"/>
        <v>0</v>
      </c>
      <c r="AB181" s="89">
        <f t="shared" si="324"/>
        <v>0</v>
      </c>
      <c r="AC181" s="89">
        <f t="shared" si="324"/>
        <v>0</v>
      </c>
      <c r="AD181" s="89">
        <f t="shared" si="324"/>
        <v>0</v>
      </c>
      <c r="AE181" s="89">
        <f t="shared" si="324"/>
        <v>445064.3903950564</v>
      </c>
      <c r="AF181" s="89">
        <f t="shared" si="324"/>
        <v>471191.87512528442</v>
      </c>
      <c r="AG181" s="89">
        <f t="shared" si="324"/>
        <v>0</v>
      </c>
      <c r="AH181" s="89">
        <f t="shared" si="324"/>
        <v>0</v>
      </c>
      <c r="AI181" s="89">
        <f t="shared" si="324"/>
        <v>0</v>
      </c>
      <c r="AJ181" s="89">
        <f t="shared" si="324"/>
        <v>0</v>
      </c>
      <c r="AK181" s="89">
        <f t="shared" si="324"/>
        <v>0</v>
      </c>
      <c r="AL181" s="89">
        <f t="shared" si="324"/>
        <v>0</v>
      </c>
      <c r="AM181" s="89">
        <f t="shared" si="324"/>
        <v>0</v>
      </c>
      <c r="AN181" s="89">
        <f t="shared" si="324"/>
        <v>0</v>
      </c>
      <c r="AO181" s="89">
        <f t="shared" si="324"/>
        <v>0</v>
      </c>
      <c r="AP181" s="89">
        <f t="shared" si="324"/>
        <v>0</v>
      </c>
      <c r="AQ181" s="89">
        <f t="shared" si="324"/>
        <v>0</v>
      </c>
      <c r="AR181" s="89">
        <f t="shared" si="324"/>
        <v>0</v>
      </c>
      <c r="AS181" s="89">
        <f t="shared" si="324"/>
        <v>0</v>
      </c>
      <c r="AT181" s="89">
        <f t="shared" si="324"/>
        <v>0</v>
      </c>
      <c r="AU181" s="89">
        <f t="shared" si="324"/>
        <v>0</v>
      </c>
      <c r="AV181" s="89">
        <f t="shared" si="324"/>
        <v>0</v>
      </c>
      <c r="AW181" s="89">
        <f t="shared" si="324"/>
        <v>0</v>
      </c>
      <c r="AX181" s="89">
        <f t="shared" si="324"/>
        <v>101449.89581307193</v>
      </c>
      <c r="AY181" s="89">
        <f t="shared" si="324"/>
        <v>0</v>
      </c>
      <c r="AZ181" s="89">
        <f t="shared" si="324"/>
        <v>0</v>
      </c>
      <c r="BA181" s="89">
        <f t="shared" si="324"/>
        <v>0</v>
      </c>
      <c r="BB181" s="89">
        <f t="shared" si="324"/>
        <v>0</v>
      </c>
      <c r="BC181" s="89">
        <f t="shared" si="324"/>
        <v>0</v>
      </c>
      <c r="BD181" s="89">
        <f t="shared" si="324"/>
        <v>0</v>
      </c>
      <c r="BE181" s="89">
        <f t="shared" si="324"/>
        <v>0</v>
      </c>
      <c r="BF181" s="89">
        <f t="shared" si="324"/>
        <v>0</v>
      </c>
      <c r="BG181" s="89">
        <f t="shared" si="324"/>
        <v>0</v>
      </c>
      <c r="BH181" s="89">
        <f t="shared" si="324"/>
        <v>0</v>
      </c>
      <c r="BI181" s="89">
        <f t="shared" si="324"/>
        <v>306191.30702559848</v>
      </c>
      <c r="BJ181" s="89">
        <f t="shared" si="324"/>
        <v>0</v>
      </c>
      <c r="BK181" s="89">
        <f t="shared" si="324"/>
        <v>0</v>
      </c>
      <c r="BL181" s="89">
        <f t="shared" si="324"/>
        <v>0</v>
      </c>
      <c r="BM181" s="89">
        <f t="shared" si="324"/>
        <v>0</v>
      </c>
      <c r="BN181" s="89">
        <f t="shared" si="324"/>
        <v>0</v>
      </c>
      <c r="BO181" s="89">
        <f t="shared" si="324"/>
        <v>0</v>
      </c>
      <c r="BP181" s="89">
        <f t="shared" ref="BP181:EA181" si="325">IF(BP180="Yes",(BP175+BP176-BP157-BP159)+0.02*(BP160),0)</f>
        <v>0</v>
      </c>
      <c r="BQ181" s="89">
        <f t="shared" si="325"/>
        <v>0</v>
      </c>
      <c r="BR181" s="89">
        <f t="shared" si="325"/>
        <v>8775984.6028919704</v>
      </c>
      <c r="BS181" s="89">
        <f t="shared" si="325"/>
        <v>493475.60787812504</v>
      </c>
      <c r="BT181" s="89">
        <f t="shared" si="325"/>
        <v>873754.29811302095</v>
      </c>
      <c r="BU181" s="89">
        <f t="shared" si="325"/>
        <v>0</v>
      </c>
      <c r="BV181" s="89">
        <f t="shared" si="325"/>
        <v>0</v>
      </c>
      <c r="BW181" s="89">
        <f t="shared" si="325"/>
        <v>0</v>
      </c>
      <c r="BX181" s="89">
        <f t="shared" si="325"/>
        <v>0</v>
      </c>
      <c r="BY181" s="89">
        <f t="shared" si="325"/>
        <v>0</v>
      </c>
      <c r="BZ181" s="89">
        <f t="shared" si="325"/>
        <v>0</v>
      </c>
      <c r="CA181" s="89">
        <f t="shared" si="325"/>
        <v>0</v>
      </c>
      <c r="CB181" s="89">
        <f t="shared" si="325"/>
        <v>0</v>
      </c>
      <c r="CC181" s="89">
        <f t="shared" si="325"/>
        <v>0</v>
      </c>
      <c r="CD181" s="89">
        <f t="shared" si="325"/>
        <v>0</v>
      </c>
      <c r="CE181" s="89">
        <f t="shared" si="325"/>
        <v>0</v>
      </c>
      <c r="CF181" s="89">
        <f t="shared" si="325"/>
        <v>0</v>
      </c>
      <c r="CG181" s="89">
        <f t="shared" si="325"/>
        <v>0</v>
      </c>
      <c r="CH181" s="89">
        <f t="shared" si="325"/>
        <v>0</v>
      </c>
      <c r="CI181" s="89">
        <f t="shared" si="325"/>
        <v>0</v>
      </c>
      <c r="CJ181" s="89">
        <f t="shared" si="325"/>
        <v>0</v>
      </c>
      <c r="CK181" s="89">
        <f t="shared" si="325"/>
        <v>8978248.7321278192</v>
      </c>
      <c r="CL181" s="89">
        <f t="shared" si="325"/>
        <v>2735617.1932671499</v>
      </c>
      <c r="CM181" s="89">
        <f t="shared" si="325"/>
        <v>1438291.1439292375</v>
      </c>
      <c r="CN181" s="89">
        <f t="shared" si="325"/>
        <v>0</v>
      </c>
      <c r="CO181" s="89">
        <f t="shared" si="325"/>
        <v>0</v>
      </c>
      <c r="CP181" s="89">
        <f t="shared" si="325"/>
        <v>0</v>
      </c>
      <c r="CQ181" s="89">
        <f t="shared" si="325"/>
        <v>0</v>
      </c>
      <c r="CR181" s="89">
        <f t="shared" si="325"/>
        <v>837420.6321419694</v>
      </c>
      <c r="CS181" s="89">
        <f t="shared" si="325"/>
        <v>0</v>
      </c>
      <c r="CT181" s="89">
        <f t="shared" si="325"/>
        <v>0</v>
      </c>
      <c r="CU181" s="89">
        <f t="shared" si="325"/>
        <v>0</v>
      </c>
      <c r="CV181" s="89">
        <f t="shared" si="325"/>
        <v>38951.281788257067</v>
      </c>
      <c r="CW181" s="89">
        <f t="shared" si="325"/>
        <v>0</v>
      </c>
      <c r="CX181" s="89">
        <f t="shared" si="325"/>
        <v>0</v>
      </c>
      <c r="CY181" s="89">
        <f t="shared" si="325"/>
        <v>0</v>
      </c>
      <c r="CZ181" s="89">
        <f t="shared" si="325"/>
        <v>0</v>
      </c>
      <c r="DA181" s="89">
        <f t="shared" si="325"/>
        <v>0</v>
      </c>
      <c r="DB181" s="89">
        <f t="shared" si="325"/>
        <v>0</v>
      </c>
      <c r="DC181" s="89">
        <f t="shared" si="325"/>
        <v>79370.925751283095</v>
      </c>
      <c r="DD181" s="89">
        <f t="shared" si="325"/>
        <v>0</v>
      </c>
      <c r="DE181" s="89">
        <f t="shared" si="325"/>
        <v>0</v>
      </c>
      <c r="DF181" s="89">
        <f t="shared" si="325"/>
        <v>0</v>
      </c>
      <c r="DG181" s="89">
        <f t="shared" si="325"/>
        <v>0</v>
      </c>
      <c r="DH181" s="89">
        <f t="shared" si="325"/>
        <v>0</v>
      </c>
      <c r="DI181" s="89">
        <f t="shared" si="325"/>
        <v>0</v>
      </c>
      <c r="DJ181" s="89">
        <f t="shared" si="325"/>
        <v>0</v>
      </c>
      <c r="DK181" s="89">
        <f t="shared" si="325"/>
        <v>0</v>
      </c>
      <c r="DL181" s="89">
        <f t="shared" si="325"/>
        <v>0</v>
      </c>
      <c r="DM181" s="89">
        <f t="shared" si="325"/>
        <v>0</v>
      </c>
      <c r="DN181" s="89">
        <f t="shared" si="325"/>
        <v>0</v>
      </c>
      <c r="DO181" s="89">
        <f t="shared" si="325"/>
        <v>0</v>
      </c>
      <c r="DP181" s="89">
        <f t="shared" si="325"/>
        <v>0</v>
      </c>
      <c r="DQ181" s="89">
        <f t="shared" si="325"/>
        <v>0</v>
      </c>
      <c r="DR181" s="89">
        <f t="shared" si="325"/>
        <v>0</v>
      </c>
      <c r="DS181" s="89">
        <f t="shared" si="325"/>
        <v>0</v>
      </c>
      <c r="DT181" s="89">
        <f t="shared" si="325"/>
        <v>0</v>
      </c>
      <c r="DU181" s="89">
        <f t="shared" si="325"/>
        <v>0</v>
      </c>
      <c r="DV181" s="89">
        <f t="shared" si="325"/>
        <v>0</v>
      </c>
      <c r="DW181" s="89">
        <f t="shared" si="325"/>
        <v>0</v>
      </c>
      <c r="DX181" s="89">
        <f t="shared" si="325"/>
        <v>348008.40118062752</v>
      </c>
      <c r="DY181" s="89">
        <f t="shared" si="325"/>
        <v>553983.52707051637</v>
      </c>
      <c r="DZ181" s="89">
        <f t="shared" si="325"/>
        <v>337087.16149132157</v>
      </c>
      <c r="EA181" s="89">
        <f t="shared" si="325"/>
        <v>0</v>
      </c>
      <c r="EB181" s="89">
        <f t="shared" ref="EB181:FX181" si="326">IF(EB180="Yes",(EB175+EB176-EB157-EB159)+0.02*(EB160),0)</f>
        <v>0</v>
      </c>
      <c r="EC181" s="89">
        <f t="shared" si="326"/>
        <v>0</v>
      </c>
      <c r="ED181" s="89">
        <f t="shared" si="326"/>
        <v>2324937.6115529467</v>
      </c>
      <c r="EE181" s="89">
        <f t="shared" si="326"/>
        <v>0</v>
      </c>
      <c r="EF181" s="89">
        <f t="shared" si="326"/>
        <v>0</v>
      </c>
      <c r="EG181" s="89">
        <f t="shared" si="326"/>
        <v>0</v>
      </c>
      <c r="EH181" s="89">
        <f t="shared" si="326"/>
        <v>0</v>
      </c>
      <c r="EI181" s="89">
        <f t="shared" si="326"/>
        <v>0</v>
      </c>
      <c r="EJ181" s="89">
        <f t="shared" si="326"/>
        <v>0</v>
      </c>
      <c r="EK181" s="89">
        <f t="shared" si="326"/>
        <v>0</v>
      </c>
      <c r="EL181" s="89">
        <f t="shared" si="326"/>
        <v>1256365.5893958884</v>
      </c>
      <c r="EM181" s="89">
        <f t="shared" si="326"/>
        <v>0</v>
      </c>
      <c r="EN181" s="89">
        <f t="shared" si="326"/>
        <v>0</v>
      </c>
      <c r="EO181" s="89">
        <f t="shared" si="326"/>
        <v>0</v>
      </c>
      <c r="EP181" s="89">
        <f t="shared" si="326"/>
        <v>0</v>
      </c>
      <c r="EQ181" s="89">
        <f t="shared" si="326"/>
        <v>3426900.8303867634</v>
      </c>
      <c r="ER181" s="89">
        <f t="shared" si="326"/>
        <v>0</v>
      </c>
      <c r="ES181" s="89">
        <f t="shared" si="326"/>
        <v>0</v>
      </c>
      <c r="ET181" s="89">
        <f t="shared" si="326"/>
        <v>0</v>
      </c>
      <c r="EU181" s="89">
        <f t="shared" si="326"/>
        <v>0</v>
      </c>
      <c r="EV181" s="89">
        <f t="shared" si="326"/>
        <v>0</v>
      </c>
      <c r="EW181" s="89">
        <f t="shared" si="326"/>
        <v>1272466.6219245601</v>
      </c>
      <c r="EX181" s="89">
        <f t="shared" si="326"/>
        <v>995252.35982946178</v>
      </c>
      <c r="EY181" s="89">
        <f t="shared" si="326"/>
        <v>0</v>
      </c>
      <c r="EZ181" s="89">
        <f t="shared" si="326"/>
        <v>0</v>
      </c>
      <c r="FA181" s="89">
        <f t="shared" si="326"/>
        <v>0</v>
      </c>
      <c r="FB181" s="89">
        <f t="shared" si="326"/>
        <v>0</v>
      </c>
      <c r="FC181" s="89">
        <f t="shared" si="326"/>
        <v>0</v>
      </c>
      <c r="FD181" s="89">
        <f t="shared" si="326"/>
        <v>0</v>
      </c>
      <c r="FE181" s="89">
        <f t="shared" si="326"/>
        <v>189689.72627498041</v>
      </c>
      <c r="FF181" s="89">
        <f t="shared" si="326"/>
        <v>0</v>
      </c>
      <c r="FG181" s="89">
        <f t="shared" si="326"/>
        <v>0</v>
      </c>
      <c r="FH181" s="89">
        <f t="shared" si="326"/>
        <v>0</v>
      </c>
      <c r="FI181" s="89">
        <f t="shared" si="326"/>
        <v>0</v>
      </c>
      <c r="FJ181" s="89">
        <f t="shared" si="326"/>
        <v>0</v>
      </c>
      <c r="FK181" s="89">
        <f t="shared" si="326"/>
        <v>0</v>
      </c>
      <c r="FL181" s="89">
        <f t="shared" si="326"/>
        <v>0</v>
      </c>
      <c r="FM181" s="89">
        <f t="shared" si="326"/>
        <v>0</v>
      </c>
      <c r="FN181" s="89">
        <f t="shared" si="326"/>
        <v>0</v>
      </c>
      <c r="FO181" s="89">
        <f t="shared" si="326"/>
        <v>0</v>
      </c>
      <c r="FP181" s="89">
        <f t="shared" si="326"/>
        <v>0</v>
      </c>
      <c r="FQ181" s="89">
        <f t="shared" si="326"/>
        <v>0</v>
      </c>
      <c r="FR181" s="89">
        <f t="shared" si="326"/>
        <v>320524.77800881589</v>
      </c>
      <c r="FS181" s="89">
        <f t="shared" si="326"/>
        <v>77339.999908660393</v>
      </c>
      <c r="FT181" s="89">
        <f t="shared" si="326"/>
        <v>0</v>
      </c>
      <c r="FU181" s="89">
        <f t="shared" si="326"/>
        <v>0</v>
      </c>
      <c r="FV181" s="89">
        <f t="shared" si="326"/>
        <v>0</v>
      </c>
      <c r="FW181" s="89">
        <f t="shared" si="326"/>
        <v>0</v>
      </c>
      <c r="FX181" s="89">
        <f t="shared" si="326"/>
        <v>0</v>
      </c>
      <c r="FY181" s="89">
        <f>SUM(C181:FX181)</f>
        <v>36764569.362676077</v>
      </c>
    </row>
    <row r="182" spans="1:181" s="4" customFormat="1" x14ac:dyDescent="0.25">
      <c r="A182" s="49"/>
      <c r="B182" s="97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  <c r="BL182" s="98"/>
      <c r="BM182" s="98"/>
      <c r="BN182" s="98"/>
      <c r="BO182" s="98"/>
      <c r="BP182" s="98"/>
      <c r="BQ182" s="98"/>
      <c r="BR182" s="98"/>
      <c r="BS182" s="98"/>
      <c r="BT182" s="98"/>
      <c r="BU182" s="98"/>
      <c r="BV182" s="98"/>
      <c r="BW182" s="98"/>
      <c r="BX182" s="98"/>
      <c r="BY182" s="98"/>
      <c r="BZ182" s="98"/>
      <c r="CA182" s="98"/>
      <c r="CB182" s="98"/>
      <c r="CC182" s="98"/>
      <c r="CD182" s="98"/>
      <c r="CE182" s="98"/>
      <c r="CF182" s="98"/>
      <c r="CG182" s="98"/>
      <c r="CH182" s="98"/>
      <c r="CI182" s="98"/>
      <c r="CJ182" s="98"/>
      <c r="CK182" s="98"/>
      <c r="CL182" s="98"/>
      <c r="CM182" s="98"/>
      <c r="CN182" s="98"/>
      <c r="CO182" s="98"/>
      <c r="CP182" s="98"/>
      <c r="CQ182" s="98"/>
      <c r="CR182" s="98"/>
      <c r="CS182" s="98"/>
      <c r="CT182" s="98"/>
      <c r="CU182" s="98"/>
      <c r="CV182" s="98"/>
      <c r="CW182" s="98"/>
      <c r="CX182" s="98"/>
      <c r="CY182" s="98"/>
      <c r="CZ182" s="98"/>
      <c r="DA182" s="98"/>
      <c r="DB182" s="98"/>
      <c r="DC182" s="98"/>
      <c r="DD182" s="98"/>
      <c r="DE182" s="98"/>
      <c r="DF182" s="98"/>
      <c r="DG182" s="98"/>
      <c r="DH182" s="98"/>
      <c r="DI182" s="98"/>
      <c r="DJ182" s="98"/>
      <c r="DK182" s="98"/>
      <c r="DL182" s="98"/>
      <c r="DM182" s="98"/>
      <c r="DN182" s="98"/>
      <c r="DO182" s="98"/>
      <c r="DP182" s="98"/>
      <c r="DQ182" s="98"/>
      <c r="DR182" s="98"/>
      <c r="DS182" s="98"/>
      <c r="DT182" s="98"/>
      <c r="DU182" s="98"/>
      <c r="DV182" s="98"/>
      <c r="DW182" s="98"/>
      <c r="DX182" s="98"/>
      <c r="DY182" s="98"/>
      <c r="DZ182" s="98"/>
      <c r="EA182" s="98"/>
      <c r="EB182" s="98"/>
      <c r="EC182" s="98"/>
      <c r="ED182" s="98"/>
      <c r="EE182" s="98"/>
      <c r="EF182" s="98"/>
      <c r="EG182" s="98"/>
      <c r="EH182" s="98"/>
      <c r="EI182" s="98"/>
      <c r="EJ182" s="98"/>
      <c r="EK182" s="98"/>
      <c r="EL182" s="98"/>
      <c r="EM182" s="98"/>
      <c r="EN182" s="98"/>
      <c r="EO182" s="98"/>
      <c r="EP182" s="98"/>
      <c r="EQ182" s="98"/>
      <c r="ER182" s="98"/>
      <c r="ES182" s="98"/>
      <c r="ET182" s="98"/>
      <c r="EU182" s="98"/>
      <c r="EV182" s="98"/>
      <c r="EW182" s="98"/>
      <c r="EX182" s="98"/>
      <c r="EY182" s="98"/>
      <c r="EZ182" s="98"/>
      <c r="FA182" s="98"/>
      <c r="FB182" s="98"/>
      <c r="FC182" s="98"/>
      <c r="FD182" s="98"/>
      <c r="FE182" s="98"/>
      <c r="FF182" s="98"/>
      <c r="FG182" s="98"/>
      <c r="FH182" s="98"/>
      <c r="FI182" s="98"/>
      <c r="FJ182" s="98"/>
      <c r="FK182" s="98"/>
      <c r="FL182" s="98"/>
      <c r="FM182" s="98"/>
      <c r="FN182" s="98"/>
      <c r="FO182" s="98"/>
      <c r="FP182" s="98"/>
      <c r="FQ182" s="98"/>
      <c r="FR182" s="98"/>
      <c r="FS182" s="98"/>
      <c r="FT182" s="98"/>
      <c r="FU182" s="98"/>
      <c r="FV182" s="98"/>
      <c r="FW182" s="98"/>
      <c r="FX182" s="98"/>
      <c r="FY182" s="98"/>
    </row>
    <row r="183" spans="1:181" s="4" customFormat="1" x14ac:dyDescent="0.25">
      <c r="A183" s="49"/>
      <c r="B183" s="97" t="s">
        <v>499</v>
      </c>
      <c r="C183" s="94">
        <f>IF(C181&gt;0,C181+C165+C157,0)</f>
        <v>0</v>
      </c>
      <c r="D183" s="94">
        <f t="shared" ref="D183:BO183" si="327">IF(D181&gt;0,D181+D165+D157,0)</f>
        <v>0</v>
      </c>
      <c r="E183" s="94">
        <f t="shared" si="327"/>
        <v>0</v>
      </c>
      <c r="F183" s="94">
        <f t="shared" si="327"/>
        <v>0</v>
      </c>
      <c r="G183" s="94">
        <f t="shared" si="327"/>
        <v>0</v>
      </c>
      <c r="H183" s="94">
        <f t="shared" si="327"/>
        <v>0</v>
      </c>
      <c r="I183" s="94">
        <f t="shared" si="327"/>
        <v>0</v>
      </c>
      <c r="J183" s="94">
        <f t="shared" si="327"/>
        <v>0</v>
      </c>
      <c r="K183" s="94">
        <f t="shared" si="327"/>
        <v>0</v>
      </c>
      <c r="L183" s="94">
        <f t="shared" si="327"/>
        <v>0</v>
      </c>
      <c r="M183" s="94">
        <f t="shared" si="327"/>
        <v>0</v>
      </c>
      <c r="N183" s="94">
        <f t="shared" si="327"/>
        <v>0</v>
      </c>
      <c r="O183" s="94">
        <f t="shared" si="327"/>
        <v>0</v>
      </c>
      <c r="P183" s="94">
        <f t="shared" si="327"/>
        <v>0</v>
      </c>
      <c r="Q183" s="94">
        <f t="shared" si="327"/>
        <v>0</v>
      </c>
      <c r="R183" s="94">
        <f t="shared" si="327"/>
        <v>0</v>
      </c>
      <c r="S183" s="94">
        <f t="shared" si="327"/>
        <v>0</v>
      </c>
      <c r="T183" s="94">
        <f t="shared" si="327"/>
        <v>0</v>
      </c>
      <c r="U183" s="94">
        <f t="shared" si="327"/>
        <v>0</v>
      </c>
      <c r="V183" s="94">
        <f t="shared" si="327"/>
        <v>0</v>
      </c>
      <c r="W183" s="94">
        <f t="shared" si="327"/>
        <v>0</v>
      </c>
      <c r="X183" s="94">
        <f t="shared" si="327"/>
        <v>651894.51908514497</v>
      </c>
      <c r="Y183" s="94">
        <f t="shared" si="327"/>
        <v>0</v>
      </c>
      <c r="Z183" s="94">
        <f t="shared" si="327"/>
        <v>0</v>
      </c>
      <c r="AA183" s="94">
        <f t="shared" si="327"/>
        <v>0</v>
      </c>
      <c r="AB183" s="94">
        <f t="shared" si="327"/>
        <v>0</v>
      </c>
      <c r="AC183" s="94">
        <f t="shared" si="327"/>
        <v>0</v>
      </c>
      <c r="AD183" s="94">
        <f t="shared" si="327"/>
        <v>0</v>
      </c>
      <c r="AE183" s="94">
        <f t="shared" si="327"/>
        <v>1282951.0143121844</v>
      </c>
      <c r="AF183" s="94">
        <f t="shared" si="327"/>
        <v>1881169.2688950293</v>
      </c>
      <c r="AG183" s="94">
        <f t="shared" si="327"/>
        <v>0</v>
      </c>
      <c r="AH183" s="94">
        <f t="shared" si="327"/>
        <v>0</v>
      </c>
      <c r="AI183" s="94">
        <f t="shared" si="327"/>
        <v>0</v>
      </c>
      <c r="AJ183" s="94">
        <f t="shared" si="327"/>
        <v>0</v>
      </c>
      <c r="AK183" s="94">
        <f t="shared" si="327"/>
        <v>0</v>
      </c>
      <c r="AL183" s="94">
        <f t="shared" si="327"/>
        <v>0</v>
      </c>
      <c r="AM183" s="94">
        <f t="shared" si="327"/>
        <v>0</v>
      </c>
      <c r="AN183" s="94">
        <f t="shared" si="327"/>
        <v>0</v>
      </c>
      <c r="AO183" s="94">
        <f t="shared" si="327"/>
        <v>0</v>
      </c>
      <c r="AP183" s="94">
        <f t="shared" si="327"/>
        <v>0</v>
      </c>
      <c r="AQ183" s="94">
        <f t="shared" si="327"/>
        <v>0</v>
      </c>
      <c r="AR183" s="94">
        <f t="shared" si="327"/>
        <v>0</v>
      </c>
      <c r="AS183" s="94">
        <f t="shared" si="327"/>
        <v>0</v>
      </c>
      <c r="AT183" s="94">
        <f t="shared" si="327"/>
        <v>0</v>
      </c>
      <c r="AU183" s="94">
        <f t="shared" si="327"/>
        <v>0</v>
      </c>
      <c r="AV183" s="94">
        <f t="shared" si="327"/>
        <v>0</v>
      </c>
      <c r="AW183" s="94">
        <f t="shared" si="327"/>
        <v>0</v>
      </c>
      <c r="AX183" s="94">
        <f t="shared" si="327"/>
        <v>708784.49581307196</v>
      </c>
      <c r="AY183" s="94">
        <f t="shared" si="327"/>
        <v>0</v>
      </c>
      <c r="AZ183" s="94">
        <f t="shared" si="327"/>
        <v>0</v>
      </c>
      <c r="BA183" s="94">
        <f t="shared" si="327"/>
        <v>0</v>
      </c>
      <c r="BB183" s="94">
        <f t="shared" si="327"/>
        <v>0</v>
      </c>
      <c r="BC183" s="94">
        <f t="shared" si="327"/>
        <v>0</v>
      </c>
      <c r="BD183" s="94">
        <f t="shared" si="327"/>
        <v>0</v>
      </c>
      <c r="BE183" s="94">
        <f t="shared" si="327"/>
        <v>0</v>
      </c>
      <c r="BF183" s="94">
        <f t="shared" si="327"/>
        <v>0</v>
      </c>
      <c r="BG183" s="94">
        <f t="shared" si="327"/>
        <v>0</v>
      </c>
      <c r="BH183" s="94">
        <f t="shared" si="327"/>
        <v>0</v>
      </c>
      <c r="BI183" s="94">
        <f t="shared" si="327"/>
        <v>2345694.3516905271</v>
      </c>
      <c r="BJ183" s="94">
        <f t="shared" si="327"/>
        <v>0</v>
      </c>
      <c r="BK183" s="94">
        <f t="shared" si="327"/>
        <v>0</v>
      </c>
      <c r="BL183" s="94">
        <f t="shared" si="327"/>
        <v>0</v>
      </c>
      <c r="BM183" s="94">
        <f t="shared" si="327"/>
        <v>0</v>
      </c>
      <c r="BN183" s="94">
        <f t="shared" si="327"/>
        <v>0</v>
      </c>
      <c r="BO183" s="94">
        <f t="shared" si="327"/>
        <v>0</v>
      </c>
      <c r="BP183" s="94">
        <f t="shared" ref="BP183:EA183" si="328">IF(BP181&gt;0,BP181+BP165+BP157,0)</f>
        <v>0</v>
      </c>
      <c r="BQ183" s="94">
        <f t="shared" si="328"/>
        <v>0</v>
      </c>
      <c r="BR183" s="94">
        <f t="shared" si="328"/>
        <v>27905626.215683468</v>
      </c>
      <c r="BS183" s="94">
        <f t="shared" si="328"/>
        <v>7104142.6319285259</v>
      </c>
      <c r="BT183" s="94">
        <f t="shared" si="328"/>
        <v>2900027.9210319207</v>
      </c>
      <c r="BU183" s="94">
        <f t="shared" si="328"/>
        <v>0</v>
      </c>
      <c r="BV183" s="94">
        <f t="shared" si="328"/>
        <v>0</v>
      </c>
      <c r="BW183" s="94">
        <f t="shared" si="328"/>
        <v>0</v>
      </c>
      <c r="BX183" s="94">
        <f t="shared" si="328"/>
        <v>0</v>
      </c>
      <c r="BY183" s="94">
        <f t="shared" si="328"/>
        <v>0</v>
      </c>
      <c r="BZ183" s="94">
        <f t="shared" si="328"/>
        <v>0</v>
      </c>
      <c r="CA183" s="94">
        <f t="shared" si="328"/>
        <v>0</v>
      </c>
      <c r="CB183" s="94">
        <f t="shared" si="328"/>
        <v>0</v>
      </c>
      <c r="CC183" s="94">
        <f t="shared" si="328"/>
        <v>0</v>
      </c>
      <c r="CD183" s="94">
        <f t="shared" si="328"/>
        <v>0</v>
      </c>
      <c r="CE183" s="94">
        <f t="shared" si="328"/>
        <v>0</v>
      </c>
      <c r="CF183" s="94">
        <f t="shared" si="328"/>
        <v>0</v>
      </c>
      <c r="CG183" s="94">
        <f t="shared" si="328"/>
        <v>0</v>
      </c>
      <c r="CH183" s="94">
        <f t="shared" si="328"/>
        <v>0</v>
      </c>
      <c r="CI183" s="94">
        <f t="shared" si="328"/>
        <v>0</v>
      </c>
      <c r="CJ183" s="94">
        <f t="shared" si="328"/>
        <v>0</v>
      </c>
      <c r="CK183" s="94">
        <f t="shared" si="328"/>
        <v>27005474.054151282</v>
      </c>
      <c r="CL183" s="94">
        <f t="shared" si="328"/>
        <v>8696207.3050485905</v>
      </c>
      <c r="CM183" s="94">
        <f t="shared" si="328"/>
        <v>5314562.4995631557</v>
      </c>
      <c r="CN183" s="94">
        <f t="shared" si="328"/>
        <v>0</v>
      </c>
      <c r="CO183" s="94">
        <f t="shared" si="328"/>
        <v>0</v>
      </c>
      <c r="CP183" s="94">
        <f t="shared" si="328"/>
        <v>0</v>
      </c>
      <c r="CQ183" s="94">
        <f t="shared" si="328"/>
        <v>0</v>
      </c>
      <c r="CR183" s="94">
        <f t="shared" si="328"/>
        <v>1981792.7696020452</v>
      </c>
      <c r="CS183" s="94">
        <f t="shared" si="328"/>
        <v>0</v>
      </c>
      <c r="CT183" s="94">
        <f t="shared" si="328"/>
        <v>0</v>
      </c>
      <c r="CU183" s="94">
        <f t="shared" si="328"/>
        <v>0</v>
      </c>
      <c r="CV183" s="94">
        <f t="shared" si="328"/>
        <v>660640.73770634923</v>
      </c>
      <c r="CW183" s="94">
        <f t="shared" si="328"/>
        <v>0</v>
      </c>
      <c r="CX183" s="94">
        <f t="shared" si="328"/>
        <v>0</v>
      </c>
      <c r="CY183" s="94">
        <f t="shared" si="328"/>
        <v>0</v>
      </c>
      <c r="CZ183" s="94">
        <f t="shared" si="328"/>
        <v>0</v>
      </c>
      <c r="DA183" s="94">
        <f t="shared" si="328"/>
        <v>0</v>
      </c>
      <c r="DB183" s="94">
        <f t="shared" si="328"/>
        <v>0</v>
      </c>
      <c r="DC183" s="94">
        <f t="shared" si="328"/>
        <v>1952765.8414720832</v>
      </c>
      <c r="DD183" s="94">
        <f t="shared" si="328"/>
        <v>0</v>
      </c>
      <c r="DE183" s="94">
        <f t="shared" si="328"/>
        <v>0</v>
      </c>
      <c r="DF183" s="94">
        <f t="shared" si="328"/>
        <v>0</v>
      </c>
      <c r="DG183" s="94">
        <f t="shared" si="328"/>
        <v>0</v>
      </c>
      <c r="DH183" s="94">
        <f t="shared" si="328"/>
        <v>0</v>
      </c>
      <c r="DI183" s="94">
        <f t="shared" si="328"/>
        <v>0</v>
      </c>
      <c r="DJ183" s="94">
        <f t="shared" si="328"/>
        <v>0</v>
      </c>
      <c r="DK183" s="94">
        <f t="shared" si="328"/>
        <v>0</v>
      </c>
      <c r="DL183" s="94">
        <f t="shared" si="328"/>
        <v>0</v>
      </c>
      <c r="DM183" s="94">
        <f t="shared" si="328"/>
        <v>0</v>
      </c>
      <c r="DN183" s="94">
        <f t="shared" si="328"/>
        <v>0</v>
      </c>
      <c r="DO183" s="94">
        <f t="shared" si="328"/>
        <v>0</v>
      </c>
      <c r="DP183" s="94">
        <f t="shared" si="328"/>
        <v>0</v>
      </c>
      <c r="DQ183" s="94">
        <f t="shared" si="328"/>
        <v>0</v>
      </c>
      <c r="DR183" s="94">
        <f t="shared" si="328"/>
        <v>0</v>
      </c>
      <c r="DS183" s="94">
        <f t="shared" si="328"/>
        <v>0</v>
      </c>
      <c r="DT183" s="94">
        <f t="shared" si="328"/>
        <v>0</v>
      </c>
      <c r="DU183" s="94">
        <f t="shared" si="328"/>
        <v>0</v>
      </c>
      <c r="DV183" s="94">
        <f t="shared" si="328"/>
        <v>0</v>
      </c>
      <c r="DW183" s="94">
        <f t="shared" si="328"/>
        <v>0</v>
      </c>
      <c r="DX183" s="94">
        <f t="shared" si="328"/>
        <v>2250649.5493676676</v>
      </c>
      <c r="DY183" s="94">
        <f t="shared" si="328"/>
        <v>2966333.4750653165</v>
      </c>
      <c r="DZ183" s="94">
        <f t="shared" si="328"/>
        <v>6995422.7267693616</v>
      </c>
      <c r="EA183" s="94">
        <f t="shared" si="328"/>
        <v>0</v>
      </c>
      <c r="EB183" s="94">
        <f t="shared" ref="EB183:FX183" si="329">IF(EB181&gt;0,EB181+EB165+EB157,0)</f>
        <v>0</v>
      </c>
      <c r="EC183" s="94">
        <f t="shared" si="329"/>
        <v>0</v>
      </c>
      <c r="ED183" s="94">
        <f t="shared" si="329"/>
        <v>13947979.382552946</v>
      </c>
      <c r="EE183" s="94">
        <f t="shared" si="329"/>
        <v>0</v>
      </c>
      <c r="EF183" s="94">
        <f t="shared" si="329"/>
        <v>0</v>
      </c>
      <c r="EG183" s="94">
        <f t="shared" si="329"/>
        <v>0</v>
      </c>
      <c r="EH183" s="94">
        <f t="shared" si="329"/>
        <v>0</v>
      </c>
      <c r="EI183" s="94">
        <f t="shared" si="329"/>
        <v>0</v>
      </c>
      <c r="EJ183" s="94">
        <f t="shared" si="329"/>
        <v>0</v>
      </c>
      <c r="EK183" s="94">
        <f t="shared" si="329"/>
        <v>0</v>
      </c>
      <c r="EL183" s="94">
        <f t="shared" si="329"/>
        <v>3069711.6078766887</v>
      </c>
      <c r="EM183" s="94">
        <f t="shared" si="329"/>
        <v>0</v>
      </c>
      <c r="EN183" s="94">
        <f t="shared" si="329"/>
        <v>0</v>
      </c>
      <c r="EO183" s="94">
        <f t="shared" si="329"/>
        <v>0</v>
      </c>
      <c r="EP183" s="94">
        <f t="shared" si="329"/>
        <v>0</v>
      </c>
      <c r="EQ183" s="94">
        <f t="shared" si="329"/>
        <v>14562705.552716767</v>
      </c>
      <c r="ER183" s="94">
        <f t="shared" si="329"/>
        <v>0</v>
      </c>
      <c r="ES183" s="94">
        <f t="shared" si="329"/>
        <v>0</v>
      </c>
      <c r="ET183" s="94">
        <f t="shared" si="329"/>
        <v>0</v>
      </c>
      <c r="EU183" s="94">
        <f t="shared" si="329"/>
        <v>0</v>
      </c>
      <c r="EV183" s="94">
        <f t="shared" si="329"/>
        <v>0</v>
      </c>
      <c r="EW183" s="94">
        <f t="shared" si="329"/>
        <v>7240338.281604561</v>
      </c>
      <c r="EX183" s="94">
        <f t="shared" si="329"/>
        <v>2549277.7483030623</v>
      </c>
      <c r="EY183" s="94">
        <f t="shared" si="329"/>
        <v>0</v>
      </c>
      <c r="EZ183" s="94">
        <f t="shared" si="329"/>
        <v>0</v>
      </c>
      <c r="FA183" s="94">
        <f t="shared" si="329"/>
        <v>0</v>
      </c>
      <c r="FB183" s="94">
        <f t="shared" si="329"/>
        <v>0</v>
      </c>
      <c r="FC183" s="94">
        <f t="shared" si="329"/>
        <v>0</v>
      </c>
      <c r="FD183" s="94">
        <f t="shared" si="329"/>
        <v>0</v>
      </c>
      <c r="FE183" s="94">
        <f t="shared" si="329"/>
        <v>1247682.4791875165</v>
      </c>
      <c r="FF183" s="94">
        <f t="shared" si="329"/>
        <v>0</v>
      </c>
      <c r="FG183" s="94">
        <f t="shared" si="329"/>
        <v>0</v>
      </c>
      <c r="FH183" s="94">
        <f t="shared" si="329"/>
        <v>0</v>
      </c>
      <c r="FI183" s="94">
        <f t="shared" si="329"/>
        <v>0</v>
      </c>
      <c r="FJ183" s="94">
        <f t="shared" si="329"/>
        <v>0</v>
      </c>
      <c r="FK183" s="94">
        <f t="shared" si="329"/>
        <v>0</v>
      </c>
      <c r="FL183" s="94">
        <f t="shared" si="329"/>
        <v>0</v>
      </c>
      <c r="FM183" s="94">
        <f t="shared" si="329"/>
        <v>0</v>
      </c>
      <c r="FN183" s="94">
        <f t="shared" si="329"/>
        <v>0</v>
      </c>
      <c r="FO183" s="94">
        <f t="shared" si="329"/>
        <v>0</v>
      </c>
      <c r="FP183" s="94">
        <f t="shared" si="329"/>
        <v>0</v>
      </c>
      <c r="FQ183" s="94">
        <f t="shared" si="329"/>
        <v>0</v>
      </c>
      <c r="FR183" s="94">
        <f t="shared" si="329"/>
        <v>1737105.4342123156</v>
      </c>
      <c r="FS183" s="94">
        <f t="shared" si="329"/>
        <v>1876768.9914167603</v>
      </c>
      <c r="FT183" s="94">
        <f t="shared" si="329"/>
        <v>0</v>
      </c>
      <c r="FU183" s="94">
        <f t="shared" si="329"/>
        <v>0</v>
      </c>
      <c r="FV183" s="94">
        <f t="shared" si="329"/>
        <v>0</v>
      </c>
      <c r="FW183" s="94">
        <f t="shared" si="329"/>
        <v>0</v>
      </c>
      <c r="FX183" s="94">
        <f t="shared" si="329"/>
        <v>0</v>
      </c>
      <c r="FY183" s="94">
        <f>SUM(C183:FX183)</f>
        <v>148835708.85505635</v>
      </c>
    </row>
    <row r="184" spans="1:181" s="4" customFormat="1" x14ac:dyDescent="0.25">
      <c r="A184" s="49"/>
      <c r="B184" s="97" t="s">
        <v>500</v>
      </c>
      <c r="C184" s="195">
        <f>MAX(C158,C177)</f>
        <v>61476865.620000005</v>
      </c>
      <c r="D184" s="195">
        <f t="shared" ref="D184:BO184" si="330">MAX(D158,D177)</f>
        <v>286867326.296</v>
      </c>
      <c r="E184" s="195">
        <f t="shared" si="330"/>
        <v>62053949.978000008</v>
      </c>
      <c r="F184" s="195">
        <f t="shared" si="330"/>
        <v>110297210.736</v>
      </c>
      <c r="G184" s="195">
        <f t="shared" si="330"/>
        <v>7341601.1630000006</v>
      </c>
      <c r="H184" s="195">
        <f t="shared" si="330"/>
        <v>6845811.5419999976</v>
      </c>
      <c r="I184" s="195">
        <f t="shared" si="330"/>
        <v>81741833.30400002</v>
      </c>
      <c r="J184" s="195">
        <f t="shared" si="330"/>
        <v>17018016.066</v>
      </c>
      <c r="K184" s="195">
        <f t="shared" si="330"/>
        <v>3056532.8860000004</v>
      </c>
      <c r="L184" s="195">
        <f t="shared" si="330"/>
        <v>21359855.631999999</v>
      </c>
      <c r="M184" s="195">
        <f t="shared" si="330"/>
        <v>13367983.687999999</v>
      </c>
      <c r="N184" s="195">
        <f t="shared" si="330"/>
        <v>337261732.32999992</v>
      </c>
      <c r="O184" s="195">
        <f t="shared" si="330"/>
        <v>96254627.855999991</v>
      </c>
      <c r="P184" s="195">
        <f t="shared" si="330"/>
        <v>2205116.068</v>
      </c>
      <c r="Q184" s="195">
        <f t="shared" si="330"/>
        <v>307573325.28800005</v>
      </c>
      <c r="R184" s="195">
        <f t="shared" si="330"/>
        <v>4069109.3619999997</v>
      </c>
      <c r="S184" s="195">
        <f t="shared" si="330"/>
        <v>10610882.024</v>
      </c>
      <c r="T184" s="195">
        <f t="shared" si="330"/>
        <v>1862531.5219999999</v>
      </c>
      <c r="U184" s="195">
        <f t="shared" si="330"/>
        <v>847293.50000000023</v>
      </c>
      <c r="V184" s="195">
        <f t="shared" si="330"/>
        <v>2870082.9339999999</v>
      </c>
      <c r="W184" s="195">
        <f t="shared" si="330"/>
        <v>1712852.8530000001</v>
      </c>
      <c r="X184" s="195">
        <f t="shared" si="330"/>
        <v>725922.23899999994</v>
      </c>
      <c r="Y184" s="195">
        <f t="shared" si="330"/>
        <v>4542849.4399999995</v>
      </c>
      <c r="Z184" s="195">
        <f t="shared" si="330"/>
        <v>2726703.5189999999</v>
      </c>
      <c r="AA184" s="195">
        <f t="shared" si="330"/>
        <v>190168967.68799996</v>
      </c>
      <c r="AB184" s="195">
        <f t="shared" si="330"/>
        <v>188952134.32070887</v>
      </c>
      <c r="AC184" s="195">
        <f t="shared" si="330"/>
        <v>6852443.3680000007</v>
      </c>
      <c r="AD184" s="195">
        <f t="shared" si="330"/>
        <v>8287987.398</v>
      </c>
      <c r="AE184" s="195">
        <f t="shared" si="330"/>
        <v>1478059.1680000001</v>
      </c>
      <c r="AF184" s="195">
        <f t="shared" si="330"/>
        <v>2167710.5649999999</v>
      </c>
      <c r="AG184" s="195">
        <f t="shared" si="330"/>
        <v>7395624.9399999995</v>
      </c>
      <c r="AH184" s="195">
        <f t="shared" si="330"/>
        <v>8320571.9800000004</v>
      </c>
      <c r="AI184" s="195">
        <f t="shared" si="330"/>
        <v>3339053.6780000003</v>
      </c>
      <c r="AJ184" s="195">
        <f t="shared" si="330"/>
        <v>2677122.9400000004</v>
      </c>
      <c r="AK184" s="195">
        <f t="shared" si="330"/>
        <v>2576567.9219999998</v>
      </c>
      <c r="AL184" s="195">
        <f t="shared" si="330"/>
        <v>3056269.8</v>
      </c>
      <c r="AM184" s="195">
        <f t="shared" si="330"/>
        <v>4028393.1179999998</v>
      </c>
      <c r="AN184" s="195">
        <f t="shared" si="330"/>
        <v>3465533.2800000003</v>
      </c>
      <c r="AO184" s="195">
        <f t="shared" si="330"/>
        <v>35158609.855999999</v>
      </c>
      <c r="AP184" s="195">
        <f t="shared" si="330"/>
        <v>655537693.19400001</v>
      </c>
      <c r="AQ184" s="195">
        <f t="shared" si="330"/>
        <v>2709341.2050000001</v>
      </c>
      <c r="AR184" s="195">
        <f t="shared" si="330"/>
        <v>399275106.48282373</v>
      </c>
      <c r="AS184" s="195">
        <f t="shared" si="330"/>
        <v>45082683.107999995</v>
      </c>
      <c r="AT184" s="195">
        <f t="shared" si="330"/>
        <v>17025074.82</v>
      </c>
      <c r="AU184" s="195">
        <f t="shared" si="330"/>
        <v>3231206.1519999998</v>
      </c>
      <c r="AV184" s="195">
        <f t="shared" si="330"/>
        <v>2900325.96</v>
      </c>
      <c r="AW184" s="195">
        <f t="shared" si="330"/>
        <v>2308984.4640000002</v>
      </c>
      <c r="AX184" s="195">
        <f t="shared" si="330"/>
        <v>712628.4652086721</v>
      </c>
      <c r="AY184" s="195">
        <f t="shared" si="330"/>
        <v>4026539.95</v>
      </c>
      <c r="AZ184" s="195">
        <f t="shared" si="330"/>
        <v>80538820.431999996</v>
      </c>
      <c r="BA184" s="195">
        <f t="shared" si="330"/>
        <v>59659507.858000003</v>
      </c>
      <c r="BB184" s="195">
        <f t="shared" si="330"/>
        <v>52335718.517999999</v>
      </c>
      <c r="BC184" s="195">
        <f t="shared" si="330"/>
        <v>195147154.29799998</v>
      </c>
      <c r="BD184" s="195">
        <f t="shared" si="330"/>
        <v>28045373.32</v>
      </c>
      <c r="BE184" s="195">
        <f t="shared" si="330"/>
        <v>10101457.507000001</v>
      </c>
      <c r="BF184" s="195">
        <f t="shared" si="330"/>
        <v>146552812.72999999</v>
      </c>
      <c r="BG184" s="195">
        <f t="shared" si="330"/>
        <v>7929598.5090000005</v>
      </c>
      <c r="BH184" s="195">
        <f t="shared" si="330"/>
        <v>4850065.6049999995</v>
      </c>
      <c r="BI184" s="195">
        <f t="shared" si="330"/>
        <v>2631304.9400000004</v>
      </c>
      <c r="BJ184" s="195">
        <f t="shared" si="330"/>
        <v>37045557.084085472</v>
      </c>
      <c r="BK184" s="195">
        <f t="shared" si="330"/>
        <v>96549602.890000015</v>
      </c>
      <c r="BL184" s="195">
        <f t="shared" si="330"/>
        <v>2102059.1579999998</v>
      </c>
      <c r="BM184" s="195">
        <f t="shared" si="330"/>
        <v>2862388.8099999996</v>
      </c>
      <c r="BN184" s="195">
        <f t="shared" si="330"/>
        <v>27107279.504000001</v>
      </c>
      <c r="BO184" s="195">
        <f t="shared" si="330"/>
        <v>11771765.461000001</v>
      </c>
      <c r="BP184" s="195">
        <f t="shared" ref="BP184:EA184" si="331">MAX(BP158,BP177)</f>
        <v>2494469.9650000003</v>
      </c>
      <c r="BQ184" s="195">
        <f t="shared" si="331"/>
        <v>38118153.211999997</v>
      </c>
      <c r="BR184" s="195">
        <f t="shared" si="331"/>
        <v>32354027.411999997</v>
      </c>
      <c r="BS184" s="195">
        <f t="shared" si="331"/>
        <v>8436842.3660000004</v>
      </c>
      <c r="BT184" s="195">
        <f t="shared" si="331"/>
        <v>3110484.1499999994</v>
      </c>
      <c r="BU184" s="195">
        <f t="shared" si="331"/>
        <v>3680332.5029999996</v>
      </c>
      <c r="BV184" s="195">
        <f t="shared" si="331"/>
        <v>8752349.1649999991</v>
      </c>
      <c r="BW184" s="195">
        <f t="shared" si="331"/>
        <v>12510766.173999999</v>
      </c>
      <c r="BX184" s="195">
        <f t="shared" si="331"/>
        <v>1121871.1460000002</v>
      </c>
      <c r="BY184" s="195">
        <f t="shared" si="331"/>
        <v>4522693.4740000004</v>
      </c>
      <c r="BZ184" s="195">
        <f t="shared" si="331"/>
        <v>2453008.5579999997</v>
      </c>
      <c r="CA184" s="195">
        <f t="shared" si="331"/>
        <v>2375960.6420000005</v>
      </c>
      <c r="CB184" s="195">
        <f t="shared" si="331"/>
        <v>539545653.17799997</v>
      </c>
      <c r="CC184" s="195">
        <f t="shared" si="331"/>
        <v>2072749.2359999996</v>
      </c>
      <c r="CD184" s="195">
        <f t="shared" si="331"/>
        <v>1166979.9839999999</v>
      </c>
      <c r="CE184" s="195">
        <f t="shared" si="331"/>
        <v>2006824.06</v>
      </c>
      <c r="CF184" s="195">
        <f t="shared" si="331"/>
        <v>1727934.6700000002</v>
      </c>
      <c r="CG184" s="195">
        <f t="shared" si="331"/>
        <v>2116539.1800000002</v>
      </c>
      <c r="CH184" s="195">
        <f t="shared" si="331"/>
        <v>1757565.2139999999</v>
      </c>
      <c r="CI184" s="195">
        <f t="shared" si="331"/>
        <v>6144685.7670000009</v>
      </c>
      <c r="CJ184" s="195">
        <f t="shared" si="331"/>
        <v>9576708.2819999978</v>
      </c>
      <c r="CK184" s="195">
        <f t="shared" si="331"/>
        <v>29481902.901999999</v>
      </c>
      <c r="CL184" s="195">
        <f t="shared" si="331"/>
        <v>9720839.8800000008</v>
      </c>
      <c r="CM184" s="195">
        <f t="shared" si="331"/>
        <v>6004767.6270000003</v>
      </c>
      <c r="CN184" s="195">
        <f t="shared" si="331"/>
        <v>178822628.62000003</v>
      </c>
      <c r="CO184" s="195">
        <f t="shared" si="331"/>
        <v>101968235.862</v>
      </c>
      <c r="CP184" s="195">
        <f t="shared" si="331"/>
        <v>8352055.3660000013</v>
      </c>
      <c r="CQ184" s="195">
        <f t="shared" si="331"/>
        <v>10318581.385999998</v>
      </c>
      <c r="CR184" s="195">
        <f t="shared" si="331"/>
        <v>2229329.5219999999</v>
      </c>
      <c r="CS184" s="195">
        <f t="shared" si="331"/>
        <v>3266766.1999999997</v>
      </c>
      <c r="CT184" s="195">
        <f t="shared" si="331"/>
        <v>1366819.5090000001</v>
      </c>
      <c r="CU184" s="195">
        <f t="shared" si="331"/>
        <v>2748766.7660000003</v>
      </c>
      <c r="CV184" s="195">
        <f t="shared" si="331"/>
        <v>808182.65</v>
      </c>
      <c r="CW184" s="195">
        <f t="shared" si="331"/>
        <v>2029159.9179999998</v>
      </c>
      <c r="CX184" s="195">
        <f t="shared" si="331"/>
        <v>3786254.2110000001</v>
      </c>
      <c r="CY184" s="195">
        <f t="shared" si="331"/>
        <v>1043771.3160000001</v>
      </c>
      <c r="CZ184" s="195">
        <f t="shared" si="331"/>
        <v>16068834.445</v>
      </c>
      <c r="DA184" s="195">
        <f t="shared" si="331"/>
        <v>2207928.11</v>
      </c>
      <c r="DB184" s="195">
        <f t="shared" si="331"/>
        <v>3004558.6210000003</v>
      </c>
      <c r="DC184" s="195">
        <f t="shared" si="331"/>
        <v>2172330.8680000002</v>
      </c>
      <c r="DD184" s="195">
        <f t="shared" si="331"/>
        <v>1657780.24</v>
      </c>
      <c r="DE184" s="195">
        <f t="shared" si="331"/>
        <v>3968032.0100000002</v>
      </c>
      <c r="DF184" s="195">
        <f t="shared" si="331"/>
        <v>142227606.40399998</v>
      </c>
      <c r="DG184" s="195">
        <f t="shared" si="331"/>
        <v>1254518.7290000001</v>
      </c>
      <c r="DH184" s="195">
        <f t="shared" si="331"/>
        <v>15665245.664000001</v>
      </c>
      <c r="DI184" s="195">
        <f t="shared" si="331"/>
        <v>19754531.030000001</v>
      </c>
      <c r="DJ184" s="195">
        <f t="shared" si="331"/>
        <v>5581934.7690000013</v>
      </c>
      <c r="DK184" s="195">
        <f t="shared" si="331"/>
        <v>3586602.2190000005</v>
      </c>
      <c r="DL184" s="195">
        <f t="shared" si="331"/>
        <v>41174159.960000001</v>
      </c>
      <c r="DM184" s="195">
        <f t="shared" si="331"/>
        <v>3138819.0890000006</v>
      </c>
      <c r="DN184" s="195">
        <f t="shared" si="331"/>
        <v>11655632.864999998</v>
      </c>
      <c r="DO184" s="195">
        <f t="shared" si="331"/>
        <v>23681138.894000001</v>
      </c>
      <c r="DP184" s="195">
        <f t="shared" si="331"/>
        <v>2389502.4679999999</v>
      </c>
      <c r="DQ184" s="195">
        <f t="shared" si="331"/>
        <v>4322987.1100000003</v>
      </c>
      <c r="DR184" s="195">
        <f t="shared" si="331"/>
        <v>10764430.960000001</v>
      </c>
      <c r="DS184" s="195">
        <f t="shared" si="331"/>
        <v>7119875.8099999996</v>
      </c>
      <c r="DT184" s="195">
        <f t="shared" si="331"/>
        <v>2004541.2350000001</v>
      </c>
      <c r="DU184" s="195">
        <f t="shared" si="331"/>
        <v>3560460.844</v>
      </c>
      <c r="DV184" s="195">
        <f t="shared" si="331"/>
        <v>2485975.59</v>
      </c>
      <c r="DW184" s="195">
        <f t="shared" si="331"/>
        <v>3170270.7770000007</v>
      </c>
      <c r="DX184" s="195">
        <f t="shared" si="331"/>
        <v>2285628.9044806277</v>
      </c>
      <c r="DY184" s="195">
        <f t="shared" si="331"/>
        <v>3049611.7107357164</v>
      </c>
      <c r="DZ184" s="195">
        <f t="shared" si="331"/>
        <v>7515181.2070000004</v>
      </c>
      <c r="EA184" s="195">
        <f t="shared" si="331"/>
        <v>4387065.9059999995</v>
      </c>
      <c r="EB184" s="195">
        <f t="shared" ref="EB184:FX184" si="332">MAX(EB158,EB177)</f>
        <v>5027464.4380000001</v>
      </c>
      <c r="EC184" s="195">
        <f t="shared" si="332"/>
        <v>2876095.4380000001</v>
      </c>
      <c r="ED184" s="195">
        <f t="shared" si="332"/>
        <v>14475161.334830148</v>
      </c>
      <c r="EE184" s="195">
        <f t="shared" si="332"/>
        <v>2461352.2740000002</v>
      </c>
      <c r="EF184" s="195">
        <f t="shared" si="332"/>
        <v>12426088.957999999</v>
      </c>
      <c r="EG184" s="195">
        <f t="shared" si="332"/>
        <v>3065443.8539999994</v>
      </c>
      <c r="EH184" s="195">
        <f t="shared" si="332"/>
        <v>2575764.5730000003</v>
      </c>
      <c r="EI184" s="195">
        <f t="shared" si="332"/>
        <v>126319392.97199999</v>
      </c>
      <c r="EJ184" s="195">
        <f t="shared" si="332"/>
        <v>59267614.909999996</v>
      </c>
      <c r="EK184" s="195">
        <f t="shared" si="332"/>
        <v>5223752.6609999994</v>
      </c>
      <c r="EL184" s="195">
        <f t="shared" si="332"/>
        <v>3755068.2100000004</v>
      </c>
      <c r="EM184" s="195">
        <f t="shared" si="332"/>
        <v>4550008.1459999997</v>
      </c>
      <c r="EN184" s="195">
        <f t="shared" si="332"/>
        <v>8965626.6400000006</v>
      </c>
      <c r="EO184" s="195">
        <f t="shared" si="332"/>
        <v>3757899.84</v>
      </c>
      <c r="EP184" s="195">
        <f t="shared" si="332"/>
        <v>3356460.605</v>
      </c>
      <c r="EQ184" s="195">
        <f t="shared" si="332"/>
        <v>15653524.783000004</v>
      </c>
      <c r="ER184" s="195">
        <f t="shared" si="332"/>
        <v>3460811.86</v>
      </c>
      <c r="ES184" s="195">
        <f t="shared" si="332"/>
        <v>1648443.5889999999</v>
      </c>
      <c r="ET184" s="195">
        <f t="shared" si="332"/>
        <v>2643733.378</v>
      </c>
      <c r="EU184" s="195">
        <f t="shared" si="332"/>
        <v>5874120.4080000008</v>
      </c>
      <c r="EV184" s="195">
        <f t="shared" si="332"/>
        <v>1095985.0319999999</v>
      </c>
      <c r="EW184" s="195">
        <f t="shared" si="332"/>
        <v>7493334.0505929608</v>
      </c>
      <c r="EX184" s="195">
        <f t="shared" si="332"/>
        <v>2758313.7190000005</v>
      </c>
      <c r="EY184" s="195">
        <f t="shared" si="332"/>
        <v>7471200.4519999996</v>
      </c>
      <c r="EZ184" s="195">
        <f t="shared" si="332"/>
        <v>1826938.5200000003</v>
      </c>
      <c r="FA184" s="195">
        <f t="shared" si="332"/>
        <v>21942225.717999998</v>
      </c>
      <c r="FB184" s="195">
        <f t="shared" si="332"/>
        <v>3428172.65</v>
      </c>
      <c r="FC184" s="195">
        <f t="shared" si="332"/>
        <v>17188967.076000001</v>
      </c>
      <c r="FD184" s="195">
        <f t="shared" si="332"/>
        <v>3201169.6759999995</v>
      </c>
      <c r="FE184" s="195">
        <f t="shared" si="332"/>
        <v>1446005.0060000001</v>
      </c>
      <c r="FF184" s="195">
        <f t="shared" si="332"/>
        <v>2242531.34</v>
      </c>
      <c r="FG184" s="195">
        <f t="shared" si="332"/>
        <v>1579165.5559999999</v>
      </c>
      <c r="FH184" s="195">
        <f t="shared" si="332"/>
        <v>1273755.74</v>
      </c>
      <c r="FI184" s="195">
        <f t="shared" si="332"/>
        <v>13870819.219999999</v>
      </c>
      <c r="FJ184" s="195">
        <f t="shared" si="332"/>
        <v>13201821.207000002</v>
      </c>
      <c r="FK184" s="195">
        <f t="shared" si="332"/>
        <v>16142301.343999999</v>
      </c>
      <c r="FL184" s="195">
        <f t="shared" si="332"/>
        <v>30124250.634</v>
      </c>
      <c r="FM184" s="195">
        <f t="shared" si="332"/>
        <v>23113160.998</v>
      </c>
      <c r="FN184" s="195">
        <f t="shared" si="332"/>
        <v>145630096.92399999</v>
      </c>
      <c r="FO184" s="195">
        <f t="shared" si="332"/>
        <v>8656693.6410000008</v>
      </c>
      <c r="FP184" s="195">
        <f t="shared" si="332"/>
        <v>18603420.232000001</v>
      </c>
      <c r="FQ184" s="195">
        <f t="shared" si="332"/>
        <v>6270441.29</v>
      </c>
      <c r="FR184" s="195">
        <f t="shared" si="332"/>
        <v>1930075.828</v>
      </c>
      <c r="FS184" s="195">
        <f t="shared" si="332"/>
        <v>2114722.8479999998</v>
      </c>
      <c r="FT184" s="195">
        <f t="shared" si="332"/>
        <v>1291937.4700000002</v>
      </c>
      <c r="FU184" s="195">
        <f t="shared" si="332"/>
        <v>6777869.8460000008</v>
      </c>
      <c r="FV184" s="195">
        <f t="shared" si="332"/>
        <v>5891123.8200000003</v>
      </c>
      <c r="FW184" s="195">
        <f t="shared" si="332"/>
        <v>2026585.6099999999</v>
      </c>
      <c r="FX184" s="195">
        <f t="shared" si="332"/>
        <v>1215922.82</v>
      </c>
      <c r="FY184" s="94"/>
    </row>
    <row r="185" spans="1:181" s="4" customFormat="1" x14ac:dyDescent="0.25">
      <c r="A185" s="49"/>
      <c r="B185" s="97" t="s">
        <v>501</v>
      </c>
      <c r="C185" s="49">
        <f>IF((C183&gt;C184),(C183-C184)*-1,0)</f>
        <v>0</v>
      </c>
      <c r="D185" s="49">
        <f t="shared" ref="D185:BO185" si="333">IF((D183&gt;D184),(D183-D184)*-1,0)</f>
        <v>0</v>
      </c>
      <c r="E185" s="49">
        <f t="shared" si="333"/>
        <v>0</v>
      </c>
      <c r="F185" s="49">
        <f t="shared" si="333"/>
        <v>0</v>
      </c>
      <c r="G185" s="49">
        <f t="shared" si="333"/>
        <v>0</v>
      </c>
      <c r="H185" s="49">
        <f t="shared" si="333"/>
        <v>0</v>
      </c>
      <c r="I185" s="49">
        <f t="shared" si="333"/>
        <v>0</v>
      </c>
      <c r="J185" s="49">
        <f t="shared" si="333"/>
        <v>0</v>
      </c>
      <c r="K185" s="49">
        <f t="shared" si="333"/>
        <v>0</v>
      </c>
      <c r="L185" s="49">
        <f t="shared" si="333"/>
        <v>0</v>
      </c>
      <c r="M185" s="49">
        <f t="shared" si="333"/>
        <v>0</v>
      </c>
      <c r="N185" s="49">
        <f t="shared" si="333"/>
        <v>0</v>
      </c>
      <c r="O185" s="49">
        <f t="shared" si="333"/>
        <v>0</v>
      </c>
      <c r="P185" s="49">
        <f t="shared" si="333"/>
        <v>0</v>
      </c>
      <c r="Q185" s="49">
        <f t="shared" si="333"/>
        <v>0</v>
      </c>
      <c r="R185" s="49">
        <f t="shared" si="333"/>
        <v>0</v>
      </c>
      <c r="S185" s="49">
        <f t="shared" si="333"/>
        <v>0</v>
      </c>
      <c r="T185" s="49">
        <f t="shared" si="333"/>
        <v>0</v>
      </c>
      <c r="U185" s="49">
        <f t="shared" si="333"/>
        <v>0</v>
      </c>
      <c r="V185" s="49">
        <f t="shared" si="333"/>
        <v>0</v>
      </c>
      <c r="W185" s="49">
        <f t="shared" si="333"/>
        <v>0</v>
      </c>
      <c r="X185" s="49">
        <f t="shared" si="333"/>
        <v>0</v>
      </c>
      <c r="Y185" s="49">
        <f t="shared" si="333"/>
        <v>0</v>
      </c>
      <c r="Z185" s="49">
        <f t="shared" si="333"/>
        <v>0</v>
      </c>
      <c r="AA185" s="49">
        <f t="shared" si="333"/>
        <v>0</v>
      </c>
      <c r="AB185" s="49">
        <f t="shared" si="333"/>
        <v>0</v>
      </c>
      <c r="AC185" s="49">
        <f t="shared" si="333"/>
        <v>0</v>
      </c>
      <c r="AD185" s="49">
        <f t="shared" si="333"/>
        <v>0</v>
      </c>
      <c r="AE185" s="49">
        <f t="shared" si="333"/>
        <v>0</v>
      </c>
      <c r="AF185" s="49">
        <f t="shared" si="333"/>
        <v>0</v>
      </c>
      <c r="AG185" s="49">
        <f t="shared" si="333"/>
        <v>0</v>
      </c>
      <c r="AH185" s="49">
        <f t="shared" si="333"/>
        <v>0</v>
      </c>
      <c r="AI185" s="49">
        <f t="shared" si="333"/>
        <v>0</v>
      </c>
      <c r="AJ185" s="49">
        <f t="shared" si="333"/>
        <v>0</v>
      </c>
      <c r="AK185" s="49">
        <f t="shared" si="333"/>
        <v>0</v>
      </c>
      <c r="AL185" s="49">
        <f t="shared" si="333"/>
        <v>0</v>
      </c>
      <c r="AM185" s="49">
        <f t="shared" si="333"/>
        <v>0</v>
      </c>
      <c r="AN185" s="49">
        <f t="shared" si="333"/>
        <v>0</v>
      </c>
      <c r="AO185" s="49">
        <f t="shared" si="333"/>
        <v>0</v>
      </c>
      <c r="AP185" s="49">
        <f t="shared" si="333"/>
        <v>0</v>
      </c>
      <c r="AQ185" s="49">
        <f t="shared" si="333"/>
        <v>0</v>
      </c>
      <c r="AR185" s="49">
        <f t="shared" si="333"/>
        <v>0</v>
      </c>
      <c r="AS185" s="49">
        <f t="shared" si="333"/>
        <v>0</v>
      </c>
      <c r="AT185" s="49">
        <f t="shared" si="333"/>
        <v>0</v>
      </c>
      <c r="AU185" s="49">
        <f t="shared" si="333"/>
        <v>0</v>
      </c>
      <c r="AV185" s="49">
        <f t="shared" si="333"/>
        <v>0</v>
      </c>
      <c r="AW185" s="49">
        <f t="shared" si="333"/>
        <v>0</v>
      </c>
      <c r="AX185" s="49">
        <f t="shared" si="333"/>
        <v>0</v>
      </c>
      <c r="AY185" s="49">
        <f t="shared" si="333"/>
        <v>0</v>
      </c>
      <c r="AZ185" s="49">
        <f t="shared" si="333"/>
        <v>0</v>
      </c>
      <c r="BA185" s="49">
        <f t="shared" si="333"/>
        <v>0</v>
      </c>
      <c r="BB185" s="49">
        <f t="shared" si="333"/>
        <v>0</v>
      </c>
      <c r="BC185" s="49">
        <f t="shared" si="333"/>
        <v>0</v>
      </c>
      <c r="BD185" s="49">
        <f t="shared" si="333"/>
        <v>0</v>
      </c>
      <c r="BE185" s="49">
        <f t="shared" si="333"/>
        <v>0</v>
      </c>
      <c r="BF185" s="49">
        <f t="shared" si="333"/>
        <v>0</v>
      </c>
      <c r="BG185" s="49">
        <f t="shared" si="333"/>
        <v>0</v>
      </c>
      <c r="BH185" s="49">
        <f t="shared" si="333"/>
        <v>0</v>
      </c>
      <c r="BI185" s="49">
        <f t="shared" si="333"/>
        <v>0</v>
      </c>
      <c r="BJ185" s="49">
        <f t="shared" si="333"/>
        <v>0</v>
      </c>
      <c r="BK185" s="49">
        <f t="shared" si="333"/>
        <v>0</v>
      </c>
      <c r="BL185" s="49">
        <f t="shared" si="333"/>
        <v>0</v>
      </c>
      <c r="BM185" s="49">
        <f t="shared" si="333"/>
        <v>0</v>
      </c>
      <c r="BN185" s="49">
        <f t="shared" si="333"/>
        <v>0</v>
      </c>
      <c r="BO185" s="49">
        <f t="shared" si="333"/>
        <v>0</v>
      </c>
      <c r="BP185" s="49">
        <f t="shared" ref="BP185:EA185" si="334">IF((BP183&gt;BP184),(BP183-BP184)*-1,0)</f>
        <v>0</v>
      </c>
      <c r="BQ185" s="49">
        <f t="shared" si="334"/>
        <v>0</v>
      </c>
      <c r="BR185" s="49">
        <f t="shared" si="334"/>
        <v>0</v>
      </c>
      <c r="BS185" s="49">
        <f t="shared" si="334"/>
        <v>0</v>
      </c>
      <c r="BT185" s="49">
        <f t="shared" si="334"/>
        <v>0</v>
      </c>
      <c r="BU185" s="49">
        <f t="shared" si="334"/>
        <v>0</v>
      </c>
      <c r="BV185" s="49">
        <f t="shared" si="334"/>
        <v>0</v>
      </c>
      <c r="BW185" s="49">
        <f t="shared" si="334"/>
        <v>0</v>
      </c>
      <c r="BX185" s="49">
        <f t="shared" si="334"/>
        <v>0</v>
      </c>
      <c r="BY185" s="49">
        <f t="shared" si="334"/>
        <v>0</v>
      </c>
      <c r="BZ185" s="49">
        <f t="shared" si="334"/>
        <v>0</v>
      </c>
      <c r="CA185" s="49">
        <f t="shared" si="334"/>
        <v>0</v>
      </c>
      <c r="CB185" s="49">
        <f t="shared" si="334"/>
        <v>0</v>
      </c>
      <c r="CC185" s="49">
        <f t="shared" si="334"/>
        <v>0</v>
      </c>
      <c r="CD185" s="49">
        <f t="shared" si="334"/>
        <v>0</v>
      </c>
      <c r="CE185" s="49">
        <f t="shared" si="334"/>
        <v>0</v>
      </c>
      <c r="CF185" s="49">
        <f t="shared" si="334"/>
        <v>0</v>
      </c>
      <c r="CG185" s="49">
        <f t="shared" si="334"/>
        <v>0</v>
      </c>
      <c r="CH185" s="49">
        <f t="shared" si="334"/>
        <v>0</v>
      </c>
      <c r="CI185" s="49">
        <f t="shared" si="334"/>
        <v>0</v>
      </c>
      <c r="CJ185" s="49">
        <f t="shared" si="334"/>
        <v>0</v>
      </c>
      <c r="CK185" s="49">
        <f t="shared" si="334"/>
        <v>0</v>
      </c>
      <c r="CL185" s="49">
        <f t="shared" si="334"/>
        <v>0</v>
      </c>
      <c r="CM185" s="49">
        <f t="shared" si="334"/>
        <v>0</v>
      </c>
      <c r="CN185" s="49">
        <f t="shared" si="334"/>
        <v>0</v>
      </c>
      <c r="CO185" s="49">
        <f t="shared" si="334"/>
        <v>0</v>
      </c>
      <c r="CP185" s="49">
        <f t="shared" si="334"/>
        <v>0</v>
      </c>
      <c r="CQ185" s="49">
        <f t="shared" si="334"/>
        <v>0</v>
      </c>
      <c r="CR185" s="49">
        <f t="shared" si="334"/>
        <v>0</v>
      </c>
      <c r="CS185" s="49">
        <f t="shared" si="334"/>
        <v>0</v>
      </c>
      <c r="CT185" s="49">
        <f t="shared" si="334"/>
        <v>0</v>
      </c>
      <c r="CU185" s="49">
        <f t="shared" si="334"/>
        <v>0</v>
      </c>
      <c r="CV185" s="49">
        <f t="shared" si="334"/>
        <v>0</v>
      </c>
      <c r="CW185" s="49">
        <f t="shared" si="334"/>
        <v>0</v>
      </c>
      <c r="CX185" s="49">
        <f t="shared" si="334"/>
        <v>0</v>
      </c>
      <c r="CY185" s="49">
        <f t="shared" si="334"/>
        <v>0</v>
      </c>
      <c r="CZ185" s="49">
        <f t="shared" si="334"/>
        <v>0</v>
      </c>
      <c r="DA185" s="49">
        <f t="shared" si="334"/>
        <v>0</v>
      </c>
      <c r="DB185" s="49">
        <f t="shared" si="334"/>
        <v>0</v>
      </c>
      <c r="DC185" s="49">
        <f t="shared" si="334"/>
        <v>0</v>
      </c>
      <c r="DD185" s="49">
        <f t="shared" si="334"/>
        <v>0</v>
      </c>
      <c r="DE185" s="49">
        <f t="shared" si="334"/>
        <v>0</v>
      </c>
      <c r="DF185" s="49">
        <f t="shared" si="334"/>
        <v>0</v>
      </c>
      <c r="DG185" s="49">
        <f t="shared" si="334"/>
        <v>0</v>
      </c>
      <c r="DH185" s="49">
        <f t="shared" si="334"/>
        <v>0</v>
      </c>
      <c r="DI185" s="49">
        <f t="shared" si="334"/>
        <v>0</v>
      </c>
      <c r="DJ185" s="49">
        <f t="shared" si="334"/>
        <v>0</v>
      </c>
      <c r="DK185" s="49">
        <f t="shared" si="334"/>
        <v>0</v>
      </c>
      <c r="DL185" s="49">
        <f t="shared" si="334"/>
        <v>0</v>
      </c>
      <c r="DM185" s="49">
        <f t="shared" si="334"/>
        <v>0</v>
      </c>
      <c r="DN185" s="49">
        <f t="shared" si="334"/>
        <v>0</v>
      </c>
      <c r="DO185" s="49">
        <f t="shared" si="334"/>
        <v>0</v>
      </c>
      <c r="DP185" s="49">
        <f t="shared" si="334"/>
        <v>0</v>
      </c>
      <c r="DQ185" s="49">
        <f t="shared" si="334"/>
        <v>0</v>
      </c>
      <c r="DR185" s="49">
        <f t="shared" si="334"/>
        <v>0</v>
      </c>
      <c r="DS185" s="49">
        <f t="shared" si="334"/>
        <v>0</v>
      </c>
      <c r="DT185" s="49">
        <f t="shared" si="334"/>
        <v>0</v>
      </c>
      <c r="DU185" s="49">
        <f t="shared" si="334"/>
        <v>0</v>
      </c>
      <c r="DV185" s="49">
        <f t="shared" si="334"/>
        <v>0</v>
      </c>
      <c r="DW185" s="49">
        <f t="shared" si="334"/>
        <v>0</v>
      </c>
      <c r="DX185" s="49">
        <f t="shared" si="334"/>
        <v>0</v>
      </c>
      <c r="DY185" s="49">
        <f t="shared" si="334"/>
        <v>0</v>
      </c>
      <c r="DZ185" s="49">
        <f t="shared" si="334"/>
        <v>0</v>
      </c>
      <c r="EA185" s="49">
        <f t="shared" si="334"/>
        <v>0</v>
      </c>
      <c r="EB185" s="49">
        <f t="shared" ref="EB185:FX185" si="335">IF((EB183&gt;EB184),(EB183-EB184)*-1,0)</f>
        <v>0</v>
      </c>
      <c r="EC185" s="49">
        <f t="shared" si="335"/>
        <v>0</v>
      </c>
      <c r="ED185" s="49">
        <f t="shared" si="335"/>
        <v>0</v>
      </c>
      <c r="EE185" s="49">
        <f t="shared" si="335"/>
        <v>0</v>
      </c>
      <c r="EF185" s="49">
        <f t="shared" si="335"/>
        <v>0</v>
      </c>
      <c r="EG185" s="49">
        <f t="shared" si="335"/>
        <v>0</v>
      </c>
      <c r="EH185" s="49">
        <f t="shared" si="335"/>
        <v>0</v>
      </c>
      <c r="EI185" s="49">
        <f t="shared" si="335"/>
        <v>0</v>
      </c>
      <c r="EJ185" s="49">
        <f t="shared" si="335"/>
        <v>0</v>
      </c>
      <c r="EK185" s="49">
        <f t="shared" si="335"/>
        <v>0</v>
      </c>
      <c r="EL185" s="49">
        <f t="shared" si="335"/>
        <v>0</v>
      </c>
      <c r="EM185" s="49">
        <f t="shared" si="335"/>
        <v>0</v>
      </c>
      <c r="EN185" s="49">
        <f t="shared" si="335"/>
        <v>0</v>
      </c>
      <c r="EO185" s="49">
        <f t="shared" si="335"/>
        <v>0</v>
      </c>
      <c r="EP185" s="49">
        <f t="shared" si="335"/>
        <v>0</v>
      </c>
      <c r="EQ185" s="49">
        <f t="shared" si="335"/>
        <v>0</v>
      </c>
      <c r="ER185" s="49">
        <f t="shared" si="335"/>
        <v>0</v>
      </c>
      <c r="ES185" s="49">
        <f t="shared" si="335"/>
        <v>0</v>
      </c>
      <c r="ET185" s="49">
        <f t="shared" si="335"/>
        <v>0</v>
      </c>
      <c r="EU185" s="49">
        <f t="shared" si="335"/>
        <v>0</v>
      </c>
      <c r="EV185" s="49">
        <f t="shared" si="335"/>
        <v>0</v>
      </c>
      <c r="EW185" s="49">
        <f t="shared" si="335"/>
        <v>0</v>
      </c>
      <c r="EX185" s="49">
        <f t="shared" si="335"/>
        <v>0</v>
      </c>
      <c r="EY185" s="49">
        <f t="shared" si="335"/>
        <v>0</v>
      </c>
      <c r="EZ185" s="49">
        <f t="shared" si="335"/>
        <v>0</v>
      </c>
      <c r="FA185" s="49">
        <f t="shared" si="335"/>
        <v>0</v>
      </c>
      <c r="FB185" s="49">
        <f t="shared" si="335"/>
        <v>0</v>
      </c>
      <c r="FC185" s="49">
        <f t="shared" si="335"/>
        <v>0</v>
      </c>
      <c r="FD185" s="49">
        <f t="shared" si="335"/>
        <v>0</v>
      </c>
      <c r="FE185" s="49">
        <f t="shared" si="335"/>
        <v>0</v>
      </c>
      <c r="FF185" s="49">
        <f t="shared" si="335"/>
        <v>0</v>
      </c>
      <c r="FG185" s="49">
        <f t="shared" si="335"/>
        <v>0</v>
      </c>
      <c r="FH185" s="49">
        <f t="shared" si="335"/>
        <v>0</v>
      </c>
      <c r="FI185" s="49">
        <f t="shared" si="335"/>
        <v>0</v>
      </c>
      <c r="FJ185" s="49">
        <f t="shared" si="335"/>
        <v>0</v>
      </c>
      <c r="FK185" s="49">
        <f t="shared" si="335"/>
        <v>0</v>
      </c>
      <c r="FL185" s="49">
        <f t="shared" si="335"/>
        <v>0</v>
      </c>
      <c r="FM185" s="49">
        <f t="shared" si="335"/>
        <v>0</v>
      </c>
      <c r="FN185" s="49">
        <f t="shared" si="335"/>
        <v>0</v>
      </c>
      <c r="FO185" s="49">
        <f t="shared" si="335"/>
        <v>0</v>
      </c>
      <c r="FP185" s="49">
        <f t="shared" si="335"/>
        <v>0</v>
      </c>
      <c r="FQ185" s="49">
        <f t="shared" si="335"/>
        <v>0</v>
      </c>
      <c r="FR185" s="49">
        <f t="shared" si="335"/>
        <v>0</v>
      </c>
      <c r="FS185" s="49">
        <f t="shared" si="335"/>
        <v>0</v>
      </c>
      <c r="FT185" s="49">
        <f t="shared" si="335"/>
        <v>0</v>
      </c>
      <c r="FU185" s="49">
        <f t="shared" si="335"/>
        <v>0</v>
      </c>
      <c r="FV185" s="49">
        <f t="shared" si="335"/>
        <v>0</v>
      </c>
      <c r="FW185" s="49">
        <f t="shared" si="335"/>
        <v>0</v>
      </c>
      <c r="FX185" s="49">
        <f t="shared" si="335"/>
        <v>0</v>
      </c>
      <c r="FY185" s="194">
        <f>SUM(C185:FX185)</f>
        <v>0</v>
      </c>
    </row>
    <row r="186" spans="1:181" s="4" customFormat="1" x14ac:dyDescent="0.25">
      <c r="A186" s="49"/>
      <c r="B186" s="19" t="s">
        <v>502</v>
      </c>
      <c r="C186" s="131">
        <f>C181+C185</f>
        <v>0</v>
      </c>
      <c r="D186" s="131">
        <f t="shared" ref="D186:BO186" si="336">D181+D185</f>
        <v>0</v>
      </c>
      <c r="E186" s="131">
        <f t="shared" si="336"/>
        <v>0</v>
      </c>
      <c r="F186" s="131">
        <f t="shared" si="336"/>
        <v>0</v>
      </c>
      <c r="G186" s="131">
        <f t="shared" si="336"/>
        <v>0</v>
      </c>
      <c r="H186" s="131">
        <f t="shared" si="336"/>
        <v>0</v>
      </c>
      <c r="I186" s="131">
        <f t="shared" si="336"/>
        <v>0</v>
      </c>
      <c r="J186" s="131">
        <f t="shared" si="336"/>
        <v>0</v>
      </c>
      <c r="K186" s="131">
        <f t="shared" si="336"/>
        <v>0</v>
      </c>
      <c r="L186" s="131">
        <f t="shared" si="336"/>
        <v>0</v>
      </c>
      <c r="M186" s="131">
        <f t="shared" si="336"/>
        <v>0</v>
      </c>
      <c r="N186" s="131">
        <f t="shared" si="336"/>
        <v>0</v>
      </c>
      <c r="O186" s="131">
        <f t="shared" si="336"/>
        <v>0</v>
      </c>
      <c r="P186" s="131">
        <f t="shared" si="336"/>
        <v>0</v>
      </c>
      <c r="Q186" s="131">
        <f t="shared" si="336"/>
        <v>0</v>
      </c>
      <c r="R186" s="131">
        <f t="shared" si="336"/>
        <v>0</v>
      </c>
      <c r="S186" s="131">
        <f t="shared" si="336"/>
        <v>0</v>
      </c>
      <c r="T186" s="131">
        <f t="shared" si="336"/>
        <v>0</v>
      </c>
      <c r="U186" s="131">
        <f t="shared" si="336"/>
        <v>0</v>
      </c>
      <c r="V186" s="131">
        <f t="shared" si="336"/>
        <v>0</v>
      </c>
      <c r="W186" s="131">
        <f t="shared" si="336"/>
        <v>0</v>
      </c>
      <c r="X186" s="131">
        <f t="shared" si="336"/>
        <v>87000.869403685821</v>
      </c>
      <c r="Y186" s="131">
        <f t="shared" si="336"/>
        <v>0</v>
      </c>
      <c r="Z186" s="131">
        <f t="shared" si="336"/>
        <v>0</v>
      </c>
      <c r="AA186" s="131">
        <f t="shared" si="336"/>
        <v>0</v>
      </c>
      <c r="AB186" s="131">
        <f t="shared" si="336"/>
        <v>0</v>
      </c>
      <c r="AC186" s="131">
        <f t="shared" si="336"/>
        <v>0</v>
      </c>
      <c r="AD186" s="131">
        <f t="shared" si="336"/>
        <v>0</v>
      </c>
      <c r="AE186" s="131">
        <f t="shared" si="336"/>
        <v>445064.3903950564</v>
      </c>
      <c r="AF186" s="131">
        <f t="shared" si="336"/>
        <v>471191.87512528442</v>
      </c>
      <c r="AG186" s="131">
        <f t="shared" si="336"/>
        <v>0</v>
      </c>
      <c r="AH186" s="131">
        <f t="shared" si="336"/>
        <v>0</v>
      </c>
      <c r="AI186" s="131">
        <f t="shared" si="336"/>
        <v>0</v>
      </c>
      <c r="AJ186" s="131">
        <f t="shared" si="336"/>
        <v>0</v>
      </c>
      <c r="AK186" s="131">
        <f t="shared" si="336"/>
        <v>0</v>
      </c>
      <c r="AL186" s="131">
        <f t="shared" si="336"/>
        <v>0</v>
      </c>
      <c r="AM186" s="131">
        <f t="shared" si="336"/>
        <v>0</v>
      </c>
      <c r="AN186" s="131">
        <f t="shared" si="336"/>
        <v>0</v>
      </c>
      <c r="AO186" s="131">
        <f t="shared" si="336"/>
        <v>0</v>
      </c>
      <c r="AP186" s="131">
        <f t="shared" si="336"/>
        <v>0</v>
      </c>
      <c r="AQ186" s="131">
        <f t="shared" si="336"/>
        <v>0</v>
      </c>
      <c r="AR186" s="131">
        <f t="shared" si="336"/>
        <v>0</v>
      </c>
      <c r="AS186" s="131">
        <f t="shared" si="336"/>
        <v>0</v>
      </c>
      <c r="AT186" s="131">
        <f t="shared" si="336"/>
        <v>0</v>
      </c>
      <c r="AU186" s="131">
        <f t="shared" si="336"/>
        <v>0</v>
      </c>
      <c r="AV186" s="131">
        <f t="shared" si="336"/>
        <v>0</v>
      </c>
      <c r="AW186" s="131">
        <f t="shared" si="336"/>
        <v>0</v>
      </c>
      <c r="AX186" s="131">
        <f t="shared" si="336"/>
        <v>101449.89581307193</v>
      </c>
      <c r="AY186" s="131">
        <f t="shared" si="336"/>
        <v>0</v>
      </c>
      <c r="AZ186" s="131">
        <f t="shared" si="336"/>
        <v>0</v>
      </c>
      <c r="BA186" s="131">
        <f t="shared" si="336"/>
        <v>0</v>
      </c>
      <c r="BB186" s="131">
        <f t="shared" si="336"/>
        <v>0</v>
      </c>
      <c r="BC186" s="131">
        <f t="shared" si="336"/>
        <v>0</v>
      </c>
      <c r="BD186" s="131">
        <f t="shared" si="336"/>
        <v>0</v>
      </c>
      <c r="BE186" s="131">
        <f t="shared" si="336"/>
        <v>0</v>
      </c>
      <c r="BF186" s="131">
        <f t="shared" si="336"/>
        <v>0</v>
      </c>
      <c r="BG186" s="131">
        <f t="shared" si="336"/>
        <v>0</v>
      </c>
      <c r="BH186" s="131">
        <f t="shared" si="336"/>
        <v>0</v>
      </c>
      <c r="BI186" s="131">
        <f t="shared" si="336"/>
        <v>306191.30702559848</v>
      </c>
      <c r="BJ186" s="131">
        <f t="shared" si="336"/>
        <v>0</v>
      </c>
      <c r="BK186" s="131">
        <f t="shared" si="336"/>
        <v>0</v>
      </c>
      <c r="BL186" s="131">
        <f t="shared" si="336"/>
        <v>0</v>
      </c>
      <c r="BM186" s="131">
        <f t="shared" si="336"/>
        <v>0</v>
      </c>
      <c r="BN186" s="131">
        <f t="shared" si="336"/>
        <v>0</v>
      </c>
      <c r="BO186" s="131">
        <f t="shared" si="336"/>
        <v>0</v>
      </c>
      <c r="BP186" s="131">
        <f t="shared" ref="BP186:EA186" si="337">BP181+BP185</f>
        <v>0</v>
      </c>
      <c r="BQ186" s="131">
        <f t="shared" si="337"/>
        <v>0</v>
      </c>
      <c r="BR186" s="131">
        <f t="shared" si="337"/>
        <v>8775984.6028919704</v>
      </c>
      <c r="BS186" s="131">
        <f t="shared" si="337"/>
        <v>493475.60787812504</v>
      </c>
      <c r="BT186" s="131">
        <f t="shared" si="337"/>
        <v>873754.29811302095</v>
      </c>
      <c r="BU186" s="131">
        <f t="shared" si="337"/>
        <v>0</v>
      </c>
      <c r="BV186" s="131">
        <f t="shared" si="337"/>
        <v>0</v>
      </c>
      <c r="BW186" s="131">
        <f t="shared" si="337"/>
        <v>0</v>
      </c>
      <c r="BX186" s="131">
        <f t="shared" si="337"/>
        <v>0</v>
      </c>
      <c r="BY186" s="131">
        <f t="shared" si="337"/>
        <v>0</v>
      </c>
      <c r="BZ186" s="131">
        <f t="shared" si="337"/>
        <v>0</v>
      </c>
      <c r="CA186" s="131">
        <f t="shared" si="337"/>
        <v>0</v>
      </c>
      <c r="CB186" s="131">
        <f t="shared" si="337"/>
        <v>0</v>
      </c>
      <c r="CC186" s="131">
        <f t="shared" si="337"/>
        <v>0</v>
      </c>
      <c r="CD186" s="131">
        <f t="shared" si="337"/>
        <v>0</v>
      </c>
      <c r="CE186" s="131">
        <f t="shared" si="337"/>
        <v>0</v>
      </c>
      <c r="CF186" s="131">
        <f t="shared" si="337"/>
        <v>0</v>
      </c>
      <c r="CG186" s="131">
        <f t="shared" si="337"/>
        <v>0</v>
      </c>
      <c r="CH186" s="131">
        <f t="shared" si="337"/>
        <v>0</v>
      </c>
      <c r="CI186" s="131">
        <f t="shared" si="337"/>
        <v>0</v>
      </c>
      <c r="CJ186" s="131">
        <f t="shared" si="337"/>
        <v>0</v>
      </c>
      <c r="CK186" s="131">
        <f t="shared" si="337"/>
        <v>8978248.7321278192</v>
      </c>
      <c r="CL186" s="131">
        <f t="shared" si="337"/>
        <v>2735617.1932671499</v>
      </c>
      <c r="CM186" s="131">
        <f t="shared" si="337"/>
        <v>1438291.1439292375</v>
      </c>
      <c r="CN186" s="131">
        <f t="shared" si="337"/>
        <v>0</v>
      </c>
      <c r="CO186" s="131">
        <f t="shared" si="337"/>
        <v>0</v>
      </c>
      <c r="CP186" s="131">
        <f t="shared" si="337"/>
        <v>0</v>
      </c>
      <c r="CQ186" s="131">
        <f t="shared" si="337"/>
        <v>0</v>
      </c>
      <c r="CR186" s="131">
        <f t="shared" si="337"/>
        <v>837420.6321419694</v>
      </c>
      <c r="CS186" s="131">
        <f t="shared" si="337"/>
        <v>0</v>
      </c>
      <c r="CT186" s="131">
        <f t="shared" si="337"/>
        <v>0</v>
      </c>
      <c r="CU186" s="131">
        <f t="shared" si="337"/>
        <v>0</v>
      </c>
      <c r="CV186" s="131">
        <f t="shared" si="337"/>
        <v>38951.281788257067</v>
      </c>
      <c r="CW186" s="131">
        <f t="shared" si="337"/>
        <v>0</v>
      </c>
      <c r="CX186" s="131">
        <f t="shared" si="337"/>
        <v>0</v>
      </c>
      <c r="CY186" s="131">
        <f t="shared" si="337"/>
        <v>0</v>
      </c>
      <c r="CZ186" s="131">
        <f t="shared" si="337"/>
        <v>0</v>
      </c>
      <c r="DA186" s="131">
        <f t="shared" si="337"/>
        <v>0</v>
      </c>
      <c r="DB186" s="131">
        <f t="shared" si="337"/>
        <v>0</v>
      </c>
      <c r="DC186" s="131">
        <f t="shared" si="337"/>
        <v>79370.925751283095</v>
      </c>
      <c r="DD186" s="131">
        <f t="shared" si="337"/>
        <v>0</v>
      </c>
      <c r="DE186" s="131">
        <f t="shared" si="337"/>
        <v>0</v>
      </c>
      <c r="DF186" s="131">
        <f t="shared" si="337"/>
        <v>0</v>
      </c>
      <c r="DG186" s="131">
        <f t="shared" si="337"/>
        <v>0</v>
      </c>
      <c r="DH186" s="131">
        <f t="shared" si="337"/>
        <v>0</v>
      </c>
      <c r="DI186" s="131">
        <f t="shared" si="337"/>
        <v>0</v>
      </c>
      <c r="DJ186" s="131">
        <f t="shared" si="337"/>
        <v>0</v>
      </c>
      <c r="DK186" s="131">
        <f t="shared" si="337"/>
        <v>0</v>
      </c>
      <c r="DL186" s="131">
        <f t="shared" si="337"/>
        <v>0</v>
      </c>
      <c r="DM186" s="131">
        <f t="shared" si="337"/>
        <v>0</v>
      </c>
      <c r="DN186" s="131">
        <f t="shared" si="337"/>
        <v>0</v>
      </c>
      <c r="DO186" s="131">
        <f t="shared" si="337"/>
        <v>0</v>
      </c>
      <c r="DP186" s="131">
        <f t="shared" si="337"/>
        <v>0</v>
      </c>
      <c r="DQ186" s="131">
        <f t="shared" si="337"/>
        <v>0</v>
      </c>
      <c r="DR186" s="131">
        <f t="shared" si="337"/>
        <v>0</v>
      </c>
      <c r="DS186" s="131">
        <f t="shared" si="337"/>
        <v>0</v>
      </c>
      <c r="DT186" s="131">
        <f t="shared" si="337"/>
        <v>0</v>
      </c>
      <c r="DU186" s="131">
        <f t="shared" si="337"/>
        <v>0</v>
      </c>
      <c r="DV186" s="131">
        <f t="shared" si="337"/>
        <v>0</v>
      </c>
      <c r="DW186" s="131">
        <f t="shared" si="337"/>
        <v>0</v>
      </c>
      <c r="DX186" s="131">
        <f t="shared" si="337"/>
        <v>348008.40118062752</v>
      </c>
      <c r="DY186" s="131">
        <f t="shared" si="337"/>
        <v>553983.52707051637</v>
      </c>
      <c r="DZ186" s="131">
        <f t="shared" si="337"/>
        <v>337087.16149132157</v>
      </c>
      <c r="EA186" s="131">
        <f t="shared" si="337"/>
        <v>0</v>
      </c>
      <c r="EB186" s="131">
        <f t="shared" ref="EB186:FX186" si="338">EB181+EB185</f>
        <v>0</v>
      </c>
      <c r="EC186" s="131">
        <f t="shared" si="338"/>
        <v>0</v>
      </c>
      <c r="ED186" s="131">
        <f t="shared" si="338"/>
        <v>2324937.6115529467</v>
      </c>
      <c r="EE186" s="131">
        <f t="shared" si="338"/>
        <v>0</v>
      </c>
      <c r="EF186" s="131">
        <f t="shared" si="338"/>
        <v>0</v>
      </c>
      <c r="EG186" s="131">
        <f t="shared" si="338"/>
        <v>0</v>
      </c>
      <c r="EH186" s="131">
        <f t="shared" si="338"/>
        <v>0</v>
      </c>
      <c r="EI186" s="131">
        <f t="shared" si="338"/>
        <v>0</v>
      </c>
      <c r="EJ186" s="131">
        <f t="shared" si="338"/>
        <v>0</v>
      </c>
      <c r="EK186" s="131">
        <f t="shared" si="338"/>
        <v>0</v>
      </c>
      <c r="EL186" s="131">
        <f t="shared" si="338"/>
        <v>1256365.5893958884</v>
      </c>
      <c r="EM186" s="131">
        <f t="shared" si="338"/>
        <v>0</v>
      </c>
      <c r="EN186" s="131">
        <f t="shared" si="338"/>
        <v>0</v>
      </c>
      <c r="EO186" s="131">
        <f t="shared" si="338"/>
        <v>0</v>
      </c>
      <c r="EP186" s="131">
        <f t="shared" si="338"/>
        <v>0</v>
      </c>
      <c r="EQ186" s="131">
        <f t="shared" si="338"/>
        <v>3426900.8303867634</v>
      </c>
      <c r="ER186" s="131">
        <f t="shared" si="338"/>
        <v>0</v>
      </c>
      <c r="ES186" s="131">
        <f t="shared" si="338"/>
        <v>0</v>
      </c>
      <c r="ET186" s="131">
        <f t="shared" si="338"/>
        <v>0</v>
      </c>
      <c r="EU186" s="131">
        <f t="shared" si="338"/>
        <v>0</v>
      </c>
      <c r="EV186" s="131">
        <f t="shared" si="338"/>
        <v>0</v>
      </c>
      <c r="EW186" s="131">
        <f t="shared" si="338"/>
        <v>1272466.6219245601</v>
      </c>
      <c r="EX186" s="131">
        <f t="shared" si="338"/>
        <v>995252.35982946178</v>
      </c>
      <c r="EY186" s="131">
        <f t="shared" si="338"/>
        <v>0</v>
      </c>
      <c r="EZ186" s="131">
        <f t="shared" si="338"/>
        <v>0</v>
      </c>
      <c r="FA186" s="131">
        <f t="shared" si="338"/>
        <v>0</v>
      </c>
      <c r="FB186" s="131">
        <f t="shared" si="338"/>
        <v>0</v>
      </c>
      <c r="FC186" s="131">
        <f t="shared" si="338"/>
        <v>0</v>
      </c>
      <c r="FD186" s="131">
        <f t="shared" si="338"/>
        <v>0</v>
      </c>
      <c r="FE186" s="131">
        <f t="shared" si="338"/>
        <v>189689.72627498041</v>
      </c>
      <c r="FF186" s="131">
        <f t="shared" si="338"/>
        <v>0</v>
      </c>
      <c r="FG186" s="131">
        <f t="shared" si="338"/>
        <v>0</v>
      </c>
      <c r="FH186" s="131">
        <f t="shared" si="338"/>
        <v>0</v>
      </c>
      <c r="FI186" s="131">
        <f t="shared" si="338"/>
        <v>0</v>
      </c>
      <c r="FJ186" s="131">
        <f t="shared" si="338"/>
        <v>0</v>
      </c>
      <c r="FK186" s="131">
        <f t="shared" si="338"/>
        <v>0</v>
      </c>
      <c r="FL186" s="131">
        <f t="shared" si="338"/>
        <v>0</v>
      </c>
      <c r="FM186" s="131">
        <f t="shared" si="338"/>
        <v>0</v>
      </c>
      <c r="FN186" s="131">
        <f t="shared" si="338"/>
        <v>0</v>
      </c>
      <c r="FO186" s="131">
        <f t="shared" si="338"/>
        <v>0</v>
      </c>
      <c r="FP186" s="131">
        <f t="shared" si="338"/>
        <v>0</v>
      </c>
      <c r="FQ186" s="131">
        <f t="shared" si="338"/>
        <v>0</v>
      </c>
      <c r="FR186" s="131">
        <f t="shared" si="338"/>
        <v>320524.77800881589</v>
      </c>
      <c r="FS186" s="131">
        <f t="shared" si="338"/>
        <v>77339.999908660393</v>
      </c>
      <c r="FT186" s="131">
        <f t="shared" si="338"/>
        <v>0</v>
      </c>
      <c r="FU186" s="131">
        <f t="shared" si="338"/>
        <v>0</v>
      </c>
      <c r="FV186" s="131">
        <f t="shared" si="338"/>
        <v>0</v>
      </c>
      <c r="FW186" s="131">
        <f t="shared" si="338"/>
        <v>0</v>
      </c>
      <c r="FX186" s="131">
        <f t="shared" si="338"/>
        <v>0</v>
      </c>
      <c r="FY186" s="131">
        <f>SUM(C186:FX186)</f>
        <v>36764569.362676077</v>
      </c>
    </row>
    <row r="187" spans="1:181" s="4" customFormat="1" x14ac:dyDescent="0.25">
      <c r="A187" s="49"/>
      <c r="B187" s="19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8"/>
      <c r="BI187" s="98"/>
      <c r="BJ187" s="98"/>
      <c r="BK187" s="98"/>
      <c r="BL187" s="98"/>
      <c r="BM187" s="98"/>
      <c r="BN187" s="98"/>
      <c r="BO187" s="98"/>
      <c r="BP187" s="98"/>
      <c r="BQ187" s="98"/>
      <c r="BR187" s="98"/>
      <c r="BS187" s="98"/>
      <c r="BT187" s="98"/>
      <c r="BU187" s="98"/>
      <c r="BV187" s="98"/>
      <c r="BW187" s="98"/>
      <c r="BX187" s="98"/>
      <c r="BY187" s="98"/>
      <c r="BZ187" s="98"/>
      <c r="CA187" s="98"/>
      <c r="CB187" s="98"/>
      <c r="CC187" s="98"/>
      <c r="CD187" s="98"/>
      <c r="CE187" s="98"/>
      <c r="CF187" s="98"/>
      <c r="CG187" s="98"/>
      <c r="CH187" s="98"/>
      <c r="CI187" s="98"/>
      <c r="CJ187" s="98"/>
      <c r="CK187" s="98"/>
      <c r="CL187" s="98"/>
      <c r="CM187" s="98"/>
      <c r="CN187" s="98"/>
      <c r="CO187" s="98"/>
      <c r="CP187" s="98"/>
      <c r="CQ187" s="98"/>
      <c r="CR187" s="98"/>
      <c r="CS187" s="98"/>
      <c r="CT187" s="98"/>
      <c r="CU187" s="98"/>
      <c r="CV187" s="98"/>
      <c r="CW187" s="98"/>
      <c r="CX187" s="98"/>
      <c r="CY187" s="98"/>
      <c r="CZ187" s="98"/>
      <c r="DA187" s="98"/>
      <c r="DB187" s="98"/>
      <c r="DC187" s="98"/>
      <c r="DD187" s="98"/>
      <c r="DE187" s="98"/>
      <c r="DF187" s="98"/>
      <c r="DG187" s="98"/>
      <c r="DH187" s="98"/>
      <c r="DI187" s="98"/>
      <c r="DJ187" s="98"/>
      <c r="DK187" s="98"/>
      <c r="DL187" s="98"/>
      <c r="DM187" s="98"/>
      <c r="DN187" s="98"/>
      <c r="DO187" s="98"/>
      <c r="DP187" s="98"/>
      <c r="DQ187" s="98"/>
      <c r="DR187" s="98"/>
      <c r="DS187" s="98"/>
      <c r="DT187" s="98"/>
      <c r="DU187" s="98"/>
      <c r="DV187" s="98"/>
      <c r="DW187" s="98"/>
      <c r="DX187" s="98"/>
      <c r="DY187" s="98"/>
      <c r="DZ187" s="98"/>
      <c r="EA187" s="98"/>
      <c r="EB187" s="98"/>
      <c r="EC187" s="98"/>
      <c r="ED187" s="98"/>
      <c r="EE187" s="98"/>
      <c r="EF187" s="98"/>
      <c r="EG187" s="98"/>
      <c r="EH187" s="98"/>
      <c r="EI187" s="98"/>
      <c r="EJ187" s="98"/>
      <c r="EK187" s="98"/>
      <c r="EL187" s="98"/>
      <c r="EM187" s="98"/>
      <c r="EN187" s="98"/>
      <c r="EO187" s="98"/>
      <c r="EP187" s="98"/>
      <c r="EQ187" s="98"/>
      <c r="ER187" s="98"/>
      <c r="ES187" s="98"/>
      <c r="ET187" s="98"/>
      <c r="EU187" s="98"/>
      <c r="EV187" s="98"/>
      <c r="EW187" s="98"/>
      <c r="EX187" s="98"/>
      <c r="EY187" s="98"/>
      <c r="EZ187" s="98"/>
      <c r="FA187" s="98"/>
      <c r="FB187" s="98"/>
      <c r="FC187" s="98"/>
      <c r="FD187" s="98"/>
      <c r="FE187" s="98"/>
      <c r="FF187" s="98"/>
      <c r="FG187" s="98"/>
      <c r="FH187" s="98"/>
      <c r="FI187" s="98"/>
      <c r="FJ187" s="98"/>
      <c r="FK187" s="98"/>
      <c r="FL187" s="98"/>
      <c r="FM187" s="98"/>
      <c r="FN187" s="98"/>
      <c r="FO187" s="98"/>
      <c r="FP187" s="98"/>
      <c r="FQ187" s="98"/>
      <c r="FR187" s="98"/>
      <c r="FS187" s="98"/>
      <c r="FT187" s="98"/>
      <c r="FU187" s="98"/>
      <c r="FV187" s="98"/>
      <c r="FW187" s="98"/>
      <c r="FX187" s="98"/>
      <c r="FY187" s="98"/>
    </row>
    <row r="188" spans="1:181" s="4" customFormat="1" x14ac:dyDescent="0.25">
      <c r="A188" s="49"/>
      <c r="B188" s="158" t="s">
        <v>347</v>
      </c>
      <c r="DD188" s="4">
        <f>DD189-DD122</f>
        <v>110392.03199999989</v>
      </c>
    </row>
    <row r="189" spans="1:181" s="4" customFormat="1" x14ac:dyDescent="0.25">
      <c r="A189" s="49"/>
      <c r="B189" s="49" t="s">
        <v>354</v>
      </c>
      <c r="C189" s="4">
        <v>59462667.25</v>
      </c>
      <c r="D189" s="4">
        <v>325353455.79000002</v>
      </c>
      <c r="E189" s="4">
        <v>61026043.140000001</v>
      </c>
      <c r="F189" s="4">
        <v>119028346.26000001</v>
      </c>
      <c r="G189" s="4">
        <v>8165089.2000000002</v>
      </c>
      <c r="H189" s="4">
        <v>7534998.8700000001</v>
      </c>
      <c r="I189" s="4">
        <v>101200300.09999999</v>
      </c>
      <c r="J189" s="4">
        <v>15912741.98</v>
      </c>
      <c r="K189" s="4">
        <v>3007785.41</v>
      </c>
      <c r="L189" s="4">
        <v>22485186.109999999</v>
      </c>
      <c r="M189" s="4">
        <v>13229697.27</v>
      </c>
      <c r="N189" s="4">
        <v>385059051.25999999</v>
      </c>
      <c r="O189" s="4">
        <v>110553359.7</v>
      </c>
      <c r="P189" s="4">
        <v>2332999.5099999998</v>
      </c>
      <c r="Q189" s="4">
        <v>298388594.31</v>
      </c>
      <c r="R189" s="4">
        <v>4434360.1500000004</v>
      </c>
      <c r="S189" s="4">
        <v>11312963.59</v>
      </c>
      <c r="T189" s="4">
        <v>1894676.06</v>
      </c>
      <c r="U189" s="4">
        <v>918986.23</v>
      </c>
      <c r="V189" s="4">
        <v>2780679.44</v>
      </c>
      <c r="W189" s="4">
        <v>1922338.54</v>
      </c>
      <c r="X189" s="4">
        <v>722103.46</v>
      </c>
      <c r="Y189" s="4">
        <v>4305077.72</v>
      </c>
      <c r="Z189" s="4">
        <v>2705045.91</v>
      </c>
      <c r="AA189" s="4">
        <v>205454765.86000001</v>
      </c>
      <c r="AB189" s="4">
        <v>216944133.41</v>
      </c>
      <c r="AC189" s="4">
        <v>7332905.1600000001</v>
      </c>
      <c r="AD189" s="4">
        <v>8317374.0300000003</v>
      </c>
      <c r="AE189" s="4">
        <v>1515681.24</v>
      </c>
      <c r="AF189" s="4">
        <v>2228893.06</v>
      </c>
      <c r="AG189" s="4">
        <v>7238202.6799999997</v>
      </c>
      <c r="AH189" s="4">
        <v>7933860.5800000001</v>
      </c>
      <c r="AI189" s="4">
        <v>3183897.67</v>
      </c>
      <c r="AJ189" s="4">
        <v>2751052.34</v>
      </c>
      <c r="AK189" s="4">
        <v>2574411.9900000002</v>
      </c>
      <c r="AL189" s="4">
        <v>2921693.29</v>
      </c>
      <c r="AM189" s="4">
        <v>4004526.44</v>
      </c>
      <c r="AN189" s="4">
        <v>3744011.92</v>
      </c>
      <c r="AO189" s="4">
        <v>36956380.719999999</v>
      </c>
      <c r="AP189" s="4">
        <v>631431226.21000004</v>
      </c>
      <c r="AQ189" s="4">
        <v>2895538.27</v>
      </c>
      <c r="AR189" s="4">
        <v>453902836.05000001</v>
      </c>
      <c r="AS189" s="4">
        <v>50366921.450000003</v>
      </c>
      <c r="AT189" s="4">
        <v>19073047.760000002</v>
      </c>
      <c r="AU189" s="4">
        <v>3549118.73</v>
      </c>
      <c r="AV189" s="4">
        <v>3154651.62</v>
      </c>
      <c r="AW189" s="4">
        <v>2669604.1</v>
      </c>
      <c r="AX189" s="4">
        <v>683020.78</v>
      </c>
      <c r="AY189" s="4">
        <v>4929037.4800000004</v>
      </c>
      <c r="AZ189" s="4">
        <v>81060553.640000001</v>
      </c>
      <c r="BA189" s="4">
        <v>63465013.630000003</v>
      </c>
      <c r="BB189" s="4">
        <v>53634602.710000001</v>
      </c>
      <c r="BC189" s="4">
        <v>228994864.12</v>
      </c>
      <c r="BD189" s="4">
        <v>32086417.82</v>
      </c>
      <c r="BE189" s="4">
        <v>11142560.51</v>
      </c>
      <c r="BF189" s="4">
        <v>166417528.56</v>
      </c>
      <c r="BG189" s="4">
        <v>7863357.9100000001</v>
      </c>
      <c r="BH189" s="4">
        <v>5404999.1699999999</v>
      </c>
      <c r="BI189" s="4">
        <v>2783733.84</v>
      </c>
      <c r="BJ189" s="4">
        <v>42235702.259999998</v>
      </c>
      <c r="BK189" s="4">
        <v>106628858.31999999</v>
      </c>
      <c r="BL189" s="4">
        <v>2228513.59</v>
      </c>
      <c r="BM189" s="4">
        <v>3092990.46</v>
      </c>
      <c r="BN189" s="4">
        <v>27358972.530000001</v>
      </c>
      <c r="BO189" s="4">
        <v>11897936.67</v>
      </c>
      <c r="BP189" s="4">
        <v>2527194.3199999998</v>
      </c>
      <c r="BQ189" s="4">
        <v>43445893.439999998</v>
      </c>
      <c r="BR189" s="4">
        <v>33635232.43</v>
      </c>
      <c r="BS189" s="4">
        <v>8980386.75</v>
      </c>
      <c r="BT189" s="4">
        <v>3469301.56</v>
      </c>
      <c r="BU189" s="4">
        <v>4029339.25</v>
      </c>
      <c r="BV189" s="4">
        <v>9750743.1300000008</v>
      </c>
      <c r="BW189" s="4">
        <v>13302334.52</v>
      </c>
      <c r="BX189" s="4">
        <v>1273732.1599999999</v>
      </c>
      <c r="BY189" s="4">
        <v>4600177.88</v>
      </c>
      <c r="BZ189" s="4">
        <v>2500323.4700000002</v>
      </c>
      <c r="CA189" s="4">
        <v>2450173.7999999998</v>
      </c>
      <c r="CB189" s="4">
        <v>608447739.66999996</v>
      </c>
      <c r="CC189" s="4">
        <v>2119023.2599999998</v>
      </c>
      <c r="CD189" s="4">
        <v>1122350.32</v>
      </c>
      <c r="CE189" s="4">
        <v>1930658.19</v>
      </c>
      <c r="CF189" s="4">
        <v>1642554.15</v>
      </c>
      <c r="CG189" s="4">
        <v>2133226.75</v>
      </c>
      <c r="CH189" s="4">
        <v>1708357.12</v>
      </c>
      <c r="CI189" s="4">
        <v>5657553.5300000003</v>
      </c>
      <c r="CJ189" s="4">
        <v>8859151.5299999993</v>
      </c>
      <c r="CK189" s="4">
        <v>36303425.710000001</v>
      </c>
      <c r="CL189" s="4">
        <v>10559093.119999999</v>
      </c>
      <c r="CM189" s="4">
        <v>6477999.25</v>
      </c>
      <c r="CN189" s="4">
        <v>199623899.83000001</v>
      </c>
      <c r="CO189" s="4">
        <v>109153125.15000001</v>
      </c>
      <c r="CP189" s="4">
        <v>8884646.9299999997</v>
      </c>
      <c r="CQ189" s="4">
        <v>10723527.039999999</v>
      </c>
      <c r="CR189" s="4">
        <v>2362729.71</v>
      </c>
      <c r="CS189" s="4">
        <v>3402047.33</v>
      </c>
      <c r="CT189" s="4">
        <v>1436919.42</v>
      </c>
      <c r="CU189" s="4">
        <v>3107858.46</v>
      </c>
      <c r="CV189" s="4">
        <v>787256.96</v>
      </c>
      <c r="CW189" s="4">
        <v>2107031.7799999998</v>
      </c>
      <c r="CX189" s="4">
        <v>3814640.07</v>
      </c>
      <c r="CY189" s="4">
        <v>1214957.3199999998</v>
      </c>
      <c r="CZ189" s="4">
        <v>16609402.970000001</v>
      </c>
      <c r="DA189" s="4">
        <v>2339961.37</v>
      </c>
      <c r="DB189" s="4">
        <v>3149050.07</v>
      </c>
      <c r="DC189" s="4">
        <v>2323106.7200000002</v>
      </c>
      <c r="DD189" s="4">
        <v>1724835.21</v>
      </c>
      <c r="DE189" s="4">
        <v>4009875.83</v>
      </c>
      <c r="DF189" s="4">
        <v>158157242.52000001</v>
      </c>
      <c r="DG189" s="4">
        <v>1374864.17</v>
      </c>
      <c r="DH189" s="4">
        <v>16092651.51</v>
      </c>
      <c r="DI189" s="4">
        <v>20366352.079999998</v>
      </c>
      <c r="DJ189" s="4">
        <v>5804119.5300000003</v>
      </c>
      <c r="DK189" s="4">
        <v>3617294.55</v>
      </c>
      <c r="DL189" s="4">
        <v>45780428.619999997</v>
      </c>
      <c r="DM189" s="4">
        <v>3311086.41</v>
      </c>
      <c r="DN189" s="4">
        <v>11480225.779999999</v>
      </c>
      <c r="DO189" s="4">
        <v>22924637.989999998</v>
      </c>
      <c r="DP189" s="4">
        <v>2520765.63</v>
      </c>
      <c r="DQ189" s="4">
        <v>4261209.9400000004</v>
      </c>
      <c r="DR189" s="4">
        <v>10609067.949999999</v>
      </c>
      <c r="DS189" s="4">
        <v>6765023.9100000001</v>
      </c>
      <c r="DT189" s="4">
        <v>2140364.39</v>
      </c>
      <c r="DU189" s="4">
        <v>3633708.45</v>
      </c>
      <c r="DV189" s="4">
        <v>2507429.6</v>
      </c>
      <c r="DW189" s="4">
        <v>3395019.12</v>
      </c>
      <c r="DX189" s="4">
        <v>2730375.6</v>
      </c>
      <c r="DY189" s="4">
        <v>3560472.23</v>
      </c>
      <c r="DZ189" s="4">
        <v>8726901.6999999993</v>
      </c>
      <c r="EA189" s="4">
        <v>4524732.43</v>
      </c>
      <c r="EB189" s="4">
        <v>4775040.21</v>
      </c>
      <c r="EC189" s="4">
        <v>2825282.08</v>
      </c>
      <c r="ED189" s="4">
        <v>16500044.41</v>
      </c>
      <c r="EE189" s="4">
        <v>2522099.41</v>
      </c>
      <c r="EF189" s="4">
        <v>12085837.689999999</v>
      </c>
      <c r="EG189" s="4">
        <v>2740962.91</v>
      </c>
      <c r="EH189" s="4">
        <v>2529171.59</v>
      </c>
      <c r="EI189" s="4">
        <v>130441162.75</v>
      </c>
      <c r="EJ189" s="4">
        <v>63685734.439999998</v>
      </c>
      <c r="EK189" s="4">
        <v>5147517.82</v>
      </c>
      <c r="EL189" s="4">
        <v>3743902.1</v>
      </c>
      <c r="EM189" s="4">
        <v>4548621.97</v>
      </c>
      <c r="EN189" s="4">
        <v>8696470.6600000001</v>
      </c>
      <c r="EO189" s="4">
        <v>3799577.91</v>
      </c>
      <c r="EP189" s="4">
        <v>3789459.18</v>
      </c>
      <c r="EQ189" s="4">
        <v>17496798.780000001</v>
      </c>
      <c r="ER189" s="4">
        <v>3814889.65</v>
      </c>
      <c r="ES189" s="4">
        <v>1609605.46</v>
      </c>
      <c r="ET189" s="4">
        <v>2695866.08</v>
      </c>
      <c r="EU189" s="4">
        <v>5136545.38</v>
      </c>
      <c r="EV189" s="4">
        <v>1066792.3600000001</v>
      </c>
      <c r="EW189" s="4">
        <v>8148684.9000000004</v>
      </c>
      <c r="EX189" s="4">
        <v>3011268.6</v>
      </c>
      <c r="EY189" s="4">
        <v>8020708.9299999997</v>
      </c>
      <c r="EZ189" s="4">
        <v>1741225.15</v>
      </c>
      <c r="FA189" s="4">
        <v>23693638.59</v>
      </c>
      <c r="FB189" s="4">
        <v>3577818.83</v>
      </c>
      <c r="FC189" s="4">
        <v>19127843.800000001</v>
      </c>
      <c r="FD189" s="4">
        <v>3387746.29</v>
      </c>
      <c r="FE189" s="4">
        <v>1466671.73</v>
      </c>
      <c r="FF189" s="4">
        <v>2352846.5499999998</v>
      </c>
      <c r="FG189" s="4">
        <v>1636740.32</v>
      </c>
      <c r="FH189" s="4">
        <v>1341957.8999999999</v>
      </c>
      <c r="FI189" s="4">
        <v>14030797.16</v>
      </c>
      <c r="FJ189" s="4">
        <v>13303179.869999999</v>
      </c>
      <c r="FK189" s="4">
        <v>16147431.050000001</v>
      </c>
      <c r="FL189" s="4">
        <v>32822563.23</v>
      </c>
      <c r="FM189" s="4">
        <v>23157450.050000001</v>
      </c>
      <c r="FN189" s="4">
        <v>144934567.63999999</v>
      </c>
      <c r="FO189" s="4">
        <v>8438897.8300000001</v>
      </c>
      <c r="FP189" s="4">
        <v>17840397.280000001</v>
      </c>
      <c r="FQ189" s="4">
        <v>6638323.1299999999</v>
      </c>
      <c r="FR189" s="4">
        <v>2067455.2</v>
      </c>
      <c r="FS189" s="4">
        <v>2192959.79</v>
      </c>
      <c r="FT189" s="4">
        <v>1318869.8999999999</v>
      </c>
      <c r="FU189" s="4">
        <v>6680370.54</v>
      </c>
      <c r="FV189" s="4">
        <v>5614826.2599999998</v>
      </c>
      <c r="FW189" s="4">
        <v>2135242.59</v>
      </c>
      <c r="FX189" s="4">
        <v>1225550.01</v>
      </c>
      <c r="FY189" s="4">
        <f>SUM(C189:FX189)</f>
        <v>6309482173.3899965</v>
      </c>
    </row>
    <row r="190" spans="1:181" s="4" customFormat="1" x14ac:dyDescent="0.25">
      <c r="A190" s="49"/>
      <c r="B190" s="49" t="s">
        <v>271</v>
      </c>
      <c r="C190" s="99" t="str">
        <f>IF(AND(C177&gt;C158,((C148/1000*C134)+C144)&gt;C158),"Yes","No")</f>
        <v>No</v>
      </c>
      <c r="D190" s="99" t="str">
        <f t="shared" ref="D190:BN190" si="339">IF(AND(D177&gt;D158,((D148/1000*D134)+D144)&gt;D158),"Yes","No")</f>
        <v>No</v>
      </c>
      <c r="E190" s="99" t="str">
        <f t="shared" si="339"/>
        <v>No</v>
      </c>
      <c r="F190" s="99" t="str">
        <f t="shared" si="339"/>
        <v>No</v>
      </c>
      <c r="G190" s="99" t="str">
        <f t="shared" si="339"/>
        <v>No</v>
      </c>
      <c r="H190" s="99" t="str">
        <f t="shared" si="339"/>
        <v>No</v>
      </c>
      <c r="I190" s="99" t="str">
        <f t="shared" si="339"/>
        <v>No</v>
      </c>
      <c r="J190" s="99" t="str">
        <f t="shared" si="339"/>
        <v>No</v>
      </c>
      <c r="K190" s="99" t="str">
        <f t="shared" si="339"/>
        <v>No</v>
      </c>
      <c r="L190" s="99" t="str">
        <f t="shared" si="339"/>
        <v>No</v>
      </c>
      <c r="M190" s="99" t="str">
        <f t="shared" si="339"/>
        <v>No</v>
      </c>
      <c r="N190" s="99" t="str">
        <f t="shared" si="339"/>
        <v>No</v>
      </c>
      <c r="O190" s="99" t="str">
        <f t="shared" si="339"/>
        <v>No</v>
      </c>
      <c r="P190" s="99" t="str">
        <f t="shared" si="339"/>
        <v>No</v>
      </c>
      <c r="Q190" s="99" t="str">
        <f t="shared" si="339"/>
        <v>No</v>
      </c>
      <c r="R190" s="99" t="str">
        <f t="shared" si="339"/>
        <v>No</v>
      </c>
      <c r="S190" s="99" t="str">
        <f t="shared" si="339"/>
        <v>No</v>
      </c>
      <c r="T190" s="99" t="str">
        <f t="shared" si="339"/>
        <v>No</v>
      </c>
      <c r="U190" s="99" t="str">
        <f t="shared" si="339"/>
        <v>No</v>
      </c>
      <c r="V190" s="99" t="str">
        <f t="shared" si="339"/>
        <v>No</v>
      </c>
      <c r="W190" s="99" t="str">
        <f t="shared" si="339"/>
        <v>No</v>
      </c>
      <c r="X190" s="99" t="str">
        <f t="shared" si="339"/>
        <v>No</v>
      </c>
      <c r="Y190" s="99" t="str">
        <f t="shared" si="339"/>
        <v>No</v>
      </c>
      <c r="Z190" s="99" t="str">
        <f t="shared" si="339"/>
        <v>No</v>
      </c>
      <c r="AA190" s="99" t="str">
        <f t="shared" si="339"/>
        <v>No</v>
      </c>
      <c r="AB190" s="99" t="str">
        <f t="shared" si="339"/>
        <v>No</v>
      </c>
      <c r="AC190" s="99" t="str">
        <f t="shared" si="339"/>
        <v>No</v>
      </c>
      <c r="AD190" s="99" t="str">
        <f t="shared" si="339"/>
        <v>No</v>
      </c>
      <c r="AE190" s="99" t="str">
        <f t="shared" si="339"/>
        <v>No</v>
      </c>
      <c r="AF190" s="99" t="str">
        <f t="shared" si="339"/>
        <v>No</v>
      </c>
      <c r="AG190" s="99" t="str">
        <f t="shared" si="339"/>
        <v>Yes</v>
      </c>
      <c r="AH190" s="99" t="str">
        <f t="shared" si="339"/>
        <v>No</v>
      </c>
      <c r="AI190" s="99" t="str">
        <f t="shared" si="339"/>
        <v>No</v>
      </c>
      <c r="AJ190" s="99" t="str">
        <f t="shared" si="339"/>
        <v>No</v>
      </c>
      <c r="AK190" s="99" t="str">
        <f t="shared" si="339"/>
        <v>No</v>
      </c>
      <c r="AL190" s="99" t="str">
        <f t="shared" si="339"/>
        <v>No</v>
      </c>
      <c r="AM190" s="99" t="str">
        <f t="shared" si="339"/>
        <v>No</v>
      </c>
      <c r="AN190" s="99" t="str">
        <f t="shared" si="339"/>
        <v>No</v>
      </c>
      <c r="AO190" s="99" t="str">
        <f t="shared" si="339"/>
        <v>No</v>
      </c>
      <c r="AP190" s="99" t="str">
        <f t="shared" si="339"/>
        <v>No</v>
      </c>
      <c r="AQ190" s="99" t="str">
        <f t="shared" si="339"/>
        <v>No</v>
      </c>
      <c r="AR190" s="99" t="str">
        <f t="shared" si="339"/>
        <v>No</v>
      </c>
      <c r="AS190" s="99" t="str">
        <f t="shared" si="339"/>
        <v>No</v>
      </c>
      <c r="AT190" s="99" t="str">
        <f t="shared" si="339"/>
        <v>No</v>
      </c>
      <c r="AU190" s="99" t="str">
        <f t="shared" si="339"/>
        <v>No</v>
      </c>
      <c r="AV190" s="99" t="str">
        <f t="shared" si="339"/>
        <v>No</v>
      </c>
      <c r="AW190" s="99" t="str">
        <f t="shared" si="339"/>
        <v>No</v>
      </c>
      <c r="AX190" s="99" t="str">
        <f t="shared" si="339"/>
        <v>No</v>
      </c>
      <c r="AY190" s="99" t="str">
        <f t="shared" si="339"/>
        <v>No</v>
      </c>
      <c r="AZ190" s="99" t="str">
        <f t="shared" si="339"/>
        <v>No</v>
      </c>
      <c r="BA190" s="99" t="str">
        <f t="shared" si="339"/>
        <v>No</v>
      </c>
      <c r="BB190" s="99" t="str">
        <f t="shared" si="339"/>
        <v>No</v>
      </c>
      <c r="BC190" s="99" t="str">
        <f t="shared" si="339"/>
        <v>No</v>
      </c>
      <c r="BD190" s="99" t="str">
        <f t="shared" si="339"/>
        <v>No</v>
      </c>
      <c r="BE190" s="99" t="str">
        <f t="shared" si="339"/>
        <v>No</v>
      </c>
      <c r="BF190" s="99" t="str">
        <f t="shared" si="339"/>
        <v>No</v>
      </c>
      <c r="BG190" s="99" t="str">
        <f t="shared" si="339"/>
        <v>No</v>
      </c>
      <c r="BH190" s="99" t="str">
        <f t="shared" si="339"/>
        <v>No</v>
      </c>
      <c r="BI190" s="99" t="str">
        <f t="shared" si="339"/>
        <v>No</v>
      </c>
      <c r="BJ190" s="99" t="str">
        <f t="shared" si="339"/>
        <v>No</v>
      </c>
      <c r="BK190" s="99" t="str">
        <f t="shared" si="339"/>
        <v>No</v>
      </c>
      <c r="BL190" s="99" t="str">
        <f t="shared" si="339"/>
        <v>No</v>
      </c>
      <c r="BM190" s="99" t="str">
        <f t="shared" si="339"/>
        <v>No</v>
      </c>
      <c r="BN190" s="99" t="str">
        <f t="shared" si="339"/>
        <v>No</v>
      </c>
      <c r="BO190" s="99" t="str">
        <f t="shared" ref="BO190:DZ190" si="340">IF(AND(BO177&gt;BO158,((BO148/1000*BO134)+BO144)&gt;BO158),"Yes","No")</f>
        <v>No</v>
      </c>
      <c r="BP190" s="99" t="str">
        <f t="shared" si="340"/>
        <v>No</v>
      </c>
      <c r="BQ190" s="99" t="str">
        <f t="shared" si="340"/>
        <v>No</v>
      </c>
      <c r="BR190" s="99" t="str">
        <f t="shared" si="340"/>
        <v>No</v>
      </c>
      <c r="BS190" s="99" t="str">
        <f t="shared" si="340"/>
        <v>No</v>
      </c>
      <c r="BT190" s="99" t="str">
        <f t="shared" si="340"/>
        <v>No</v>
      </c>
      <c r="BU190" s="99" t="str">
        <f t="shared" si="340"/>
        <v>No</v>
      </c>
      <c r="BV190" s="99" t="str">
        <f t="shared" si="340"/>
        <v>No</v>
      </c>
      <c r="BW190" s="99" t="str">
        <f t="shared" si="340"/>
        <v>No</v>
      </c>
      <c r="BX190" s="99" t="str">
        <f t="shared" si="340"/>
        <v>No</v>
      </c>
      <c r="BY190" s="99" t="str">
        <f t="shared" si="340"/>
        <v>No</v>
      </c>
      <c r="BZ190" s="99" t="str">
        <f t="shared" si="340"/>
        <v>No</v>
      </c>
      <c r="CA190" s="99" t="str">
        <f t="shared" si="340"/>
        <v>No</v>
      </c>
      <c r="CB190" s="99" t="str">
        <f t="shared" si="340"/>
        <v>No</v>
      </c>
      <c r="CC190" s="99" t="str">
        <f t="shared" si="340"/>
        <v>No</v>
      </c>
      <c r="CD190" s="99" t="str">
        <f t="shared" si="340"/>
        <v>No</v>
      </c>
      <c r="CE190" s="99" t="str">
        <f t="shared" si="340"/>
        <v>No</v>
      </c>
      <c r="CF190" s="99" t="str">
        <f t="shared" si="340"/>
        <v>No</v>
      </c>
      <c r="CG190" s="99" t="str">
        <f t="shared" si="340"/>
        <v>No</v>
      </c>
      <c r="CH190" s="99" t="str">
        <f t="shared" si="340"/>
        <v>No</v>
      </c>
      <c r="CI190" s="99" t="str">
        <f t="shared" si="340"/>
        <v>No</v>
      </c>
      <c r="CJ190" s="99" t="str">
        <f t="shared" si="340"/>
        <v>No</v>
      </c>
      <c r="CK190" s="99" t="str">
        <f t="shared" si="340"/>
        <v>No</v>
      </c>
      <c r="CL190" s="99" t="str">
        <f t="shared" si="340"/>
        <v>No</v>
      </c>
      <c r="CM190" s="99" t="str">
        <f t="shared" si="340"/>
        <v>No</v>
      </c>
      <c r="CN190" s="99" t="str">
        <f t="shared" si="340"/>
        <v>No</v>
      </c>
      <c r="CO190" s="99" t="str">
        <f t="shared" si="340"/>
        <v>No</v>
      </c>
      <c r="CP190" s="99" t="str">
        <f t="shared" si="340"/>
        <v>No</v>
      </c>
      <c r="CQ190" s="99" t="str">
        <f t="shared" si="340"/>
        <v>No</v>
      </c>
      <c r="CR190" s="99" t="str">
        <f t="shared" si="340"/>
        <v>No</v>
      </c>
      <c r="CS190" s="99" t="str">
        <f t="shared" si="340"/>
        <v>No</v>
      </c>
      <c r="CT190" s="99" t="str">
        <f t="shared" si="340"/>
        <v>No</v>
      </c>
      <c r="CU190" s="99" t="str">
        <f t="shared" si="340"/>
        <v>No</v>
      </c>
      <c r="CV190" s="99" t="str">
        <f t="shared" si="340"/>
        <v>No</v>
      </c>
      <c r="CW190" s="99" t="str">
        <f t="shared" si="340"/>
        <v>No</v>
      </c>
      <c r="CX190" s="99" t="str">
        <f t="shared" si="340"/>
        <v>No</v>
      </c>
      <c r="CY190" s="99" t="str">
        <f t="shared" si="340"/>
        <v>No</v>
      </c>
      <c r="CZ190" s="99" t="str">
        <f t="shared" si="340"/>
        <v>No</v>
      </c>
      <c r="DA190" s="99" t="str">
        <f t="shared" si="340"/>
        <v>No</v>
      </c>
      <c r="DB190" s="99" t="str">
        <f t="shared" si="340"/>
        <v>No</v>
      </c>
      <c r="DC190" s="99" t="str">
        <f t="shared" si="340"/>
        <v>No</v>
      </c>
      <c r="DD190" s="99" t="str">
        <f t="shared" si="340"/>
        <v>Yes</v>
      </c>
      <c r="DE190" s="99" t="str">
        <f t="shared" si="340"/>
        <v>No</v>
      </c>
      <c r="DF190" s="99" t="str">
        <f t="shared" si="340"/>
        <v>No</v>
      </c>
      <c r="DG190" s="99" t="str">
        <f t="shared" si="340"/>
        <v>No</v>
      </c>
      <c r="DH190" s="99" t="str">
        <f t="shared" si="340"/>
        <v>No</v>
      </c>
      <c r="DI190" s="99" t="str">
        <f t="shared" si="340"/>
        <v>No</v>
      </c>
      <c r="DJ190" s="99" t="str">
        <f t="shared" si="340"/>
        <v>No</v>
      </c>
      <c r="DK190" s="99" t="str">
        <f t="shared" si="340"/>
        <v>No</v>
      </c>
      <c r="DL190" s="99" t="str">
        <f t="shared" si="340"/>
        <v>No</v>
      </c>
      <c r="DM190" s="99" t="str">
        <f t="shared" si="340"/>
        <v>No</v>
      </c>
      <c r="DN190" s="99" t="str">
        <f t="shared" si="340"/>
        <v>No</v>
      </c>
      <c r="DO190" s="99" t="str">
        <f t="shared" si="340"/>
        <v>No</v>
      </c>
      <c r="DP190" s="99" t="str">
        <f t="shared" si="340"/>
        <v>No</v>
      </c>
      <c r="DQ190" s="99" t="str">
        <f t="shared" si="340"/>
        <v>No</v>
      </c>
      <c r="DR190" s="99" t="str">
        <f t="shared" si="340"/>
        <v>No</v>
      </c>
      <c r="DS190" s="99" t="str">
        <f t="shared" si="340"/>
        <v>No</v>
      </c>
      <c r="DT190" s="99" t="str">
        <f t="shared" si="340"/>
        <v>No</v>
      </c>
      <c r="DU190" s="99" t="str">
        <f t="shared" si="340"/>
        <v>No</v>
      </c>
      <c r="DV190" s="99" t="str">
        <f t="shared" si="340"/>
        <v>No</v>
      </c>
      <c r="DW190" s="99" t="str">
        <f t="shared" si="340"/>
        <v>No</v>
      </c>
      <c r="DX190" s="99" t="str">
        <f t="shared" si="340"/>
        <v>No</v>
      </c>
      <c r="DY190" s="99" t="str">
        <f t="shared" si="340"/>
        <v>No</v>
      </c>
      <c r="DZ190" s="99" t="str">
        <f t="shared" si="340"/>
        <v>No</v>
      </c>
      <c r="EA190" s="99" t="str">
        <f t="shared" ref="EA190:FX190" si="341">IF(AND(EA177&gt;EA158,((EA148/1000*EA134)+EA144)&gt;EA158),"Yes","No")</f>
        <v>No</v>
      </c>
      <c r="EB190" s="99" t="str">
        <f t="shared" si="341"/>
        <v>No</v>
      </c>
      <c r="EC190" s="99" t="str">
        <f t="shared" si="341"/>
        <v>No</v>
      </c>
      <c r="ED190" s="99" t="str">
        <f t="shared" si="341"/>
        <v>No</v>
      </c>
      <c r="EE190" s="99" t="str">
        <f t="shared" si="341"/>
        <v>No</v>
      </c>
      <c r="EF190" s="99" t="str">
        <f t="shared" si="341"/>
        <v>No</v>
      </c>
      <c r="EG190" s="99" t="str">
        <f t="shared" si="341"/>
        <v>No</v>
      </c>
      <c r="EH190" s="99" t="str">
        <f t="shared" si="341"/>
        <v>No</v>
      </c>
      <c r="EI190" s="99" t="str">
        <f t="shared" si="341"/>
        <v>No</v>
      </c>
      <c r="EJ190" s="99" t="str">
        <f t="shared" si="341"/>
        <v>No</v>
      </c>
      <c r="EK190" s="99" t="str">
        <f t="shared" si="341"/>
        <v>No</v>
      </c>
      <c r="EL190" s="99" t="str">
        <f t="shared" si="341"/>
        <v>No</v>
      </c>
      <c r="EM190" s="99" t="str">
        <f t="shared" si="341"/>
        <v>No</v>
      </c>
      <c r="EN190" s="99" t="str">
        <f t="shared" si="341"/>
        <v>No</v>
      </c>
      <c r="EO190" s="99" t="str">
        <f t="shared" si="341"/>
        <v>No</v>
      </c>
      <c r="EP190" s="99" t="str">
        <f t="shared" si="341"/>
        <v>No</v>
      </c>
      <c r="EQ190" s="99" t="str">
        <f t="shared" si="341"/>
        <v>No</v>
      </c>
      <c r="ER190" s="99" t="str">
        <f t="shared" si="341"/>
        <v>No</v>
      </c>
      <c r="ES190" s="99" t="str">
        <f t="shared" si="341"/>
        <v>No</v>
      </c>
      <c r="ET190" s="99" t="str">
        <f t="shared" si="341"/>
        <v>No</v>
      </c>
      <c r="EU190" s="99" t="str">
        <f t="shared" si="341"/>
        <v>No</v>
      </c>
      <c r="EV190" s="99" t="str">
        <f t="shared" si="341"/>
        <v>No</v>
      </c>
      <c r="EW190" s="99" t="str">
        <f t="shared" si="341"/>
        <v>No</v>
      </c>
      <c r="EX190" s="99" t="str">
        <f t="shared" si="341"/>
        <v>No</v>
      </c>
      <c r="EY190" s="99" t="str">
        <f t="shared" si="341"/>
        <v>No</v>
      </c>
      <c r="EZ190" s="99" t="str">
        <f t="shared" si="341"/>
        <v>No</v>
      </c>
      <c r="FA190" s="99" t="str">
        <f t="shared" si="341"/>
        <v>No</v>
      </c>
      <c r="FB190" s="99" t="str">
        <f t="shared" si="341"/>
        <v>Yes</v>
      </c>
      <c r="FC190" s="99" t="str">
        <f t="shared" si="341"/>
        <v>No</v>
      </c>
      <c r="FD190" s="99" t="str">
        <f t="shared" si="341"/>
        <v>No</v>
      </c>
      <c r="FE190" s="99" t="str">
        <f t="shared" si="341"/>
        <v>No</v>
      </c>
      <c r="FF190" s="99" t="str">
        <f t="shared" si="341"/>
        <v>No</v>
      </c>
      <c r="FG190" s="99" t="str">
        <f t="shared" si="341"/>
        <v>No</v>
      </c>
      <c r="FH190" s="99" t="str">
        <f t="shared" si="341"/>
        <v>No</v>
      </c>
      <c r="FI190" s="99" t="str">
        <f t="shared" si="341"/>
        <v>No</v>
      </c>
      <c r="FJ190" s="99" t="str">
        <f t="shared" si="341"/>
        <v>No</v>
      </c>
      <c r="FK190" s="99" t="str">
        <f t="shared" si="341"/>
        <v>No</v>
      </c>
      <c r="FL190" s="99" t="str">
        <f t="shared" si="341"/>
        <v>No</v>
      </c>
      <c r="FM190" s="99" t="str">
        <f t="shared" si="341"/>
        <v>No</v>
      </c>
      <c r="FN190" s="99" t="str">
        <f t="shared" si="341"/>
        <v>No</v>
      </c>
      <c r="FO190" s="99" t="str">
        <f t="shared" si="341"/>
        <v>No</v>
      </c>
      <c r="FP190" s="99" t="str">
        <f t="shared" si="341"/>
        <v>No</v>
      </c>
      <c r="FQ190" s="99" t="str">
        <f t="shared" si="341"/>
        <v>No</v>
      </c>
      <c r="FR190" s="99" t="str">
        <f t="shared" si="341"/>
        <v>No</v>
      </c>
      <c r="FS190" s="99" t="str">
        <f t="shared" si="341"/>
        <v>No</v>
      </c>
      <c r="FT190" s="99" t="str">
        <f t="shared" si="341"/>
        <v>Yes</v>
      </c>
      <c r="FU190" s="99" t="str">
        <f t="shared" si="341"/>
        <v>No</v>
      </c>
      <c r="FV190" s="99" t="str">
        <f t="shared" si="341"/>
        <v>No</v>
      </c>
      <c r="FW190" s="99" t="str">
        <f t="shared" si="341"/>
        <v>No</v>
      </c>
      <c r="FX190" s="99" t="str">
        <f t="shared" si="341"/>
        <v>No</v>
      </c>
      <c r="FY190" s="121" t="s">
        <v>419</v>
      </c>
    </row>
    <row r="191" spans="1:181" s="4" customFormat="1" x14ac:dyDescent="0.25">
      <c r="A191" s="49"/>
      <c r="B191" s="49" t="s">
        <v>443</v>
      </c>
      <c r="C191" s="99">
        <f>C189-C122</f>
        <v>-2014198.3700000048</v>
      </c>
      <c r="D191" s="99">
        <f t="shared" ref="D191:BO191" si="342">D189-D122</f>
        <v>38486129.494000018</v>
      </c>
      <c r="E191" s="99">
        <f t="shared" si="342"/>
        <v>-1027906.838000007</v>
      </c>
      <c r="F191" s="99">
        <f t="shared" si="342"/>
        <v>8731135.5240000039</v>
      </c>
      <c r="G191" s="99">
        <f t="shared" si="342"/>
        <v>823488.03699999955</v>
      </c>
      <c r="H191" s="99">
        <f t="shared" si="342"/>
        <v>689187.32800000161</v>
      </c>
      <c r="I191" s="99">
        <f t="shared" si="342"/>
        <v>19458466.795999974</v>
      </c>
      <c r="J191" s="99">
        <f t="shared" si="342"/>
        <v>-1105274.0859999992</v>
      </c>
      <c r="K191" s="99">
        <f t="shared" si="342"/>
        <v>-48747.476000000257</v>
      </c>
      <c r="L191" s="99">
        <f t="shared" si="342"/>
        <v>1125330.4780000001</v>
      </c>
      <c r="M191" s="99">
        <f t="shared" si="342"/>
        <v>-138286.4179999996</v>
      </c>
      <c r="N191" s="99">
        <f t="shared" si="342"/>
        <v>47797318.930000067</v>
      </c>
      <c r="O191" s="99">
        <f t="shared" si="342"/>
        <v>14298731.844000012</v>
      </c>
      <c r="P191" s="99">
        <f t="shared" si="342"/>
        <v>127883.44199999981</v>
      </c>
      <c r="Q191" s="99">
        <f t="shared" si="342"/>
        <v>-9184730.9780000448</v>
      </c>
      <c r="R191" s="99">
        <f t="shared" si="342"/>
        <v>365250.78800000064</v>
      </c>
      <c r="S191" s="99">
        <f t="shared" si="342"/>
        <v>702081.56599999964</v>
      </c>
      <c r="T191" s="99">
        <f t="shared" si="342"/>
        <v>32144.538000000175</v>
      </c>
      <c r="U191" s="99">
        <f t="shared" si="342"/>
        <v>71692.729999999865</v>
      </c>
      <c r="V191" s="99">
        <f t="shared" si="342"/>
        <v>-89403.493999999948</v>
      </c>
      <c r="W191" s="99">
        <f t="shared" si="342"/>
        <v>209485.68699999992</v>
      </c>
      <c r="X191" s="99">
        <f t="shared" si="342"/>
        <v>-3818.7789999999804</v>
      </c>
      <c r="Y191" s="99">
        <f t="shared" si="342"/>
        <v>-237771.71999999974</v>
      </c>
      <c r="Z191" s="99">
        <f t="shared" si="342"/>
        <v>-21657.608999999706</v>
      </c>
      <c r="AA191" s="99">
        <f t="shared" si="342"/>
        <v>15285798.172000051</v>
      </c>
      <c r="AB191" s="99">
        <f t="shared" si="342"/>
        <v>28827111.888000011</v>
      </c>
      <c r="AC191" s="99">
        <f t="shared" si="342"/>
        <v>480461.79199999943</v>
      </c>
      <c r="AD191" s="99">
        <f t="shared" si="342"/>
        <v>29386.632000000216</v>
      </c>
      <c r="AE191" s="99">
        <f t="shared" si="342"/>
        <v>37622.071999999927</v>
      </c>
      <c r="AF191" s="99">
        <f t="shared" si="342"/>
        <v>61182.495000000112</v>
      </c>
      <c r="AG191" s="99">
        <f t="shared" si="342"/>
        <v>539832.8479999993</v>
      </c>
      <c r="AH191" s="99">
        <f t="shared" si="342"/>
        <v>-386711.40000000037</v>
      </c>
      <c r="AI191" s="99">
        <f t="shared" si="342"/>
        <v>-155156.00800000038</v>
      </c>
      <c r="AJ191" s="99">
        <f t="shared" si="342"/>
        <v>73929.399999999441</v>
      </c>
      <c r="AK191" s="99">
        <f t="shared" si="342"/>
        <v>-2155.9319999995641</v>
      </c>
      <c r="AL191" s="99">
        <f t="shared" si="342"/>
        <v>-134576.50999999978</v>
      </c>
      <c r="AM191" s="99">
        <f t="shared" si="342"/>
        <v>-23866.67799999984</v>
      </c>
      <c r="AN191" s="99">
        <f t="shared" si="342"/>
        <v>278478.63999999966</v>
      </c>
      <c r="AO191" s="99">
        <f t="shared" si="342"/>
        <v>1797770.8640000001</v>
      </c>
      <c r="AP191" s="99">
        <f t="shared" si="342"/>
        <v>-24106466.983999968</v>
      </c>
      <c r="AQ191" s="99">
        <f t="shared" si="342"/>
        <v>186197.06499999994</v>
      </c>
      <c r="AR191" s="99">
        <f t="shared" si="342"/>
        <v>58042414.352000058</v>
      </c>
      <c r="AS191" s="99">
        <f t="shared" si="342"/>
        <v>5284238.3420000076</v>
      </c>
      <c r="AT191" s="99">
        <f t="shared" si="342"/>
        <v>2047972.9400000013</v>
      </c>
      <c r="AU191" s="99">
        <f t="shared" si="342"/>
        <v>317912.57800000021</v>
      </c>
      <c r="AV191" s="99">
        <f t="shared" si="342"/>
        <v>254325.66000000015</v>
      </c>
      <c r="AW191" s="99">
        <f t="shared" si="342"/>
        <v>360619.63599999994</v>
      </c>
      <c r="AX191" s="99">
        <f t="shared" si="342"/>
        <v>75686.179999999935</v>
      </c>
      <c r="AY191" s="99">
        <f t="shared" si="342"/>
        <v>902497.53000000026</v>
      </c>
      <c r="AZ191" s="99">
        <f t="shared" si="342"/>
        <v>521733.20800000429</v>
      </c>
      <c r="BA191" s="99">
        <f t="shared" si="342"/>
        <v>3805505.7719999999</v>
      </c>
      <c r="BB191" s="99">
        <f t="shared" si="342"/>
        <v>1298884.1920000017</v>
      </c>
      <c r="BC191" s="99">
        <f t="shared" si="342"/>
        <v>33847709.822000027</v>
      </c>
      <c r="BD191" s="99">
        <f t="shared" si="342"/>
        <v>4041044.5</v>
      </c>
      <c r="BE191" s="99">
        <f t="shared" si="342"/>
        <v>1041103.0029999986</v>
      </c>
      <c r="BF191" s="99">
        <f t="shared" si="342"/>
        <v>19864715.830000013</v>
      </c>
      <c r="BG191" s="99">
        <f t="shared" si="342"/>
        <v>-66240.599000000395</v>
      </c>
      <c r="BH191" s="99">
        <f t="shared" si="342"/>
        <v>554933.56500000041</v>
      </c>
      <c r="BI191" s="99">
        <f t="shared" si="342"/>
        <v>152428.89999999944</v>
      </c>
      <c r="BJ191" s="99">
        <f t="shared" si="342"/>
        <v>5299636.2179999948</v>
      </c>
      <c r="BK191" s="99">
        <f t="shared" si="342"/>
        <v>10079255.429999977</v>
      </c>
      <c r="BL191" s="99">
        <f t="shared" si="342"/>
        <v>126454.43200000003</v>
      </c>
      <c r="BM191" s="99">
        <f t="shared" si="342"/>
        <v>230601.65000000037</v>
      </c>
      <c r="BN191" s="99">
        <f t="shared" si="342"/>
        <v>251693.02599999681</v>
      </c>
      <c r="BO191" s="99">
        <f t="shared" si="342"/>
        <v>126171.20899999887</v>
      </c>
      <c r="BP191" s="99">
        <f t="shared" ref="BP191:EA191" si="343">BP189-BP122</f>
        <v>32724.354999999516</v>
      </c>
      <c r="BQ191" s="99">
        <f t="shared" si="343"/>
        <v>5327740.2280000001</v>
      </c>
      <c r="BR191" s="99">
        <f t="shared" si="343"/>
        <v>1281205.018000003</v>
      </c>
      <c r="BS191" s="99">
        <f t="shared" si="343"/>
        <v>543544.38399999961</v>
      </c>
      <c r="BT191" s="99">
        <f t="shared" si="343"/>
        <v>358817.41000000061</v>
      </c>
      <c r="BU191" s="99">
        <f t="shared" si="343"/>
        <v>349006.74700000044</v>
      </c>
      <c r="BV191" s="99">
        <f t="shared" si="343"/>
        <v>998393.96500000171</v>
      </c>
      <c r="BW191" s="99">
        <f t="shared" si="343"/>
        <v>791568.34600000083</v>
      </c>
      <c r="BX191" s="99">
        <f t="shared" si="343"/>
        <v>151861.01399999973</v>
      </c>
      <c r="BY191" s="99">
        <f t="shared" si="343"/>
        <v>77484.405999999493</v>
      </c>
      <c r="BZ191" s="99">
        <f t="shared" si="343"/>
        <v>47314.912000000477</v>
      </c>
      <c r="CA191" s="99">
        <f t="shared" si="343"/>
        <v>74213.157999999356</v>
      </c>
      <c r="CB191" s="99">
        <f t="shared" si="343"/>
        <v>68902086.491999984</v>
      </c>
      <c r="CC191" s="99">
        <f t="shared" si="343"/>
        <v>46274.023999999976</v>
      </c>
      <c r="CD191" s="99">
        <f t="shared" si="343"/>
        <v>-44629.663999999873</v>
      </c>
      <c r="CE191" s="99">
        <f t="shared" si="343"/>
        <v>-76165.870000000112</v>
      </c>
      <c r="CF191" s="99">
        <f t="shared" si="343"/>
        <v>-85380.520000000251</v>
      </c>
      <c r="CG191" s="99">
        <f t="shared" si="343"/>
        <v>16687.569999999832</v>
      </c>
      <c r="CH191" s="99">
        <f t="shared" si="343"/>
        <v>-49208.093999999808</v>
      </c>
      <c r="CI191" s="99">
        <f t="shared" si="343"/>
        <v>-487132.23700000066</v>
      </c>
      <c r="CJ191" s="99">
        <f t="shared" si="343"/>
        <v>-717556.75199999847</v>
      </c>
      <c r="CK191" s="99">
        <f t="shared" si="343"/>
        <v>6821522.8080000021</v>
      </c>
      <c r="CL191" s="99">
        <f t="shared" si="343"/>
        <v>838253.23999999836</v>
      </c>
      <c r="CM191" s="99">
        <f t="shared" si="343"/>
        <v>473231.62299999967</v>
      </c>
      <c r="CN191" s="99">
        <f t="shared" si="343"/>
        <v>20801271.209999979</v>
      </c>
      <c r="CO191" s="99">
        <f t="shared" si="343"/>
        <v>7184889.2880000025</v>
      </c>
      <c r="CP191" s="99">
        <f t="shared" si="343"/>
        <v>532591.56399999838</v>
      </c>
      <c r="CQ191" s="99">
        <f t="shared" si="343"/>
        <v>404945.65400000103</v>
      </c>
      <c r="CR191" s="99">
        <f t="shared" si="343"/>
        <v>133400.18800000008</v>
      </c>
      <c r="CS191" s="99">
        <f t="shared" si="343"/>
        <v>135281.13000000035</v>
      </c>
      <c r="CT191" s="99">
        <f t="shared" si="343"/>
        <v>70099.910999999847</v>
      </c>
      <c r="CU191" s="99">
        <f t="shared" si="343"/>
        <v>359091.69399999967</v>
      </c>
      <c r="CV191" s="99">
        <f t="shared" si="343"/>
        <v>-20925.690000000061</v>
      </c>
      <c r="CW191" s="99">
        <f t="shared" si="343"/>
        <v>77871.861999999965</v>
      </c>
      <c r="CX191" s="99">
        <f t="shared" si="343"/>
        <v>28385.858999999706</v>
      </c>
      <c r="CY191" s="99">
        <f t="shared" si="343"/>
        <v>171186.00399999972</v>
      </c>
      <c r="CZ191" s="99">
        <f t="shared" si="343"/>
        <v>540568.52500000037</v>
      </c>
      <c r="DA191" s="99">
        <f t="shared" si="343"/>
        <v>132033.26000000024</v>
      </c>
      <c r="DB191" s="99">
        <f t="shared" si="343"/>
        <v>144491.44899999956</v>
      </c>
      <c r="DC191" s="99">
        <f t="shared" si="343"/>
        <v>150775.85199999996</v>
      </c>
      <c r="DD191" s="99">
        <f t="shared" si="343"/>
        <v>110392.03199999989</v>
      </c>
      <c r="DE191" s="99">
        <f t="shared" si="343"/>
        <v>41843.819999999832</v>
      </c>
      <c r="DF191" s="99">
        <f t="shared" si="343"/>
        <v>15929636.116000026</v>
      </c>
      <c r="DG191" s="99">
        <f t="shared" si="343"/>
        <v>120345.44099999988</v>
      </c>
      <c r="DH191" s="99">
        <f t="shared" si="343"/>
        <v>427405.84599999897</v>
      </c>
      <c r="DI191" s="99">
        <f t="shared" si="343"/>
        <v>611821.04999999702</v>
      </c>
      <c r="DJ191" s="99">
        <f t="shared" si="343"/>
        <v>222184.76099999901</v>
      </c>
      <c r="DK191" s="99">
        <f t="shared" si="343"/>
        <v>30692.330999999307</v>
      </c>
      <c r="DL191" s="99">
        <f t="shared" si="343"/>
        <v>4606268.6599999964</v>
      </c>
      <c r="DM191" s="99">
        <f t="shared" si="343"/>
        <v>172267.32099999953</v>
      </c>
      <c r="DN191" s="99">
        <f t="shared" si="343"/>
        <v>-175407.08499999903</v>
      </c>
      <c r="DO191" s="99">
        <f t="shared" si="343"/>
        <v>-756500.90400000289</v>
      </c>
      <c r="DP191" s="99">
        <f t="shared" si="343"/>
        <v>131263.16200000001</v>
      </c>
      <c r="DQ191" s="99">
        <f t="shared" si="343"/>
        <v>-61777.169999999925</v>
      </c>
      <c r="DR191" s="99">
        <f t="shared" si="343"/>
        <v>-155363.01000000164</v>
      </c>
      <c r="DS191" s="99">
        <f t="shared" si="343"/>
        <v>-354851.89999999944</v>
      </c>
      <c r="DT191" s="99">
        <f t="shared" si="343"/>
        <v>135823.15500000003</v>
      </c>
      <c r="DU191" s="99">
        <f t="shared" si="343"/>
        <v>73247.606000000145</v>
      </c>
      <c r="DV191" s="99">
        <f t="shared" si="343"/>
        <v>21454.010000000242</v>
      </c>
      <c r="DW191" s="99">
        <f t="shared" si="343"/>
        <v>224748.34299999988</v>
      </c>
      <c r="DX191" s="99">
        <f t="shared" si="343"/>
        <v>503287.31499999994</v>
      </c>
      <c r="DY191" s="99">
        <f t="shared" si="343"/>
        <v>524265.446</v>
      </c>
      <c r="DZ191" s="99">
        <f t="shared" si="343"/>
        <v>1211720.4929999989</v>
      </c>
      <c r="EA191" s="99">
        <f t="shared" si="343"/>
        <v>137666.52400000021</v>
      </c>
      <c r="EB191" s="99">
        <f t="shared" ref="EB191:FX191" si="344">EB189-EB122</f>
        <v>-252424.22800000012</v>
      </c>
      <c r="EC191" s="99">
        <f t="shared" si="344"/>
        <v>-50813.357999999542</v>
      </c>
      <c r="ED191" s="99">
        <f t="shared" si="344"/>
        <v>4877002.6390000004</v>
      </c>
      <c r="EE191" s="99">
        <f t="shared" si="344"/>
        <v>60747.13599999994</v>
      </c>
      <c r="EF191" s="99">
        <f t="shared" si="344"/>
        <v>-340251.26799999923</v>
      </c>
      <c r="EG191" s="99">
        <f t="shared" si="344"/>
        <v>-324480.94399999967</v>
      </c>
      <c r="EH191" s="99">
        <f t="shared" si="344"/>
        <v>-46592.983000000473</v>
      </c>
      <c r="EI191" s="99">
        <f t="shared" si="344"/>
        <v>4121769.778000012</v>
      </c>
      <c r="EJ191" s="99">
        <f t="shared" si="344"/>
        <v>4418119.5300000012</v>
      </c>
      <c r="EK191" s="99">
        <f t="shared" si="344"/>
        <v>-76234.840999999084</v>
      </c>
      <c r="EL191" s="99">
        <f t="shared" si="344"/>
        <v>-11166.110000000335</v>
      </c>
      <c r="EM191" s="99">
        <f t="shared" si="344"/>
        <v>-1386.1759999999776</v>
      </c>
      <c r="EN191" s="99">
        <f t="shared" si="344"/>
        <v>-269155.98000000045</v>
      </c>
      <c r="EO191" s="99">
        <f t="shared" si="344"/>
        <v>41678.070000000298</v>
      </c>
      <c r="EP191" s="99">
        <f t="shared" si="344"/>
        <v>432998.57500000019</v>
      </c>
      <c r="EQ191" s="99">
        <f t="shared" si="344"/>
        <v>1843273.9969999976</v>
      </c>
      <c r="ER191" s="99">
        <f t="shared" si="344"/>
        <v>354077.79000000004</v>
      </c>
      <c r="ES191" s="99">
        <f t="shared" si="344"/>
        <v>-38838.128999999957</v>
      </c>
      <c r="ET191" s="99">
        <f t="shared" si="344"/>
        <v>52132.702000000048</v>
      </c>
      <c r="EU191" s="99">
        <f t="shared" si="344"/>
        <v>-737575.02800000086</v>
      </c>
      <c r="EV191" s="99">
        <f t="shared" si="344"/>
        <v>-29192.671999999788</v>
      </c>
      <c r="EW191" s="99">
        <f t="shared" si="344"/>
        <v>1728530.8899999997</v>
      </c>
      <c r="EX191" s="99">
        <f t="shared" si="344"/>
        <v>252954.88099999959</v>
      </c>
      <c r="EY191" s="99">
        <f t="shared" si="344"/>
        <v>549508.47800000012</v>
      </c>
      <c r="EZ191" s="99">
        <f t="shared" si="344"/>
        <v>-85713.370000000345</v>
      </c>
      <c r="FA191" s="99">
        <f t="shared" si="344"/>
        <v>1751412.8720000014</v>
      </c>
      <c r="FB191" s="99">
        <f t="shared" si="344"/>
        <v>216772.85500000045</v>
      </c>
      <c r="FC191" s="99">
        <f t="shared" si="344"/>
        <v>1938876.7239999995</v>
      </c>
      <c r="FD191" s="99">
        <f t="shared" si="344"/>
        <v>186576.61400000053</v>
      </c>
      <c r="FE191" s="99">
        <f t="shared" si="344"/>
        <v>20666.723999999929</v>
      </c>
      <c r="FF191" s="99">
        <f t="shared" si="344"/>
        <v>110315.20999999996</v>
      </c>
      <c r="FG191" s="99">
        <f t="shared" si="344"/>
        <v>57574.764000000199</v>
      </c>
      <c r="FH191" s="99">
        <f t="shared" si="344"/>
        <v>68202.159999999916</v>
      </c>
      <c r="FI191" s="99">
        <f t="shared" si="344"/>
        <v>159977.94000000134</v>
      </c>
      <c r="FJ191" s="99">
        <f t="shared" si="344"/>
        <v>101358.66299999692</v>
      </c>
      <c r="FK191" s="99">
        <f t="shared" si="344"/>
        <v>5129.7060000021011</v>
      </c>
      <c r="FL191" s="99">
        <f t="shared" si="344"/>
        <v>2698312.5960000008</v>
      </c>
      <c r="FM191" s="99">
        <f t="shared" si="344"/>
        <v>44289.052000001073</v>
      </c>
      <c r="FN191" s="99">
        <f t="shared" si="344"/>
        <v>-695529.2840000093</v>
      </c>
      <c r="FO191" s="99">
        <f t="shared" si="344"/>
        <v>-217795.81100000069</v>
      </c>
      <c r="FP191" s="99">
        <f t="shared" si="344"/>
        <v>-763022.95199999958</v>
      </c>
      <c r="FQ191" s="99">
        <f t="shared" si="344"/>
        <v>367881.83999999985</v>
      </c>
      <c r="FR191" s="99">
        <f t="shared" si="344"/>
        <v>137379.37199999997</v>
      </c>
      <c r="FS191" s="99">
        <f t="shared" si="344"/>
        <v>78236.942000000272</v>
      </c>
      <c r="FT191" s="99">
        <f t="shared" si="344"/>
        <v>125444.83400000003</v>
      </c>
      <c r="FU191" s="99">
        <f t="shared" si="344"/>
        <v>-97499.306000000797</v>
      </c>
      <c r="FV191" s="99">
        <f t="shared" si="344"/>
        <v>-276297.56000000052</v>
      </c>
      <c r="FW191" s="99">
        <f t="shared" si="344"/>
        <v>108656.97999999975</v>
      </c>
      <c r="FX191" s="99">
        <f t="shared" si="344"/>
        <v>9627.1899999999441</v>
      </c>
      <c r="FY191" s="121" t="s">
        <v>419</v>
      </c>
    </row>
    <row r="192" spans="1:181" s="4" customFormat="1" x14ac:dyDescent="0.25">
      <c r="A192" s="49"/>
      <c r="B192" s="159" t="s">
        <v>273</v>
      </c>
      <c r="C192" s="131">
        <f t="shared" ref="C192:AH192" si="345">IF(AND(C190="Yes",C191&gt;0),C191,0)</f>
        <v>0</v>
      </c>
      <c r="D192" s="131">
        <f t="shared" si="345"/>
        <v>0</v>
      </c>
      <c r="E192" s="131">
        <f t="shared" si="345"/>
        <v>0</v>
      </c>
      <c r="F192" s="131">
        <f t="shared" si="345"/>
        <v>0</v>
      </c>
      <c r="G192" s="131">
        <f t="shared" si="345"/>
        <v>0</v>
      </c>
      <c r="H192" s="131">
        <f t="shared" si="345"/>
        <v>0</v>
      </c>
      <c r="I192" s="131">
        <f t="shared" si="345"/>
        <v>0</v>
      </c>
      <c r="J192" s="131">
        <f t="shared" si="345"/>
        <v>0</v>
      </c>
      <c r="K192" s="131">
        <f t="shared" si="345"/>
        <v>0</v>
      </c>
      <c r="L192" s="131">
        <f t="shared" si="345"/>
        <v>0</v>
      </c>
      <c r="M192" s="131">
        <f t="shared" si="345"/>
        <v>0</v>
      </c>
      <c r="N192" s="131">
        <f t="shared" si="345"/>
        <v>0</v>
      </c>
      <c r="O192" s="131">
        <f t="shared" si="345"/>
        <v>0</v>
      </c>
      <c r="P192" s="131">
        <f t="shared" si="345"/>
        <v>0</v>
      </c>
      <c r="Q192" s="131">
        <f t="shared" si="345"/>
        <v>0</v>
      </c>
      <c r="R192" s="131">
        <f t="shared" si="345"/>
        <v>0</v>
      </c>
      <c r="S192" s="131">
        <f t="shared" si="345"/>
        <v>0</v>
      </c>
      <c r="T192" s="131">
        <f t="shared" si="345"/>
        <v>0</v>
      </c>
      <c r="U192" s="131">
        <f t="shared" si="345"/>
        <v>0</v>
      </c>
      <c r="V192" s="131">
        <f t="shared" si="345"/>
        <v>0</v>
      </c>
      <c r="W192" s="131">
        <f t="shared" si="345"/>
        <v>0</v>
      </c>
      <c r="X192" s="131">
        <f t="shared" si="345"/>
        <v>0</v>
      </c>
      <c r="Y192" s="131">
        <f t="shared" si="345"/>
        <v>0</v>
      </c>
      <c r="Z192" s="131">
        <f t="shared" si="345"/>
        <v>0</v>
      </c>
      <c r="AA192" s="131">
        <f t="shared" si="345"/>
        <v>0</v>
      </c>
      <c r="AB192" s="131">
        <f t="shared" si="345"/>
        <v>0</v>
      </c>
      <c r="AC192" s="131">
        <f t="shared" si="345"/>
        <v>0</v>
      </c>
      <c r="AD192" s="131">
        <f t="shared" si="345"/>
        <v>0</v>
      </c>
      <c r="AE192" s="131">
        <f t="shared" si="345"/>
        <v>0</v>
      </c>
      <c r="AF192" s="131">
        <f t="shared" si="345"/>
        <v>0</v>
      </c>
      <c r="AG192" s="131">
        <f t="shared" si="345"/>
        <v>539832.8479999993</v>
      </c>
      <c r="AH192" s="131">
        <f t="shared" si="345"/>
        <v>0</v>
      </c>
      <c r="AI192" s="131">
        <f t="shared" ref="AI192:BN192" si="346">IF(AND(AI190="Yes",AI191&gt;0),AI191,0)</f>
        <v>0</v>
      </c>
      <c r="AJ192" s="131">
        <f t="shared" si="346"/>
        <v>0</v>
      </c>
      <c r="AK192" s="131">
        <f t="shared" si="346"/>
        <v>0</v>
      </c>
      <c r="AL192" s="131">
        <f t="shared" si="346"/>
        <v>0</v>
      </c>
      <c r="AM192" s="131">
        <f t="shared" si="346"/>
        <v>0</v>
      </c>
      <c r="AN192" s="131">
        <f t="shared" si="346"/>
        <v>0</v>
      </c>
      <c r="AO192" s="131">
        <f t="shared" si="346"/>
        <v>0</v>
      </c>
      <c r="AP192" s="131">
        <f t="shared" si="346"/>
        <v>0</v>
      </c>
      <c r="AQ192" s="131">
        <f t="shared" si="346"/>
        <v>0</v>
      </c>
      <c r="AR192" s="131">
        <f t="shared" si="346"/>
        <v>0</v>
      </c>
      <c r="AS192" s="131">
        <f t="shared" si="346"/>
        <v>0</v>
      </c>
      <c r="AT192" s="131">
        <f t="shared" si="346"/>
        <v>0</v>
      </c>
      <c r="AU192" s="131">
        <f t="shared" si="346"/>
        <v>0</v>
      </c>
      <c r="AV192" s="131">
        <f t="shared" si="346"/>
        <v>0</v>
      </c>
      <c r="AW192" s="131">
        <f t="shared" si="346"/>
        <v>0</v>
      </c>
      <c r="AX192" s="131">
        <f t="shared" si="346"/>
        <v>0</v>
      </c>
      <c r="AY192" s="131">
        <f t="shared" si="346"/>
        <v>0</v>
      </c>
      <c r="AZ192" s="131">
        <f t="shared" si="346"/>
        <v>0</v>
      </c>
      <c r="BA192" s="131">
        <f t="shared" si="346"/>
        <v>0</v>
      </c>
      <c r="BB192" s="131">
        <f t="shared" si="346"/>
        <v>0</v>
      </c>
      <c r="BC192" s="131">
        <f t="shared" si="346"/>
        <v>0</v>
      </c>
      <c r="BD192" s="131">
        <f t="shared" si="346"/>
        <v>0</v>
      </c>
      <c r="BE192" s="131">
        <f t="shared" si="346"/>
        <v>0</v>
      </c>
      <c r="BF192" s="131">
        <f t="shared" si="346"/>
        <v>0</v>
      </c>
      <c r="BG192" s="131">
        <f t="shared" si="346"/>
        <v>0</v>
      </c>
      <c r="BH192" s="131">
        <f t="shared" si="346"/>
        <v>0</v>
      </c>
      <c r="BI192" s="131">
        <f t="shared" si="346"/>
        <v>0</v>
      </c>
      <c r="BJ192" s="131">
        <f t="shared" si="346"/>
        <v>0</v>
      </c>
      <c r="BK192" s="131">
        <f t="shared" si="346"/>
        <v>0</v>
      </c>
      <c r="BL192" s="131">
        <f t="shared" si="346"/>
        <v>0</v>
      </c>
      <c r="BM192" s="131">
        <f t="shared" si="346"/>
        <v>0</v>
      </c>
      <c r="BN192" s="131">
        <f t="shared" si="346"/>
        <v>0</v>
      </c>
      <c r="BO192" s="131">
        <f t="shared" ref="BO192:CT192" si="347">IF(AND(BO190="Yes",BO191&gt;0),BO191,0)</f>
        <v>0</v>
      </c>
      <c r="BP192" s="131">
        <f t="shared" si="347"/>
        <v>0</v>
      </c>
      <c r="BQ192" s="131">
        <f t="shared" si="347"/>
        <v>0</v>
      </c>
      <c r="BR192" s="131">
        <f t="shared" si="347"/>
        <v>0</v>
      </c>
      <c r="BS192" s="131">
        <f t="shared" si="347"/>
        <v>0</v>
      </c>
      <c r="BT192" s="131">
        <f t="shared" si="347"/>
        <v>0</v>
      </c>
      <c r="BU192" s="131">
        <f t="shared" si="347"/>
        <v>0</v>
      </c>
      <c r="BV192" s="131">
        <f t="shared" si="347"/>
        <v>0</v>
      </c>
      <c r="BW192" s="131">
        <f t="shared" si="347"/>
        <v>0</v>
      </c>
      <c r="BX192" s="131">
        <f t="shared" si="347"/>
        <v>0</v>
      </c>
      <c r="BY192" s="131">
        <f t="shared" si="347"/>
        <v>0</v>
      </c>
      <c r="BZ192" s="131">
        <f t="shared" si="347"/>
        <v>0</v>
      </c>
      <c r="CA192" s="131">
        <f t="shared" si="347"/>
        <v>0</v>
      </c>
      <c r="CB192" s="131">
        <f t="shared" si="347"/>
        <v>0</v>
      </c>
      <c r="CC192" s="131">
        <f t="shared" si="347"/>
        <v>0</v>
      </c>
      <c r="CD192" s="131">
        <f t="shared" si="347"/>
        <v>0</v>
      </c>
      <c r="CE192" s="131">
        <f t="shared" si="347"/>
        <v>0</v>
      </c>
      <c r="CF192" s="131">
        <f t="shared" si="347"/>
        <v>0</v>
      </c>
      <c r="CG192" s="131">
        <f t="shared" si="347"/>
        <v>0</v>
      </c>
      <c r="CH192" s="131">
        <f t="shared" si="347"/>
        <v>0</v>
      </c>
      <c r="CI192" s="131">
        <f t="shared" si="347"/>
        <v>0</v>
      </c>
      <c r="CJ192" s="131">
        <f t="shared" si="347"/>
        <v>0</v>
      </c>
      <c r="CK192" s="131">
        <f t="shared" si="347"/>
        <v>0</v>
      </c>
      <c r="CL192" s="131">
        <f t="shared" si="347"/>
        <v>0</v>
      </c>
      <c r="CM192" s="131">
        <f t="shared" si="347"/>
        <v>0</v>
      </c>
      <c r="CN192" s="131">
        <f t="shared" si="347"/>
        <v>0</v>
      </c>
      <c r="CO192" s="131">
        <f t="shared" si="347"/>
        <v>0</v>
      </c>
      <c r="CP192" s="131">
        <f t="shared" si="347"/>
        <v>0</v>
      </c>
      <c r="CQ192" s="131">
        <f t="shared" si="347"/>
        <v>0</v>
      </c>
      <c r="CR192" s="131">
        <f t="shared" si="347"/>
        <v>0</v>
      </c>
      <c r="CS192" s="131">
        <f t="shared" si="347"/>
        <v>0</v>
      </c>
      <c r="CT192" s="131">
        <f t="shared" si="347"/>
        <v>0</v>
      </c>
      <c r="CU192" s="131">
        <f t="shared" ref="CU192:DZ192" si="348">IF(AND(CU190="Yes",CU191&gt;0),CU191,0)</f>
        <v>0</v>
      </c>
      <c r="CV192" s="131">
        <f t="shared" si="348"/>
        <v>0</v>
      </c>
      <c r="CW192" s="131">
        <f t="shared" si="348"/>
        <v>0</v>
      </c>
      <c r="CX192" s="131">
        <f t="shared" si="348"/>
        <v>0</v>
      </c>
      <c r="CY192" s="131">
        <f t="shared" si="348"/>
        <v>0</v>
      </c>
      <c r="CZ192" s="131">
        <f t="shared" si="348"/>
        <v>0</v>
      </c>
      <c r="DA192" s="131">
        <f t="shared" si="348"/>
        <v>0</v>
      </c>
      <c r="DB192" s="131">
        <f t="shared" si="348"/>
        <v>0</v>
      </c>
      <c r="DC192" s="131">
        <f t="shared" si="348"/>
        <v>0</v>
      </c>
      <c r="DD192" s="131">
        <f t="shared" si="348"/>
        <v>110392.03199999989</v>
      </c>
      <c r="DE192" s="131">
        <f t="shared" si="348"/>
        <v>0</v>
      </c>
      <c r="DF192" s="131">
        <f t="shared" si="348"/>
        <v>0</v>
      </c>
      <c r="DG192" s="131">
        <f t="shared" si="348"/>
        <v>0</v>
      </c>
      <c r="DH192" s="131">
        <f t="shared" si="348"/>
        <v>0</v>
      </c>
      <c r="DI192" s="131">
        <f t="shared" si="348"/>
        <v>0</v>
      </c>
      <c r="DJ192" s="131">
        <f t="shared" si="348"/>
        <v>0</v>
      </c>
      <c r="DK192" s="131">
        <f t="shared" si="348"/>
        <v>0</v>
      </c>
      <c r="DL192" s="131">
        <f t="shared" si="348"/>
        <v>0</v>
      </c>
      <c r="DM192" s="131">
        <f t="shared" si="348"/>
        <v>0</v>
      </c>
      <c r="DN192" s="131">
        <f t="shared" si="348"/>
        <v>0</v>
      </c>
      <c r="DO192" s="131">
        <f t="shared" si="348"/>
        <v>0</v>
      </c>
      <c r="DP192" s="131">
        <f t="shared" si="348"/>
        <v>0</v>
      </c>
      <c r="DQ192" s="131">
        <f t="shared" si="348"/>
        <v>0</v>
      </c>
      <c r="DR192" s="131">
        <f t="shared" si="348"/>
        <v>0</v>
      </c>
      <c r="DS192" s="131">
        <f t="shared" si="348"/>
        <v>0</v>
      </c>
      <c r="DT192" s="131">
        <f t="shared" si="348"/>
        <v>0</v>
      </c>
      <c r="DU192" s="131">
        <f t="shared" si="348"/>
        <v>0</v>
      </c>
      <c r="DV192" s="131">
        <f t="shared" si="348"/>
        <v>0</v>
      </c>
      <c r="DW192" s="131">
        <f t="shared" si="348"/>
        <v>0</v>
      </c>
      <c r="DX192" s="131">
        <f t="shared" si="348"/>
        <v>0</v>
      </c>
      <c r="DY192" s="131">
        <f t="shared" si="348"/>
        <v>0</v>
      </c>
      <c r="DZ192" s="131">
        <f t="shared" si="348"/>
        <v>0</v>
      </c>
      <c r="EA192" s="131">
        <f t="shared" ref="EA192:FF192" si="349">IF(AND(EA190="Yes",EA191&gt;0),EA191,0)</f>
        <v>0</v>
      </c>
      <c r="EB192" s="131">
        <f t="shared" si="349"/>
        <v>0</v>
      </c>
      <c r="EC192" s="131">
        <f t="shared" si="349"/>
        <v>0</v>
      </c>
      <c r="ED192" s="131">
        <f t="shared" si="349"/>
        <v>0</v>
      </c>
      <c r="EE192" s="131">
        <f t="shared" si="349"/>
        <v>0</v>
      </c>
      <c r="EF192" s="131">
        <f t="shared" si="349"/>
        <v>0</v>
      </c>
      <c r="EG192" s="131">
        <f t="shared" si="349"/>
        <v>0</v>
      </c>
      <c r="EH192" s="131">
        <f t="shared" si="349"/>
        <v>0</v>
      </c>
      <c r="EI192" s="131">
        <f t="shared" si="349"/>
        <v>0</v>
      </c>
      <c r="EJ192" s="131">
        <f t="shared" si="349"/>
        <v>0</v>
      </c>
      <c r="EK192" s="131">
        <f t="shared" si="349"/>
        <v>0</v>
      </c>
      <c r="EL192" s="131">
        <f t="shared" si="349"/>
        <v>0</v>
      </c>
      <c r="EM192" s="131">
        <f t="shared" si="349"/>
        <v>0</v>
      </c>
      <c r="EN192" s="131">
        <f t="shared" si="349"/>
        <v>0</v>
      </c>
      <c r="EO192" s="131">
        <f t="shared" si="349"/>
        <v>0</v>
      </c>
      <c r="EP192" s="131">
        <f t="shared" si="349"/>
        <v>0</v>
      </c>
      <c r="EQ192" s="131">
        <f t="shared" si="349"/>
        <v>0</v>
      </c>
      <c r="ER192" s="131">
        <f t="shared" si="349"/>
        <v>0</v>
      </c>
      <c r="ES192" s="131">
        <f t="shared" si="349"/>
        <v>0</v>
      </c>
      <c r="ET192" s="131">
        <f t="shared" si="349"/>
        <v>0</v>
      </c>
      <c r="EU192" s="131">
        <f t="shared" si="349"/>
        <v>0</v>
      </c>
      <c r="EV192" s="131">
        <f t="shared" si="349"/>
        <v>0</v>
      </c>
      <c r="EW192" s="131">
        <f t="shared" si="349"/>
        <v>0</v>
      </c>
      <c r="EX192" s="131">
        <f t="shared" si="349"/>
        <v>0</v>
      </c>
      <c r="EY192" s="131">
        <f t="shared" si="349"/>
        <v>0</v>
      </c>
      <c r="EZ192" s="131">
        <f t="shared" si="349"/>
        <v>0</v>
      </c>
      <c r="FA192" s="131">
        <f t="shared" si="349"/>
        <v>0</v>
      </c>
      <c r="FB192" s="131">
        <f t="shared" si="349"/>
        <v>216772.85500000045</v>
      </c>
      <c r="FC192" s="131">
        <f t="shared" si="349"/>
        <v>0</v>
      </c>
      <c r="FD192" s="131">
        <f t="shared" si="349"/>
        <v>0</v>
      </c>
      <c r="FE192" s="131">
        <f t="shared" si="349"/>
        <v>0</v>
      </c>
      <c r="FF192" s="131">
        <f t="shared" si="349"/>
        <v>0</v>
      </c>
      <c r="FG192" s="131">
        <f t="shared" ref="FG192:FX192" si="350">IF(AND(FG190="Yes",FG191&gt;0),FG191,0)</f>
        <v>0</v>
      </c>
      <c r="FH192" s="131">
        <f t="shared" si="350"/>
        <v>0</v>
      </c>
      <c r="FI192" s="131">
        <f t="shared" si="350"/>
        <v>0</v>
      </c>
      <c r="FJ192" s="131">
        <f t="shared" si="350"/>
        <v>0</v>
      </c>
      <c r="FK192" s="131">
        <f t="shared" si="350"/>
        <v>0</v>
      </c>
      <c r="FL192" s="131">
        <f t="shared" si="350"/>
        <v>0</v>
      </c>
      <c r="FM192" s="131">
        <f t="shared" si="350"/>
        <v>0</v>
      </c>
      <c r="FN192" s="131">
        <f t="shared" si="350"/>
        <v>0</v>
      </c>
      <c r="FO192" s="131">
        <f t="shared" si="350"/>
        <v>0</v>
      </c>
      <c r="FP192" s="131">
        <f t="shared" si="350"/>
        <v>0</v>
      </c>
      <c r="FQ192" s="131">
        <f t="shared" si="350"/>
        <v>0</v>
      </c>
      <c r="FR192" s="131">
        <f t="shared" si="350"/>
        <v>0</v>
      </c>
      <c r="FS192" s="131">
        <f t="shared" si="350"/>
        <v>0</v>
      </c>
      <c r="FT192" s="131">
        <f t="shared" si="350"/>
        <v>125444.83400000003</v>
      </c>
      <c r="FU192" s="131">
        <f t="shared" si="350"/>
        <v>0</v>
      </c>
      <c r="FV192" s="131">
        <f t="shared" si="350"/>
        <v>0</v>
      </c>
      <c r="FW192" s="131">
        <f t="shared" si="350"/>
        <v>0</v>
      </c>
      <c r="FX192" s="131">
        <f t="shared" si="350"/>
        <v>0</v>
      </c>
      <c r="FY192" s="89">
        <f>SUM(C192:FX192)</f>
        <v>992442.56899999967</v>
      </c>
    </row>
    <row r="193" spans="1:181" x14ac:dyDescent="0.25">
      <c r="B193" s="14" t="s">
        <v>274</v>
      </c>
      <c r="C193" s="11">
        <f t="shared" ref="C193:AH193" si="351">IF(C192&gt;0,ROUND(C192/C134*1000,3),0)</f>
        <v>0</v>
      </c>
      <c r="D193" s="18">
        <f t="shared" si="351"/>
        <v>0</v>
      </c>
      <c r="E193" s="18">
        <f t="shared" si="351"/>
        <v>0</v>
      </c>
      <c r="F193" s="18">
        <f t="shared" si="351"/>
        <v>0</v>
      </c>
      <c r="G193" s="18">
        <f t="shared" si="351"/>
        <v>0</v>
      </c>
      <c r="H193" s="18">
        <f t="shared" si="351"/>
        <v>0</v>
      </c>
      <c r="I193" s="18">
        <f t="shared" si="351"/>
        <v>0</v>
      </c>
      <c r="J193" s="18">
        <f t="shared" si="351"/>
        <v>0</v>
      </c>
      <c r="K193" s="18">
        <f t="shared" si="351"/>
        <v>0</v>
      </c>
      <c r="L193" s="18">
        <f t="shared" si="351"/>
        <v>0</v>
      </c>
      <c r="M193" s="18">
        <f t="shared" si="351"/>
        <v>0</v>
      </c>
      <c r="N193" s="18">
        <f t="shared" si="351"/>
        <v>0</v>
      </c>
      <c r="O193" s="18">
        <f t="shared" si="351"/>
        <v>0</v>
      </c>
      <c r="P193" s="18">
        <f t="shared" si="351"/>
        <v>0</v>
      </c>
      <c r="Q193" s="18">
        <f t="shared" si="351"/>
        <v>0</v>
      </c>
      <c r="R193" s="18">
        <f t="shared" si="351"/>
        <v>0</v>
      </c>
      <c r="S193" s="18">
        <f t="shared" si="351"/>
        <v>0</v>
      </c>
      <c r="T193" s="18">
        <f t="shared" si="351"/>
        <v>0</v>
      </c>
      <c r="U193" s="18">
        <f t="shared" si="351"/>
        <v>0</v>
      </c>
      <c r="V193" s="18">
        <f t="shared" si="351"/>
        <v>0</v>
      </c>
      <c r="W193" s="18">
        <f t="shared" si="351"/>
        <v>0</v>
      </c>
      <c r="X193" s="18">
        <f t="shared" si="351"/>
        <v>0</v>
      </c>
      <c r="Y193" s="18">
        <f t="shared" si="351"/>
        <v>0</v>
      </c>
      <c r="Z193" s="18">
        <f t="shared" si="351"/>
        <v>0</v>
      </c>
      <c r="AA193" s="18">
        <f t="shared" si="351"/>
        <v>0</v>
      </c>
      <c r="AB193" s="18">
        <f t="shared" si="351"/>
        <v>0</v>
      </c>
      <c r="AC193" s="18">
        <f t="shared" si="351"/>
        <v>0</v>
      </c>
      <c r="AD193" s="18">
        <f t="shared" si="351"/>
        <v>0</v>
      </c>
      <c r="AE193" s="18">
        <f t="shared" si="351"/>
        <v>0</v>
      </c>
      <c r="AF193" s="18">
        <f t="shared" si="351"/>
        <v>0</v>
      </c>
      <c r="AG193" s="18">
        <f t="shared" si="351"/>
        <v>0.876</v>
      </c>
      <c r="AH193" s="18">
        <f t="shared" si="351"/>
        <v>0</v>
      </c>
      <c r="AI193" s="18">
        <f t="shared" ref="AI193:BN193" si="352">IF(AI192&gt;0,ROUND(AI192/AI134*1000,3),0)</f>
        <v>0</v>
      </c>
      <c r="AJ193" s="18">
        <f t="shared" si="352"/>
        <v>0</v>
      </c>
      <c r="AK193" s="18">
        <f t="shared" si="352"/>
        <v>0</v>
      </c>
      <c r="AL193" s="18">
        <f t="shared" si="352"/>
        <v>0</v>
      </c>
      <c r="AM193" s="18">
        <f t="shared" si="352"/>
        <v>0</v>
      </c>
      <c r="AN193" s="18">
        <f t="shared" si="352"/>
        <v>0</v>
      </c>
      <c r="AO193" s="18">
        <f t="shared" si="352"/>
        <v>0</v>
      </c>
      <c r="AP193" s="18">
        <f t="shared" si="352"/>
        <v>0</v>
      </c>
      <c r="AQ193" s="18">
        <f t="shared" si="352"/>
        <v>0</v>
      </c>
      <c r="AR193" s="18">
        <f t="shared" si="352"/>
        <v>0</v>
      </c>
      <c r="AS193" s="18">
        <f t="shared" si="352"/>
        <v>0</v>
      </c>
      <c r="AT193" s="18">
        <f t="shared" si="352"/>
        <v>0</v>
      </c>
      <c r="AU193" s="18">
        <f t="shared" si="352"/>
        <v>0</v>
      </c>
      <c r="AV193" s="18">
        <f t="shared" si="352"/>
        <v>0</v>
      </c>
      <c r="AW193" s="18">
        <f t="shared" si="352"/>
        <v>0</v>
      </c>
      <c r="AX193" s="18">
        <f t="shared" si="352"/>
        <v>0</v>
      </c>
      <c r="AY193" s="18">
        <f t="shared" si="352"/>
        <v>0</v>
      </c>
      <c r="AZ193" s="18">
        <f t="shared" si="352"/>
        <v>0</v>
      </c>
      <c r="BA193" s="18">
        <f t="shared" si="352"/>
        <v>0</v>
      </c>
      <c r="BB193" s="18">
        <f t="shared" si="352"/>
        <v>0</v>
      </c>
      <c r="BC193" s="18">
        <f t="shared" si="352"/>
        <v>0</v>
      </c>
      <c r="BD193" s="18">
        <f t="shared" si="352"/>
        <v>0</v>
      </c>
      <c r="BE193" s="18">
        <f t="shared" si="352"/>
        <v>0</v>
      </c>
      <c r="BF193" s="18">
        <f t="shared" si="352"/>
        <v>0</v>
      </c>
      <c r="BG193" s="18">
        <f t="shared" si="352"/>
        <v>0</v>
      </c>
      <c r="BH193" s="18">
        <f t="shared" si="352"/>
        <v>0</v>
      </c>
      <c r="BI193" s="18">
        <f t="shared" si="352"/>
        <v>0</v>
      </c>
      <c r="BJ193" s="18">
        <f t="shared" si="352"/>
        <v>0</v>
      </c>
      <c r="BK193" s="18">
        <f t="shared" si="352"/>
        <v>0</v>
      </c>
      <c r="BL193" s="18">
        <f t="shared" si="352"/>
        <v>0</v>
      </c>
      <c r="BM193" s="18">
        <f t="shared" si="352"/>
        <v>0</v>
      </c>
      <c r="BN193" s="18">
        <f t="shared" si="352"/>
        <v>0</v>
      </c>
      <c r="BO193" s="18">
        <f t="shared" ref="BO193:CT193" si="353">IF(BO192&gt;0,ROUND(BO192/BO134*1000,3),0)</f>
        <v>0</v>
      </c>
      <c r="BP193" s="18">
        <f t="shared" si="353"/>
        <v>0</v>
      </c>
      <c r="BQ193" s="18">
        <f t="shared" si="353"/>
        <v>0</v>
      </c>
      <c r="BR193" s="18">
        <f t="shared" si="353"/>
        <v>0</v>
      </c>
      <c r="BS193" s="18">
        <f t="shared" si="353"/>
        <v>0</v>
      </c>
      <c r="BT193" s="18">
        <f t="shared" si="353"/>
        <v>0</v>
      </c>
      <c r="BU193" s="18">
        <f t="shared" si="353"/>
        <v>0</v>
      </c>
      <c r="BV193" s="18">
        <f t="shared" si="353"/>
        <v>0</v>
      </c>
      <c r="BW193" s="18">
        <f t="shared" si="353"/>
        <v>0</v>
      </c>
      <c r="BX193" s="18">
        <f t="shared" si="353"/>
        <v>0</v>
      </c>
      <c r="BY193" s="18">
        <f t="shared" si="353"/>
        <v>0</v>
      </c>
      <c r="BZ193" s="18">
        <f t="shared" si="353"/>
        <v>0</v>
      </c>
      <c r="CA193" s="18">
        <f t="shared" si="353"/>
        <v>0</v>
      </c>
      <c r="CB193" s="18">
        <f t="shared" si="353"/>
        <v>0</v>
      </c>
      <c r="CC193" s="18">
        <f t="shared" si="353"/>
        <v>0</v>
      </c>
      <c r="CD193" s="18">
        <f t="shared" si="353"/>
        <v>0</v>
      </c>
      <c r="CE193" s="18">
        <f t="shared" si="353"/>
        <v>0</v>
      </c>
      <c r="CF193" s="18">
        <f t="shared" si="353"/>
        <v>0</v>
      </c>
      <c r="CG193" s="18">
        <f t="shared" si="353"/>
        <v>0</v>
      </c>
      <c r="CH193" s="18">
        <f t="shared" si="353"/>
        <v>0</v>
      </c>
      <c r="CI193" s="18">
        <f t="shared" si="353"/>
        <v>0</v>
      </c>
      <c r="CJ193" s="18">
        <f t="shared" si="353"/>
        <v>0</v>
      </c>
      <c r="CK193" s="18">
        <f t="shared" si="353"/>
        <v>0</v>
      </c>
      <c r="CL193" s="18">
        <f t="shared" si="353"/>
        <v>0</v>
      </c>
      <c r="CM193" s="18">
        <f t="shared" si="353"/>
        <v>0</v>
      </c>
      <c r="CN193" s="18">
        <f t="shared" si="353"/>
        <v>0</v>
      </c>
      <c r="CO193" s="18">
        <f t="shared" si="353"/>
        <v>0</v>
      </c>
      <c r="CP193" s="18">
        <f t="shared" si="353"/>
        <v>0</v>
      </c>
      <c r="CQ193" s="18">
        <f t="shared" si="353"/>
        <v>0</v>
      </c>
      <c r="CR193" s="18">
        <f t="shared" si="353"/>
        <v>0</v>
      </c>
      <c r="CS193" s="18">
        <f t="shared" si="353"/>
        <v>0</v>
      </c>
      <c r="CT193" s="18">
        <f t="shared" si="353"/>
        <v>0</v>
      </c>
      <c r="CU193" s="18">
        <f t="shared" ref="CU193:DZ193" si="354">IF(CU192&gt;0,ROUND(CU192/CU134*1000,3),0)</f>
        <v>0</v>
      </c>
      <c r="CV193" s="18">
        <f t="shared" si="354"/>
        <v>0</v>
      </c>
      <c r="CW193" s="18">
        <f t="shared" si="354"/>
        <v>0</v>
      </c>
      <c r="CX193" s="18">
        <f t="shared" si="354"/>
        <v>0</v>
      </c>
      <c r="CY193" s="18">
        <f t="shared" si="354"/>
        <v>0</v>
      </c>
      <c r="CZ193" s="18">
        <f t="shared" si="354"/>
        <v>0</v>
      </c>
      <c r="DA193" s="18">
        <f t="shared" si="354"/>
        <v>0</v>
      </c>
      <c r="DB193" s="18">
        <f t="shared" si="354"/>
        <v>0</v>
      </c>
      <c r="DC193" s="18">
        <f t="shared" si="354"/>
        <v>0</v>
      </c>
      <c r="DD193" s="18">
        <f t="shared" si="354"/>
        <v>0.24199999999999999</v>
      </c>
      <c r="DE193" s="18">
        <f t="shared" si="354"/>
        <v>0</v>
      </c>
      <c r="DF193" s="18">
        <f t="shared" si="354"/>
        <v>0</v>
      </c>
      <c r="DG193" s="18">
        <f t="shared" si="354"/>
        <v>0</v>
      </c>
      <c r="DH193" s="18">
        <f t="shared" si="354"/>
        <v>0</v>
      </c>
      <c r="DI193" s="18">
        <f t="shared" si="354"/>
        <v>0</v>
      </c>
      <c r="DJ193" s="18">
        <f t="shared" si="354"/>
        <v>0</v>
      </c>
      <c r="DK193" s="18">
        <f t="shared" si="354"/>
        <v>0</v>
      </c>
      <c r="DL193" s="18">
        <f t="shared" si="354"/>
        <v>0</v>
      </c>
      <c r="DM193" s="18">
        <f t="shared" si="354"/>
        <v>0</v>
      </c>
      <c r="DN193" s="18">
        <f t="shared" si="354"/>
        <v>0</v>
      </c>
      <c r="DO193" s="18">
        <f t="shared" si="354"/>
        <v>0</v>
      </c>
      <c r="DP193" s="18">
        <f t="shared" si="354"/>
        <v>0</v>
      </c>
      <c r="DQ193" s="18">
        <f t="shared" si="354"/>
        <v>0</v>
      </c>
      <c r="DR193" s="18">
        <f t="shared" si="354"/>
        <v>0</v>
      </c>
      <c r="DS193" s="18">
        <f t="shared" si="354"/>
        <v>0</v>
      </c>
      <c r="DT193" s="18">
        <f t="shared" si="354"/>
        <v>0</v>
      </c>
      <c r="DU193" s="18">
        <f t="shared" si="354"/>
        <v>0</v>
      </c>
      <c r="DV193" s="18">
        <f t="shared" si="354"/>
        <v>0</v>
      </c>
      <c r="DW193" s="18">
        <f t="shared" si="354"/>
        <v>0</v>
      </c>
      <c r="DX193" s="18">
        <f t="shared" si="354"/>
        <v>0</v>
      </c>
      <c r="DY193" s="18">
        <f t="shared" si="354"/>
        <v>0</v>
      </c>
      <c r="DZ193" s="18">
        <f t="shared" si="354"/>
        <v>0</v>
      </c>
      <c r="EA193" s="18">
        <f t="shared" ref="EA193:FF193" si="355">IF(EA192&gt;0,ROUND(EA192/EA134*1000,3),0)</f>
        <v>0</v>
      </c>
      <c r="EB193" s="18">
        <f t="shared" si="355"/>
        <v>0</v>
      </c>
      <c r="EC193" s="18">
        <f t="shared" si="355"/>
        <v>0</v>
      </c>
      <c r="ED193" s="18">
        <f t="shared" si="355"/>
        <v>0</v>
      </c>
      <c r="EE193" s="18">
        <f t="shared" si="355"/>
        <v>0</v>
      </c>
      <c r="EF193" s="18">
        <f t="shared" si="355"/>
        <v>0</v>
      </c>
      <c r="EG193" s="18">
        <f t="shared" si="355"/>
        <v>0</v>
      </c>
      <c r="EH193" s="18">
        <f t="shared" si="355"/>
        <v>0</v>
      </c>
      <c r="EI193" s="18">
        <f t="shared" si="355"/>
        <v>0</v>
      </c>
      <c r="EJ193" s="18">
        <f t="shared" si="355"/>
        <v>0</v>
      </c>
      <c r="EK193" s="18">
        <f t="shared" si="355"/>
        <v>0</v>
      </c>
      <c r="EL193" s="18">
        <f t="shared" si="355"/>
        <v>0</v>
      </c>
      <c r="EM193" s="18">
        <f t="shared" si="355"/>
        <v>0</v>
      </c>
      <c r="EN193" s="18">
        <f t="shared" si="355"/>
        <v>0</v>
      </c>
      <c r="EO193" s="18">
        <f t="shared" si="355"/>
        <v>0</v>
      </c>
      <c r="EP193" s="18">
        <f t="shared" si="355"/>
        <v>0</v>
      </c>
      <c r="EQ193" s="18">
        <f t="shared" si="355"/>
        <v>0</v>
      </c>
      <c r="ER193" s="18">
        <f t="shared" si="355"/>
        <v>0</v>
      </c>
      <c r="ES193" s="18">
        <f t="shared" si="355"/>
        <v>0</v>
      </c>
      <c r="ET193" s="18">
        <f t="shared" si="355"/>
        <v>0</v>
      </c>
      <c r="EU193" s="18">
        <f t="shared" si="355"/>
        <v>0</v>
      </c>
      <c r="EV193" s="18">
        <f t="shared" si="355"/>
        <v>0</v>
      </c>
      <c r="EW193" s="18">
        <f t="shared" si="355"/>
        <v>0</v>
      </c>
      <c r="EX193" s="18">
        <f t="shared" si="355"/>
        <v>0</v>
      </c>
      <c r="EY193" s="18">
        <f t="shared" si="355"/>
        <v>0</v>
      </c>
      <c r="EZ193" s="18">
        <f t="shared" si="355"/>
        <v>0</v>
      </c>
      <c r="FA193" s="18">
        <f t="shared" si="355"/>
        <v>0</v>
      </c>
      <c r="FB193" s="18">
        <f t="shared" si="355"/>
        <v>0.77600000000000002</v>
      </c>
      <c r="FC193" s="18">
        <f t="shared" si="355"/>
        <v>0</v>
      </c>
      <c r="FD193" s="18">
        <f t="shared" si="355"/>
        <v>0</v>
      </c>
      <c r="FE193" s="18">
        <f t="shared" si="355"/>
        <v>0</v>
      </c>
      <c r="FF193" s="18">
        <f t="shared" si="355"/>
        <v>0</v>
      </c>
      <c r="FG193" s="18">
        <f t="shared" ref="FG193:FX193" si="356">IF(FG192&gt;0,ROUND(FG192/FG134*1000,3),0)</f>
        <v>0</v>
      </c>
      <c r="FH193" s="18">
        <f t="shared" si="356"/>
        <v>0</v>
      </c>
      <c r="FI193" s="18">
        <f t="shared" si="356"/>
        <v>0</v>
      </c>
      <c r="FJ193" s="18">
        <f t="shared" si="356"/>
        <v>0</v>
      </c>
      <c r="FK193" s="18">
        <f t="shared" si="356"/>
        <v>0</v>
      </c>
      <c r="FL193" s="18">
        <f t="shared" si="356"/>
        <v>0</v>
      </c>
      <c r="FM193" s="18">
        <f t="shared" si="356"/>
        <v>0</v>
      </c>
      <c r="FN193" s="18">
        <f t="shared" si="356"/>
        <v>0</v>
      </c>
      <c r="FO193" s="18">
        <f t="shared" si="356"/>
        <v>0</v>
      </c>
      <c r="FP193" s="18">
        <f t="shared" si="356"/>
        <v>0</v>
      </c>
      <c r="FQ193" s="18">
        <f t="shared" si="356"/>
        <v>0</v>
      </c>
      <c r="FR193" s="18">
        <f t="shared" si="356"/>
        <v>0</v>
      </c>
      <c r="FS193" s="18">
        <f t="shared" si="356"/>
        <v>0</v>
      </c>
      <c r="FT193" s="18">
        <f t="shared" si="356"/>
        <v>0.36</v>
      </c>
      <c r="FU193" s="18">
        <f t="shared" si="356"/>
        <v>0</v>
      </c>
      <c r="FV193" s="18">
        <f t="shared" si="356"/>
        <v>0</v>
      </c>
      <c r="FW193" s="18">
        <f t="shared" si="356"/>
        <v>0</v>
      </c>
      <c r="FX193" s="18">
        <f t="shared" si="356"/>
        <v>0</v>
      </c>
      <c r="FY193" s="121" t="s">
        <v>419</v>
      </c>
    </row>
    <row r="194" spans="1:181" x14ac:dyDescent="0.25">
      <c r="B194" s="14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20" t="s">
        <v>233</v>
      </c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20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11"/>
      <c r="EZ194" s="11"/>
      <c r="FA194" s="11"/>
      <c r="FB194" s="11"/>
      <c r="FC194" s="11"/>
      <c r="FD194" s="11"/>
      <c r="FE194" s="11"/>
      <c r="FF194" s="11"/>
      <c r="FG194" s="11"/>
      <c r="FH194" s="11"/>
      <c r="FI194" s="11"/>
      <c r="FJ194" s="11"/>
      <c r="FK194" s="11"/>
      <c r="FL194" s="11"/>
      <c r="FM194" s="11"/>
      <c r="FN194" s="11"/>
      <c r="FO194" s="11"/>
      <c r="FP194" s="11"/>
      <c r="FQ194" s="11"/>
      <c r="FR194" s="11"/>
      <c r="FS194" s="11"/>
      <c r="FT194" s="11"/>
      <c r="FU194" s="11"/>
      <c r="FV194" s="11"/>
      <c r="FW194" s="11"/>
      <c r="FX194" s="11"/>
    </row>
    <row r="195" spans="1:181" x14ac:dyDescent="0.25">
      <c r="B195" s="19" t="s">
        <v>349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11"/>
      <c r="EZ195" s="11"/>
      <c r="FA195" s="11"/>
      <c r="FB195" s="11"/>
      <c r="FC195" s="11"/>
      <c r="FD195" s="11"/>
      <c r="FE195" s="11"/>
      <c r="FF195" s="11"/>
      <c r="FG195" s="11"/>
      <c r="FH195" s="11"/>
      <c r="FI195" s="11"/>
      <c r="FJ195" s="11"/>
      <c r="FK195" s="11"/>
      <c r="FL195" s="11"/>
      <c r="FM195" s="11"/>
      <c r="FN195" s="11"/>
      <c r="FO195" s="11"/>
      <c r="FP195" s="11"/>
      <c r="FQ195" s="11"/>
      <c r="FR195" s="11"/>
      <c r="FS195" s="11"/>
      <c r="FT195" s="11"/>
      <c r="FU195" s="11"/>
      <c r="FV195" s="11"/>
      <c r="FW195" s="11"/>
      <c r="FX195" s="11"/>
    </row>
    <row r="196" spans="1:181" s="4" customFormat="1" x14ac:dyDescent="0.25">
      <c r="A196" s="49"/>
      <c r="B196" s="14" t="s">
        <v>238</v>
      </c>
      <c r="C196" s="4">
        <v>1485346.33</v>
      </c>
      <c r="D196" s="4">
        <v>8948864.2100000009</v>
      </c>
      <c r="E196" s="4">
        <v>1950012.36</v>
      </c>
      <c r="F196" s="4">
        <v>3474727.16</v>
      </c>
      <c r="G196" s="4">
        <v>416906.46</v>
      </c>
      <c r="H196" s="4">
        <v>163511.29999999999</v>
      </c>
      <c r="I196" s="4">
        <v>2760353.11</v>
      </c>
      <c r="J196" s="4">
        <v>376139.04</v>
      </c>
      <c r="K196" s="4">
        <v>84308.21</v>
      </c>
      <c r="L196" s="4">
        <v>879686.79</v>
      </c>
      <c r="M196" s="4">
        <v>623074.03</v>
      </c>
      <c r="N196" s="4">
        <v>14053248.26</v>
      </c>
      <c r="O196" s="4">
        <v>3844173.77</v>
      </c>
      <c r="P196" s="4">
        <v>36803.15</v>
      </c>
      <c r="Q196" s="4">
        <v>10605695.51</v>
      </c>
      <c r="R196" s="4">
        <v>126871.58</v>
      </c>
      <c r="S196" s="4">
        <v>267795.09999999998</v>
      </c>
      <c r="T196" s="4">
        <v>55340.47</v>
      </c>
      <c r="U196" s="4">
        <v>33593.08</v>
      </c>
      <c r="V196" s="4">
        <v>82883.3</v>
      </c>
      <c r="W196" s="4">
        <v>52175.03</v>
      </c>
      <c r="X196" s="4">
        <v>18464.38</v>
      </c>
      <c r="Y196" s="4">
        <v>111081.53</v>
      </c>
      <c r="Z196" s="4">
        <v>97330.36</v>
      </c>
      <c r="AA196" s="4">
        <v>5608065.8499999996</v>
      </c>
      <c r="AB196" s="4">
        <v>9125437.3800000008</v>
      </c>
      <c r="AC196" s="4">
        <v>140659.04999999999</v>
      </c>
      <c r="AD196" s="4">
        <v>147637.49</v>
      </c>
      <c r="AE196" s="4">
        <v>80418.41</v>
      </c>
      <c r="AF196" s="4">
        <v>84766.64</v>
      </c>
      <c r="AG196" s="4">
        <v>374533.92</v>
      </c>
      <c r="AH196" s="4">
        <v>415245.36</v>
      </c>
      <c r="AI196" s="4">
        <v>112460.1</v>
      </c>
      <c r="AJ196" s="4">
        <v>54598.58</v>
      </c>
      <c r="AK196" s="4">
        <v>60953.16</v>
      </c>
      <c r="AL196" s="4">
        <v>65400.68</v>
      </c>
      <c r="AM196" s="4">
        <v>112410.18</v>
      </c>
      <c r="AN196" s="4">
        <v>120569.54</v>
      </c>
      <c r="AO196" s="4">
        <v>1360280.93</v>
      </c>
      <c r="AP196" s="4">
        <v>21457366.309999999</v>
      </c>
      <c r="AQ196" s="4">
        <v>84795.05</v>
      </c>
      <c r="AR196" s="4">
        <v>10854295.01</v>
      </c>
      <c r="AS196" s="4">
        <v>1060394.33</v>
      </c>
      <c r="AT196" s="4">
        <v>701070.81</v>
      </c>
      <c r="AU196" s="4">
        <v>57245.51</v>
      </c>
      <c r="AV196" s="4">
        <v>143777.85</v>
      </c>
      <c r="AW196" s="4">
        <v>48291.43</v>
      </c>
      <c r="AX196" s="4">
        <v>36001.32</v>
      </c>
      <c r="AY196" s="4">
        <v>132649.57999999999</v>
      </c>
      <c r="AZ196" s="4">
        <v>2686610.43</v>
      </c>
      <c r="BA196" s="4">
        <v>2175130.7000000002</v>
      </c>
      <c r="BB196" s="4">
        <v>1696470.93</v>
      </c>
      <c r="BC196" s="4">
        <v>5861811.8700000001</v>
      </c>
      <c r="BD196" s="4">
        <v>368319.38</v>
      </c>
      <c r="BE196" s="4">
        <v>176176.35</v>
      </c>
      <c r="BF196" s="4">
        <v>4368229.76</v>
      </c>
      <c r="BG196" s="4">
        <v>275898.46999999997</v>
      </c>
      <c r="BH196" s="4">
        <v>140547.65</v>
      </c>
      <c r="BI196" s="4">
        <v>90732.98</v>
      </c>
      <c r="BJ196" s="4">
        <v>1245183.98</v>
      </c>
      <c r="BK196" s="4">
        <v>2581929.4300000002</v>
      </c>
      <c r="BL196" s="4">
        <v>51250.68</v>
      </c>
      <c r="BM196" s="4">
        <v>111871.12</v>
      </c>
      <c r="BN196" s="4">
        <v>1048498.2</v>
      </c>
      <c r="BO196" s="4">
        <v>396274.85</v>
      </c>
      <c r="BP196" s="4">
        <v>93375.89</v>
      </c>
      <c r="BQ196" s="4">
        <v>712435.13</v>
      </c>
      <c r="BR196" s="4">
        <v>709851.74</v>
      </c>
      <c r="BS196" s="4">
        <v>177483.98</v>
      </c>
      <c r="BT196" s="4">
        <v>83031.960000000006</v>
      </c>
      <c r="BU196" s="4">
        <v>177581.73</v>
      </c>
      <c r="BV196" s="4">
        <v>183285.17</v>
      </c>
      <c r="BW196" s="4">
        <v>452988.78</v>
      </c>
      <c r="BX196" s="4">
        <v>13027.69</v>
      </c>
      <c r="BY196" s="4">
        <v>200267.16</v>
      </c>
      <c r="BZ196" s="4">
        <v>28030.68</v>
      </c>
      <c r="CA196" s="4">
        <v>97496.86</v>
      </c>
      <c r="CB196" s="4">
        <v>21734184.109999999</v>
      </c>
      <c r="CC196" s="4">
        <v>53180.03</v>
      </c>
      <c r="CD196" s="4">
        <v>29113.69</v>
      </c>
      <c r="CE196" s="4">
        <v>81851.13</v>
      </c>
      <c r="CF196" s="4">
        <v>46641.82</v>
      </c>
      <c r="CG196" s="4">
        <v>57566.87</v>
      </c>
      <c r="CH196" s="4">
        <v>43120.93</v>
      </c>
      <c r="CI196" s="4">
        <v>132196.81</v>
      </c>
      <c r="CJ196" s="4">
        <v>224294.62</v>
      </c>
      <c r="CK196" s="4">
        <v>774743.86</v>
      </c>
      <c r="CL196" s="4">
        <v>218364.07</v>
      </c>
      <c r="CM196" s="4">
        <v>227562.33</v>
      </c>
      <c r="CN196" s="4">
        <v>6024243.5999999996</v>
      </c>
      <c r="CO196" s="4">
        <v>4007368.88</v>
      </c>
      <c r="CP196" s="4">
        <v>353222.95</v>
      </c>
      <c r="CQ196" s="4">
        <v>246724.43</v>
      </c>
      <c r="CR196" s="4">
        <v>58631.55</v>
      </c>
      <c r="CS196" s="4">
        <v>99519.31</v>
      </c>
      <c r="CT196" s="4">
        <v>69067.91</v>
      </c>
      <c r="CU196" s="4">
        <v>66709.97</v>
      </c>
      <c r="CV196" s="4">
        <v>55414.27</v>
      </c>
      <c r="CW196" s="4">
        <v>83997.54</v>
      </c>
      <c r="CX196" s="4">
        <v>116849.8</v>
      </c>
      <c r="CY196" s="4">
        <v>45502.12</v>
      </c>
      <c r="CZ196" s="4">
        <v>1124692.4099999999</v>
      </c>
      <c r="DA196" s="4">
        <v>76395.520000000004</v>
      </c>
      <c r="DB196" s="4">
        <v>112816.49</v>
      </c>
      <c r="DC196" s="4">
        <v>82927.210000000006</v>
      </c>
      <c r="DD196" s="4">
        <v>24737.86</v>
      </c>
      <c r="DE196" s="4">
        <v>62291.31</v>
      </c>
      <c r="DF196" s="4">
        <v>6482548.8300000001</v>
      </c>
      <c r="DG196" s="4">
        <v>44051.3</v>
      </c>
      <c r="DH196" s="4">
        <v>696842.27</v>
      </c>
      <c r="DI196" s="4">
        <v>705269.87</v>
      </c>
      <c r="DJ196" s="4">
        <v>130465.01</v>
      </c>
      <c r="DK196" s="4">
        <v>53642.16</v>
      </c>
      <c r="DL196" s="4">
        <v>1584619.1</v>
      </c>
      <c r="DM196" s="4">
        <v>140008.45000000001</v>
      </c>
      <c r="DN196" s="4">
        <v>250846.56</v>
      </c>
      <c r="DO196" s="4">
        <v>746632.92</v>
      </c>
      <c r="DP196" s="4">
        <v>78071.600000000006</v>
      </c>
      <c r="DQ196" s="4">
        <v>130520.61</v>
      </c>
      <c r="DR196" s="4">
        <v>257609.24</v>
      </c>
      <c r="DS196" s="4">
        <v>139837.84</v>
      </c>
      <c r="DT196" s="4">
        <v>12026.28</v>
      </c>
      <c r="DU196" s="4">
        <v>88585.69</v>
      </c>
      <c r="DV196" s="4">
        <v>64362.74</v>
      </c>
      <c r="DW196" s="4">
        <v>71614.17</v>
      </c>
      <c r="DX196" s="4">
        <v>65211.96</v>
      </c>
      <c r="DY196" s="4">
        <v>72222.12</v>
      </c>
      <c r="DZ196" s="4">
        <v>288159.17</v>
      </c>
      <c r="EA196" s="4">
        <v>305683.78000000003</v>
      </c>
      <c r="EB196" s="4">
        <v>150745.91</v>
      </c>
      <c r="EC196" s="4">
        <v>93984.6</v>
      </c>
      <c r="ED196" s="4">
        <v>338950.46</v>
      </c>
      <c r="EE196" s="4">
        <v>56894.13</v>
      </c>
      <c r="EF196" s="4">
        <v>226215.31</v>
      </c>
      <c r="EG196" s="4">
        <v>79855.929999999993</v>
      </c>
      <c r="EH196" s="4">
        <v>30565.119999999999</v>
      </c>
      <c r="EI196" s="4">
        <v>3823543.47</v>
      </c>
      <c r="EJ196" s="4">
        <v>2112891.4700000002</v>
      </c>
      <c r="EK196" s="4">
        <v>214501.5</v>
      </c>
      <c r="EL196" s="4">
        <v>116936.96000000001</v>
      </c>
      <c r="EM196" s="4">
        <v>108182.47</v>
      </c>
      <c r="EN196" s="4">
        <v>167052.37</v>
      </c>
      <c r="EO196" s="4">
        <v>73333.61</v>
      </c>
      <c r="EP196" s="4">
        <v>157821.93</v>
      </c>
      <c r="EQ196" s="4">
        <v>659129.43999999994</v>
      </c>
      <c r="ER196" s="4">
        <v>186084.91</v>
      </c>
      <c r="ES196" s="4">
        <v>42959.7</v>
      </c>
      <c r="ET196" s="4">
        <v>44766.8</v>
      </c>
      <c r="EU196" s="4">
        <v>110816.07</v>
      </c>
      <c r="EV196" s="4">
        <v>8617.52</v>
      </c>
      <c r="EW196" s="4">
        <v>95270</v>
      </c>
      <c r="EX196" s="4">
        <v>47568.63</v>
      </c>
      <c r="EY196" s="4">
        <v>45556.03</v>
      </c>
      <c r="EZ196" s="4">
        <v>43232.59</v>
      </c>
      <c r="FA196" s="4">
        <v>809066.01</v>
      </c>
      <c r="FB196" s="4">
        <v>153784.19</v>
      </c>
      <c r="FC196" s="4">
        <v>506987.6</v>
      </c>
      <c r="FD196" s="4">
        <v>113187.19</v>
      </c>
      <c r="FE196" s="4">
        <v>72740.61</v>
      </c>
      <c r="FF196" s="4">
        <v>75542.350000000006</v>
      </c>
      <c r="FG196" s="4">
        <v>26361</v>
      </c>
      <c r="FH196" s="4">
        <v>58636.04</v>
      </c>
      <c r="FI196" s="4">
        <v>461933.61</v>
      </c>
      <c r="FJ196" s="4">
        <v>275262.43</v>
      </c>
      <c r="FK196" s="4">
        <v>569673.41</v>
      </c>
      <c r="FL196" s="4">
        <v>761832.77</v>
      </c>
      <c r="FM196" s="4">
        <v>398039.23</v>
      </c>
      <c r="FN196" s="4">
        <v>4857246.1500000004</v>
      </c>
      <c r="FO196" s="4">
        <v>244481.58</v>
      </c>
      <c r="FP196" s="4">
        <v>937265.31</v>
      </c>
      <c r="FQ196" s="4">
        <v>231755.53</v>
      </c>
      <c r="FR196" s="4">
        <v>104021.3</v>
      </c>
      <c r="FS196" s="4">
        <v>87571.69</v>
      </c>
      <c r="FT196" s="4">
        <v>69651.72</v>
      </c>
      <c r="FU196" s="4">
        <v>236859.35</v>
      </c>
      <c r="FV196" s="4">
        <v>172821.22</v>
      </c>
      <c r="FW196" s="4">
        <v>99816.85</v>
      </c>
      <c r="FX196" s="4">
        <v>38951.82</v>
      </c>
      <c r="FY196" s="4">
        <f>SUM(C196:FX196)</f>
        <v>198333233.50000018</v>
      </c>
    </row>
    <row r="197" spans="1:181" x14ac:dyDescent="0.25">
      <c r="B197" s="14" t="s">
        <v>276</v>
      </c>
      <c r="C197" s="18">
        <v>26.08</v>
      </c>
      <c r="D197" s="18">
        <v>27</v>
      </c>
      <c r="E197" s="18">
        <v>24.688000000000002</v>
      </c>
      <c r="F197" s="18">
        <v>26.262</v>
      </c>
      <c r="G197" s="18">
        <v>22.285</v>
      </c>
      <c r="H197" s="18">
        <v>27</v>
      </c>
      <c r="I197" s="18">
        <v>27</v>
      </c>
      <c r="J197" s="18">
        <v>27</v>
      </c>
      <c r="K197" s="18">
        <v>27</v>
      </c>
      <c r="L197" s="18">
        <v>21.895</v>
      </c>
      <c r="M197" s="18">
        <v>20.946999999999999</v>
      </c>
      <c r="N197" s="18">
        <v>25.712</v>
      </c>
      <c r="O197" s="18">
        <v>25.353000000000002</v>
      </c>
      <c r="P197" s="18">
        <v>27</v>
      </c>
      <c r="Q197" s="18">
        <v>26.009999999999998</v>
      </c>
      <c r="R197" s="18">
        <v>23.908999999999999</v>
      </c>
      <c r="S197" s="18">
        <v>21.014000000000003</v>
      </c>
      <c r="T197" s="18">
        <v>19.300999999999998</v>
      </c>
      <c r="U197" s="18">
        <v>18.800999999999998</v>
      </c>
      <c r="V197" s="18">
        <v>27</v>
      </c>
      <c r="W197" s="18">
        <v>27</v>
      </c>
      <c r="X197" s="18">
        <v>10.756</v>
      </c>
      <c r="Y197" s="18">
        <v>19.498000000000001</v>
      </c>
      <c r="Z197" s="18">
        <v>18.915000000000003</v>
      </c>
      <c r="AA197" s="18">
        <v>24.995000000000001</v>
      </c>
      <c r="AB197" s="18">
        <v>25.023</v>
      </c>
      <c r="AC197" s="18">
        <v>15.981999999999999</v>
      </c>
      <c r="AD197" s="18">
        <v>14.693</v>
      </c>
      <c r="AE197" s="18">
        <v>7.8140000000000001</v>
      </c>
      <c r="AF197" s="18">
        <v>6.6740000000000004</v>
      </c>
      <c r="AG197" s="157">
        <v>11.587999999999999</v>
      </c>
      <c r="AH197" s="18">
        <v>17.122999999999998</v>
      </c>
      <c r="AI197" s="18">
        <v>27</v>
      </c>
      <c r="AJ197" s="18">
        <v>18.788</v>
      </c>
      <c r="AK197" s="18">
        <v>16.279999999999998</v>
      </c>
      <c r="AL197" s="18">
        <v>27</v>
      </c>
      <c r="AM197" s="18">
        <v>16.448999999999998</v>
      </c>
      <c r="AN197" s="18">
        <v>22.902999999999999</v>
      </c>
      <c r="AO197" s="18">
        <v>22.655999999999999</v>
      </c>
      <c r="AP197" s="18">
        <v>25.541</v>
      </c>
      <c r="AQ197" s="18">
        <v>15.558999999999999</v>
      </c>
      <c r="AR197" s="18">
        <v>25.44</v>
      </c>
      <c r="AS197" s="18">
        <v>11.618</v>
      </c>
      <c r="AT197" s="18">
        <v>26.714000000000002</v>
      </c>
      <c r="AU197" s="18">
        <v>19.187999999999999</v>
      </c>
      <c r="AV197" s="18">
        <v>25.358999999999998</v>
      </c>
      <c r="AW197" s="18">
        <v>20.596</v>
      </c>
      <c r="AX197" s="18">
        <v>16.798000000000002</v>
      </c>
      <c r="AY197" s="18">
        <v>27</v>
      </c>
      <c r="AZ197" s="18">
        <v>18.091999999999999</v>
      </c>
      <c r="BA197" s="18">
        <v>21.894000000000002</v>
      </c>
      <c r="BB197" s="18">
        <v>19.684000000000001</v>
      </c>
      <c r="BC197" s="18">
        <v>24.026</v>
      </c>
      <c r="BD197" s="18">
        <v>27</v>
      </c>
      <c r="BE197" s="18">
        <v>22.815999999999999</v>
      </c>
      <c r="BF197" s="18">
        <v>26.952000000000002</v>
      </c>
      <c r="BG197" s="18">
        <v>27</v>
      </c>
      <c r="BH197" s="18">
        <v>21.419</v>
      </c>
      <c r="BI197" s="18">
        <v>8.4329999999999998</v>
      </c>
      <c r="BJ197" s="18">
        <v>23.164000000000001</v>
      </c>
      <c r="BK197" s="18">
        <v>24.459000000000003</v>
      </c>
      <c r="BL197" s="18">
        <v>27</v>
      </c>
      <c r="BM197" s="18">
        <v>20.834</v>
      </c>
      <c r="BN197" s="18">
        <v>27</v>
      </c>
      <c r="BO197" s="18">
        <v>15.202999999999999</v>
      </c>
      <c r="BP197" s="18">
        <v>21.701999999999998</v>
      </c>
      <c r="BQ197" s="18">
        <v>21.759</v>
      </c>
      <c r="BR197" s="18">
        <v>4.7</v>
      </c>
      <c r="BS197" s="18">
        <v>2.2309999999999999</v>
      </c>
      <c r="BT197" s="18">
        <v>4.0749999999999993</v>
      </c>
      <c r="BU197" s="18">
        <v>13.811</v>
      </c>
      <c r="BV197" s="18">
        <v>11.775</v>
      </c>
      <c r="BW197" s="18">
        <v>15.5</v>
      </c>
      <c r="BX197" s="18">
        <v>16.599</v>
      </c>
      <c r="BY197" s="18">
        <v>23.780999999999999</v>
      </c>
      <c r="BZ197" s="18">
        <v>26.311999999999998</v>
      </c>
      <c r="CA197" s="18">
        <v>23.041</v>
      </c>
      <c r="CB197" s="18">
        <v>26.252000000000002</v>
      </c>
      <c r="CC197" s="18">
        <v>22.199000000000002</v>
      </c>
      <c r="CD197" s="18">
        <v>19.52</v>
      </c>
      <c r="CE197" s="18">
        <v>27</v>
      </c>
      <c r="CF197" s="18">
        <v>22.463000000000001</v>
      </c>
      <c r="CG197" s="18">
        <v>27</v>
      </c>
      <c r="CH197" s="18">
        <v>22.187999999999999</v>
      </c>
      <c r="CI197" s="18">
        <v>24.18</v>
      </c>
      <c r="CJ197" s="18">
        <v>23.469000000000001</v>
      </c>
      <c r="CK197" s="18">
        <v>6.601</v>
      </c>
      <c r="CL197" s="18">
        <v>8.229000000000001</v>
      </c>
      <c r="CM197" s="18">
        <v>2.274</v>
      </c>
      <c r="CN197" s="18">
        <v>27</v>
      </c>
      <c r="CO197" s="18">
        <v>22.360000000000003</v>
      </c>
      <c r="CP197" s="18">
        <v>20.549000000000003</v>
      </c>
      <c r="CQ197" s="18">
        <v>12.427000000000001</v>
      </c>
      <c r="CR197" s="18">
        <v>1.6800000000000002</v>
      </c>
      <c r="CS197" s="18">
        <v>22.658000000000001</v>
      </c>
      <c r="CT197" s="18">
        <v>8.52</v>
      </c>
      <c r="CU197" s="18">
        <v>19.616000000000003</v>
      </c>
      <c r="CV197" s="18">
        <v>10.978999999999999</v>
      </c>
      <c r="CW197" s="18">
        <v>24.152000000000001</v>
      </c>
      <c r="CX197" s="18">
        <v>21.823999999999998</v>
      </c>
      <c r="CY197" s="18">
        <v>27</v>
      </c>
      <c r="CZ197" s="18">
        <v>26.651</v>
      </c>
      <c r="DA197" s="18">
        <v>27</v>
      </c>
      <c r="DB197" s="18">
        <v>27</v>
      </c>
      <c r="DC197" s="18">
        <v>17.417999999999999</v>
      </c>
      <c r="DD197" s="18">
        <v>3.4299999999999997</v>
      </c>
      <c r="DE197" s="18">
        <v>11.45</v>
      </c>
      <c r="DF197" s="18">
        <v>24.213999999999999</v>
      </c>
      <c r="DG197" s="18">
        <v>20.452999999999999</v>
      </c>
      <c r="DH197" s="18">
        <v>20.515999999999998</v>
      </c>
      <c r="DI197" s="18">
        <v>18.844999999999999</v>
      </c>
      <c r="DJ197" s="18">
        <v>20.882999999999999</v>
      </c>
      <c r="DK197" s="18">
        <v>15.657999999999998</v>
      </c>
      <c r="DL197" s="18">
        <v>21.966999999999999</v>
      </c>
      <c r="DM197" s="18">
        <v>19.899000000000001</v>
      </c>
      <c r="DN197" s="18">
        <v>27</v>
      </c>
      <c r="DO197" s="18">
        <v>27</v>
      </c>
      <c r="DP197" s="18">
        <v>27</v>
      </c>
      <c r="DQ197" s="18">
        <v>25.884999999999998</v>
      </c>
      <c r="DR197" s="18">
        <v>24.417000000000002</v>
      </c>
      <c r="DS197" s="18">
        <v>25.923999999999999</v>
      </c>
      <c r="DT197" s="18">
        <v>21.728999999999999</v>
      </c>
      <c r="DU197" s="18">
        <v>27</v>
      </c>
      <c r="DV197" s="18">
        <v>27</v>
      </c>
      <c r="DW197" s="18">
        <v>21.997</v>
      </c>
      <c r="DX197" s="18">
        <v>18.931000000000001</v>
      </c>
      <c r="DY197" s="18">
        <v>12.928000000000001</v>
      </c>
      <c r="DZ197" s="18">
        <v>17.661999999999999</v>
      </c>
      <c r="EA197" s="18">
        <v>12.173</v>
      </c>
      <c r="EB197" s="18">
        <v>27</v>
      </c>
      <c r="EC197" s="18">
        <v>26.620999999999999</v>
      </c>
      <c r="ED197" s="18">
        <v>4.4119999999999999</v>
      </c>
      <c r="EE197" s="18">
        <v>27</v>
      </c>
      <c r="EF197" s="18">
        <v>19.595000000000002</v>
      </c>
      <c r="EG197" s="18">
        <v>26.536000000000001</v>
      </c>
      <c r="EH197" s="18">
        <v>25.052999999999997</v>
      </c>
      <c r="EI197" s="18">
        <v>27</v>
      </c>
      <c r="EJ197" s="18">
        <v>27</v>
      </c>
      <c r="EK197" s="18">
        <v>5.7670000000000003</v>
      </c>
      <c r="EL197" s="18">
        <v>2.1159999999999997</v>
      </c>
      <c r="EM197" s="18">
        <v>16.308</v>
      </c>
      <c r="EN197" s="18">
        <v>27</v>
      </c>
      <c r="EO197" s="18">
        <v>27</v>
      </c>
      <c r="EP197" s="18">
        <v>20.585999999999999</v>
      </c>
      <c r="EQ197" s="18">
        <v>10.265000000000001</v>
      </c>
      <c r="ER197" s="18">
        <v>21.283000000000001</v>
      </c>
      <c r="ES197" s="18">
        <v>23.558</v>
      </c>
      <c r="ET197" s="18">
        <v>27</v>
      </c>
      <c r="EU197" s="18">
        <v>27</v>
      </c>
      <c r="EV197" s="18">
        <v>10.965000000000002</v>
      </c>
      <c r="EW197" s="18">
        <v>6.0529999999999999</v>
      </c>
      <c r="EX197" s="18">
        <v>3.91</v>
      </c>
      <c r="EY197" s="18">
        <v>27</v>
      </c>
      <c r="EZ197" s="18">
        <v>22.942</v>
      </c>
      <c r="FA197" s="18">
        <v>10.666</v>
      </c>
      <c r="FB197" s="18">
        <v>11.504999999999999</v>
      </c>
      <c r="FC197" s="18">
        <v>22.55</v>
      </c>
      <c r="FD197" s="18">
        <v>24.438000000000002</v>
      </c>
      <c r="FE197" s="18">
        <v>14.180999999999999</v>
      </c>
      <c r="FF197" s="18">
        <v>27</v>
      </c>
      <c r="FG197" s="18">
        <v>27</v>
      </c>
      <c r="FH197" s="18">
        <v>19.772000000000002</v>
      </c>
      <c r="FI197" s="18">
        <v>6.2</v>
      </c>
      <c r="FJ197" s="18">
        <v>19.437999999999999</v>
      </c>
      <c r="FK197" s="18">
        <v>10.845000000000001</v>
      </c>
      <c r="FL197" s="18">
        <v>27</v>
      </c>
      <c r="FM197" s="18">
        <v>18.414000000000001</v>
      </c>
      <c r="FN197" s="18">
        <v>27</v>
      </c>
      <c r="FO197" s="18">
        <v>8.3469999999999995</v>
      </c>
      <c r="FP197" s="18">
        <v>12.142999999999999</v>
      </c>
      <c r="FQ197" s="18">
        <v>16.88</v>
      </c>
      <c r="FR197" s="18">
        <v>11.565000000000001</v>
      </c>
      <c r="FS197" s="18">
        <v>18.298999999999999</v>
      </c>
      <c r="FT197" s="18">
        <v>3.4499999999999997</v>
      </c>
      <c r="FU197" s="18">
        <v>18.344999999999999</v>
      </c>
      <c r="FV197" s="18">
        <v>15.032</v>
      </c>
      <c r="FW197" s="18">
        <v>21.498000000000001</v>
      </c>
      <c r="FX197" s="18">
        <v>19.675000000000001</v>
      </c>
      <c r="FY197" s="20"/>
    </row>
    <row r="198" spans="1:181" x14ac:dyDescent="0.25">
      <c r="B198" s="19" t="s">
        <v>275</v>
      </c>
      <c r="C198" s="4">
        <f t="shared" ref="C198:AH198" si="357">IF(C150+C193&lt;C197,IF((C197-C150-C193)/1000*C134&gt;C196,C196,(C197-C150-C193)/1000*C134),0)</f>
        <v>0</v>
      </c>
      <c r="D198" s="4">
        <f t="shared" si="357"/>
        <v>0</v>
      </c>
      <c r="E198" s="4">
        <f t="shared" si="357"/>
        <v>0</v>
      </c>
      <c r="F198" s="4">
        <f t="shared" si="357"/>
        <v>0</v>
      </c>
      <c r="G198" s="4">
        <f t="shared" si="357"/>
        <v>0</v>
      </c>
      <c r="H198" s="4">
        <f t="shared" si="357"/>
        <v>0</v>
      </c>
      <c r="I198" s="4">
        <f t="shared" si="357"/>
        <v>0</v>
      </c>
      <c r="J198" s="4">
        <f t="shared" si="357"/>
        <v>0</v>
      </c>
      <c r="K198" s="4">
        <f t="shared" si="357"/>
        <v>0</v>
      </c>
      <c r="L198" s="4">
        <f t="shared" si="357"/>
        <v>0</v>
      </c>
      <c r="M198" s="4">
        <f t="shared" si="357"/>
        <v>0</v>
      </c>
      <c r="N198" s="4">
        <f t="shared" si="357"/>
        <v>0</v>
      </c>
      <c r="O198" s="4">
        <f t="shared" si="357"/>
        <v>0</v>
      </c>
      <c r="P198" s="4">
        <f t="shared" si="357"/>
        <v>0</v>
      </c>
      <c r="Q198" s="4">
        <f t="shared" si="357"/>
        <v>0</v>
      </c>
      <c r="R198" s="4">
        <f t="shared" si="357"/>
        <v>0</v>
      </c>
      <c r="S198" s="4">
        <f t="shared" si="357"/>
        <v>0</v>
      </c>
      <c r="T198" s="4">
        <f t="shared" si="357"/>
        <v>0</v>
      </c>
      <c r="U198" s="4">
        <f t="shared" si="357"/>
        <v>0</v>
      </c>
      <c r="V198" s="4">
        <f t="shared" si="357"/>
        <v>0</v>
      </c>
      <c r="W198" s="4">
        <f t="shared" si="357"/>
        <v>0</v>
      </c>
      <c r="X198" s="4">
        <f t="shared" si="357"/>
        <v>0</v>
      </c>
      <c r="Y198" s="4">
        <f t="shared" si="357"/>
        <v>0</v>
      </c>
      <c r="Z198" s="4">
        <f t="shared" si="357"/>
        <v>0</v>
      </c>
      <c r="AA198" s="4">
        <f t="shared" si="357"/>
        <v>0</v>
      </c>
      <c r="AB198" s="4">
        <f t="shared" si="357"/>
        <v>0</v>
      </c>
      <c r="AC198" s="4">
        <f t="shared" si="357"/>
        <v>0</v>
      </c>
      <c r="AD198" s="4">
        <f t="shared" si="357"/>
        <v>0</v>
      </c>
      <c r="AE198" s="4">
        <f t="shared" si="357"/>
        <v>0</v>
      </c>
      <c r="AF198" s="4">
        <f t="shared" si="357"/>
        <v>0</v>
      </c>
      <c r="AG198" s="4">
        <f t="shared" si="357"/>
        <v>157209.30008159843</v>
      </c>
      <c r="AH198" s="4">
        <f t="shared" si="357"/>
        <v>0</v>
      </c>
      <c r="AI198" s="4">
        <f t="shared" ref="AI198:BN198" si="358">IF(AI150+AI193&lt;AI197,IF((AI197-AI150-AI193)/1000*AI134&gt;AI196,AI196,(AI197-AI150-AI193)/1000*AI134),0)</f>
        <v>0</v>
      </c>
      <c r="AJ198" s="4">
        <f t="shared" si="358"/>
        <v>0</v>
      </c>
      <c r="AK198" s="4">
        <f t="shared" si="358"/>
        <v>0</v>
      </c>
      <c r="AL198" s="4">
        <f t="shared" si="358"/>
        <v>0</v>
      </c>
      <c r="AM198" s="4">
        <f t="shared" si="358"/>
        <v>0</v>
      </c>
      <c r="AN198" s="4">
        <f t="shared" si="358"/>
        <v>0</v>
      </c>
      <c r="AO198" s="4">
        <f t="shared" si="358"/>
        <v>0</v>
      </c>
      <c r="AP198" s="4">
        <f t="shared" si="358"/>
        <v>0</v>
      </c>
      <c r="AQ198" s="4">
        <f t="shared" si="358"/>
        <v>0</v>
      </c>
      <c r="AR198" s="4">
        <f t="shared" si="358"/>
        <v>0</v>
      </c>
      <c r="AS198" s="4">
        <f t="shared" si="358"/>
        <v>0</v>
      </c>
      <c r="AT198" s="4">
        <f t="shared" si="358"/>
        <v>0</v>
      </c>
      <c r="AU198" s="4">
        <f t="shared" si="358"/>
        <v>0</v>
      </c>
      <c r="AV198" s="4">
        <f t="shared" si="358"/>
        <v>0</v>
      </c>
      <c r="AW198" s="4">
        <f t="shared" si="358"/>
        <v>0</v>
      </c>
      <c r="AX198" s="4">
        <f t="shared" si="358"/>
        <v>0</v>
      </c>
      <c r="AY198" s="4">
        <f t="shared" si="358"/>
        <v>0</v>
      </c>
      <c r="AZ198" s="4">
        <f t="shared" si="358"/>
        <v>0</v>
      </c>
      <c r="BA198" s="4">
        <f t="shared" si="358"/>
        <v>0</v>
      </c>
      <c r="BB198" s="4">
        <f t="shared" si="358"/>
        <v>0</v>
      </c>
      <c r="BC198" s="4">
        <f t="shared" si="358"/>
        <v>0</v>
      </c>
      <c r="BD198" s="4">
        <f t="shared" si="358"/>
        <v>0</v>
      </c>
      <c r="BE198" s="4">
        <f t="shared" si="358"/>
        <v>0</v>
      </c>
      <c r="BF198" s="4">
        <f t="shared" si="358"/>
        <v>0</v>
      </c>
      <c r="BG198" s="4">
        <f t="shared" si="358"/>
        <v>0</v>
      </c>
      <c r="BH198" s="4">
        <f t="shared" si="358"/>
        <v>0</v>
      </c>
      <c r="BI198" s="4">
        <f t="shared" si="358"/>
        <v>0</v>
      </c>
      <c r="BJ198" s="4">
        <f t="shared" si="358"/>
        <v>0</v>
      </c>
      <c r="BK198" s="4">
        <f t="shared" si="358"/>
        <v>0</v>
      </c>
      <c r="BL198" s="4">
        <f t="shared" si="358"/>
        <v>0</v>
      </c>
      <c r="BM198" s="4">
        <f t="shared" si="358"/>
        <v>0</v>
      </c>
      <c r="BN198" s="4">
        <f t="shared" si="358"/>
        <v>0</v>
      </c>
      <c r="BO198" s="4">
        <f t="shared" ref="BO198:CT198" si="359">IF(BO150+BO193&lt;BO197,IF((BO197-BO150-BO193)/1000*BO134&gt;BO196,BO196,(BO197-BO150-BO193)/1000*BO134),0)</f>
        <v>0</v>
      </c>
      <c r="BP198" s="4">
        <f t="shared" si="359"/>
        <v>0</v>
      </c>
      <c r="BQ198" s="4">
        <f t="shared" si="359"/>
        <v>0</v>
      </c>
      <c r="BR198" s="4">
        <f t="shared" si="359"/>
        <v>0</v>
      </c>
      <c r="BS198" s="4">
        <f t="shared" si="359"/>
        <v>0</v>
      </c>
      <c r="BT198" s="4">
        <f t="shared" si="359"/>
        <v>0</v>
      </c>
      <c r="BU198" s="4">
        <f t="shared" si="359"/>
        <v>0</v>
      </c>
      <c r="BV198" s="4">
        <f t="shared" si="359"/>
        <v>0</v>
      </c>
      <c r="BW198" s="4">
        <f t="shared" si="359"/>
        <v>0</v>
      </c>
      <c r="BX198" s="4">
        <f t="shared" si="359"/>
        <v>0</v>
      </c>
      <c r="BY198" s="4">
        <f t="shared" si="359"/>
        <v>0</v>
      </c>
      <c r="BZ198" s="4">
        <f t="shared" si="359"/>
        <v>0</v>
      </c>
      <c r="CA198" s="4">
        <f t="shared" si="359"/>
        <v>0</v>
      </c>
      <c r="CB198" s="4">
        <f t="shared" si="359"/>
        <v>0</v>
      </c>
      <c r="CC198" s="4">
        <f t="shared" si="359"/>
        <v>0</v>
      </c>
      <c r="CD198" s="4">
        <f t="shared" si="359"/>
        <v>0</v>
      </c>
      <c r="CE198" s="4">
        <f t="shared" si="359"/>
        <v>0</v>
      </c>
      <c r="CF198" s="4">
        <f t="shared" si="359"/>
        <v>0</v>
      </c>
      <c r="CG198" s="4">
        <f t="shared" si="359"/>
        <v>0</v>
      </c>
      <c r="CH198" s="4">
        <f t="shared" si="359"/>
        <v>0</v>
      </c>
      <c r="CI198" s="4">
        <f t="shared" si="359"/>
        <v>0</v>
      </c>
      <c r="CJ198" s="4">
        <f t="shared" si="359"/>
        <v>0</v>
      </c>
      <c r="CK198" s="4">
        <f t="shared" si="359"/>
        <v>0</v>
      </c>
      <c r="CL198" s="4">
        <f t="shared" si="359"/>
        <v>0</v>
      </c>
      <c r="CM198" s="4">
        <f t="shared" si="359"/>
        <v>0</v>
      </c>
      <c r="CN198" s="4">
        <f t="shared" si="359"/>
        <v>0</v>
      </c>
      <c r="CO198" s="4">
        <f t="shared" si="359"/>
        <v>0</v>
      </c>
      <c r="CP198" s="4">
        <f t="shared" si="359"/>
        <v>0</v>
      </c>
      <c r="CQ198" s="4">
        <f t="shared" si="359"/>
        <v>0</v>
      </c>
      <c r="CR198" s="4">
        <f t="shared" si="359"/>
        <v>0</v>
      </c>
      <c r="CS198" s="4">
        <f t="shared" si="359"/>
        <v>0</v>
      </c>
      <c r="CT198" s="4">
        <f t="shared" si="359"/>
        <v>0</v>
      </c>
      <c r="CU198" s="4">
        <f t="shared" ref="CU198:DZ198" si="360">IF(CU150+CU193&lt;CU197,IF((CU197-CU150-CU193)/1000*CU134&gt;CU196,CU196,(CU197-CU150-CU193)/1000*CU134),0)</f>
        <v>0</v>
      </c>
      <c r="CV198" s="4">
        <f t="shared" si="360"/>
        <v>0</v>
      </c>
      <c r="CW198" s="4">
        <f t="shared" si="360"/>
        <v>0</v>
      </c>
      <c r="CX198" s="4">
        <f t="shared" si="360"/>
        <v>0</v>
      </c>
      <c r="CY198" s="4">
        <f t="shared" si="360"/>
        <v>0</v>
      </c>
      <c r="CZ198" s="4">
        <f t="shared" si="360"/>
        <v>0</v>
      </c>
      <c r="DA198" s="4">
        <f t="shared" si="360"/>
        <v>0</v>
      </c>
      <c r="DB198" s="4">
        <f t="shared" si="360"/>
        <v>0</v>
      </c>
      <c r="DC198" s="4">
        <f t="shared" si="360"/>
        <v>0</v>
      </c>
      <c r="DD198" s="4">
        <f t="shared" si="360"/>
        <v>0</v>
      </c>
      <c r="DE198" s="4">
        <f t="shared" si="360"/>
        <v>0</v>
      </c>
      <c r="DF198" s="4">
        <f t="shared" si="360"/>
        <v>0</v>
      </c>
      <c r="DG198" s="4">
        <f t="shared" si="360"/>
        <v>0</v>
      </c>
      <c r="DH198" s="4">
        <f t="shared" si="360"/>
        <v>0</v>
      </c>
      <c r="DI198" s="4">
        <f t="shared" si="360"/>
        <v>0</v>
      </c>
      <c r="DJ198" s="4">
        <f t="shared" si="360"/>
        <v>0</v>
      </c>
      <c r="DK198" s="4">
        <f t="shared" si="360"/>
        <v>0</v>
      </c>
      <c r="DL198" s="4">
        <f t="shared" si="360"/>
        <v>0</v>
      </c>
      <c r="DM198" s="4">
        <f t="shared" si="360"/>
        <v>0</v>
      </c>
      <c r="DN198" s="4">
        <f t="shared" si="360"/>
        <v>0</v>
      </c>
      <c r="DO198" s="4">
        <f t="shared" si="360"/>
        <v>0</v>
      </c>
      <c r="DP198" s="4">
        <f t="shared" si="360"/>
        <v>0</v>
      </c>
      <c r="DQ198" s="4">
        <f t="shared" si="360"/>
        <v>0</v>
      </c>
      <c r="DR198" s="4">
        <f t="shared" si="360"/>
        <v>0</v>
      </c>
      <c r="DS198" s="4">
        <f t="shared" si="360"/>
        <v>0</v>
      </c>
      <c r="DT198" s="4">
        <f t="shared" si="360"/>
        <v>0</v>
      </c>
      <c r="DU198" s="4">
        <f t="shared" si="360"/>
        <v>0</v>
      </c>
      <c r="DV198" s="4">
        <f t="shared" si="360"/>
        <v>0</v>
      </c>
      <c r="DW198" s="4">
        <f t="shared" si="360"/>
        <v>0</v>
      </c>
      <c r="DX198" s="4">
        <f t="shared" si="360"/>
        <v>0</v>
      </c>
      <c r="DY198" s="4">
        <f t="shared" si="360"/>
        <v>0</v>
      </c>
      <c r="DZ198" s="4">
        <f t="shared" si="360"/>
        <v>0</v>
      </c>
      <c r="EA198" s="4">
        <f t="shared" ref="EA198:FF198" si="361">IF(EA150+EA193&lt;EA197,IF((EA197-EA150-EA193)/1000*EA134&gt;EA196,EA196,(EA197-EA150-EA193)/1000*EA134),0)</f>
        <v>0</v>
      </c>
      <c r="EB198" s="4">
        <f t="shared" si="361"/>
        <v>0</v>
      </c>
      <c r="EC198" s="4">
        <f t="shared" si="361"/>
        <v>0</v>
      </c>
      <c r="ED198" s="4">
        <f t="shared" si="361"/>
        <v>0</v>
      </c>
      <c r="EE198" s="4">
        <f t="shared" si="361"/>
        <v>0</v>
      </c>
      <c r="EF198" s="4">
        <f t="shared" si="361"/>
        <v>0</v>
      </c>
      <c r="EG198" s="4">
        <f t="shared" si="361"/>
        <v>0</v>
      </c>
      <c r="EH198" s="4">
        <f t="shared" si="361"/>
        <v>0</v>
      </c>
      <c r="EI198" s="4">
        <f t="shared" si="361"/>
        <v>0</v>
      </c>
      <c r="EJ198" s="4">
        <f t="shared" si="361"/>
        <v>0</v>
      </c>
      <c r="EK198" s="4">
        <f t="shared" si="361"/>
        <v>0</v>
      </c>
      <c r="EL198" s="4">
        <f t="shared" si="361"/>
        <v>0</v>
      </c>
      <c r="EM198" s="4">
        <f t="shared" si="361"/>
        <v>0</v>
      </c>
      <c r="EN198" s="4">
        <f t="shared" si="361"/>
        <v>0</v>
      </c>
      <c r="EO198" s="4">
        <f t="shared" si="361"/>
        <v>0</v>
      </c>
      <c r="EP198" s="4">
        <f t="shared" si="361"/>
        <v>0</v>
      </c>
      <c r="EQ198" s="4">
        <f t="shared" si="361"/>
        <v>0</v>
      </c>
      <c r="ER198" s="4">
        <f t="shared" si="361"/>
        <v>0</v>
      </c>
      <c r="ES198" s="4">
        <f t="shared" si="361"/>
        <v>0</v>
      </c>
      <c r="ET198" s="4">
        <f t="shared" si="361"/>
        <v>0</v>
      </c>
      <c r="EU198" s="4">
        <f t="shared" si="361"/>
        <v>0</v>
      </c>
      <c r="EV198" s="4">
        <f t="shared" si="361"/>
        <v>0</v>
      </c>
      <c r="EW198" s="4">
        <f t="shared" si="361"/>
        <v>0</v>
      </c>
      <c r="EX198" s="4">
        <f t="shared" si="361"/>
        <v>0</v>
      </c>
      <c r="EY198" s="4">
        <f t="shared" si="361"/>
        <v>0</v>
      </c>
      <c r="EZ198" s="4">
        <f t="shared" si="361"/>
        <v>0</v>
      </c>
      <c r="FA198" s="4">
        <f t="shared" si="361"/>
        <v>0</v>
      </c>
      <c r="FB198" s="4">
        <f t="shared" si="361"/>
        <v>0</v>
      </c>
      <c r="FC198" s="4">
        <f t="shared" si="361"/>
        <v>0</v>
      </c>
      <c r="FD198" s="4">
        <f t="shared" si="361"/>
        <v>0</v>
      </c>
      <c r="FE198" s="4">
        <f t="shared" si="361"/>
        <v>0</v>
      </c>
      <c r="FF198" s="4">
        <f t="shared" si="361"/>
        <v>0</v>
      </c>
      <c r="FG198" s="4">
        <f t="shared" ref="FG198:FX198" si="362">IF(FG150+FG193&lt;FG197,IF((FG197-FG150-FG193)/1000*FG134&gt;FG196,FG196,(FG197-FG150-FG193)/1000*FG134),0)</f>
        <v>0</v>
      </c>
      <c r="FH198" s="4">
        <f t="shared" si="362"/>
        <v>0</v>
      </c>
      <c r="FI198" s="4">
        <f t="shared" si="362"/>
        <v>0</v>
      </c>
      <c r="FJ198" s="4">
        <f t="shared" si="362"/>
        <v>0</v>
      </c>
      <c r="FK198" s="4">
        <f t="shared" si="362"/>
        <v>0</v>
      </c>
      <c r="FL198" s="4">
        <f t="shared" si="362"/>
        <v>0</v>
      </c>
      <c r="FM198" s="4">
        <f t="shared" si="362"/>
        <v>0</v>
      </c>
      <c r="FN198" s="4">
        <f t="shared" si="362"/>
        <v>0</v>
      </c>
      <c r="FO198" s="4">
        <f t="shared" si="362"/>
        <v>0</v>
      </c>
      <c r="FP198" s="4">
        <f t="shared" si="362"/>
        <v>0</v>
      </c>
      <c r="FQ198" s="4">
        <f t="shared" si="362"/>
        <v>0</v>
      </c>
      <c r="FR198" s="4">
        <f t="shared" si="362"/>
        <v>0</v>
      </c>
      <c r="FS198" s="4">
        <f t="shared" si="362"/>
        <v>0</v>
      </c>
      <c r="FT198" s="4">
        <f t="shared" si="362"/>
        <v>0</v>
      </c>
      <c r="FU198" s="4">
        <f t="shared" si="362"/>
        <v>0</v>
      </c>
      <c r="FV198" s="4">
        <f t="shared" si="362"/>
        <v>0</v>
      </c>
      <c r="FW198" s="4">
        <f t="shared" si="362"/>
        <v>0</v>
      </c>
      <c r="FX198" s="4">
        <f t="shared" si="362"/>
        <v>0</v>
      </c>
      <c r="FY198" s="4">
        <f>SUM(C198:FX198)</f>
        <v>157209.30008159843</v>
      </c>
    </row>
    <row r="199" spans="1:181" x14ac:dyDescent="0.25">
      <c r="B199" s="14" t="s">
        <v>272</v>
      </c>
      <c r="C199" s="15">
        <f t="shared" ref="C199:AH199" si="363">C198/C134*1000</f>
        <v>0</v>
      </c>
      <c r="D199" s="15">
        <f t="shared" si="363"/>
        <v>0</v>
      </c>
      <c r="E199" s="15">
        <f t="shared" si="363"/>
        <v>0</v>
      </c>
      <c r="F199" s="15">
        <f t="shared" si="363"/>
        <v>0</v>
      </c>
      <c r="G199" s="15">
        <f t="shared" si="363"/>
        <v>0</v>
      </c>
      <c r="H199" s="15">
        <f t="shared" si="363"/>
        <v>0</v>
      </c>
      <c r="I199" s="15">
        <f t="shared" si="363"/>
        <v>0</v>
      </c>
      <c r="J199" s="15">
        <f t="shared" si="363"/>
        <v>0</v>
      </c>
      <c r="K199" s="15">
        <f t="shared" si="363"/>
        <v>0</v>
      </c>
      <c r="L199" s="15">
        <f t="shared" si="363"/>
        <v>0</v>
      </c>
      <c r="M199" s="15">
        <f t="shared" si="363"/>
        <v>0</v>
      </c>
      <c r="N199" s="15">
        <f t="shared" si="363"/>
        <v>0</v>
      </c>
      <c r="O199" s="15">
        <f t="shared" si="363"/>
        <v>0</v>
      </c>
      <c r="P199" s="15">
        <f t="shared" si="363"/>
        <v>0</v>
      </c>
      <c r="Q199" s="15">
        <f t="shared" si="363"/>
        <v>0</v>
      </c>
      <c r="R199" s="15">
        <f t="shared" si="363"/>
        <v>0</v>
      </c>
      <c r="S199" s="15">
        <f t="shared" si="363"/>
        <v>0</v>
      </c>
      <c r="T199" s="15">
        <f t="shared" si="363"/>
        <v>0</v>
      </c>
      <c r="U199" s="15">
        <f t="shared" si="363"/>
        <v>0</v>
      </c>
      <c r="V199" s="15">
        <f t="shared" si="363"/>
        <v>0</v>
      </c>
      <c r="W199" s="15">
        <f t="shared" si="363"/>
        <v>0</v>
      </c>
      <c r="X199" s="15">
        <f t="shared" si="363"/>
        <v>0</v>
      </c>
      <c r="Y199" s="15">
        <f t="shared" si="363"/>
        <v>0</v>
      </c>
      <c r="Z199" s="15">
        <f t="shared" si="363"/>
        <v>0</v>
      </c>
      <c r="AA199" s="15">
        <f t="shared" si="363"/>
        <v>0</v>
      </c>
      <c r="AB199" s="15">
        <f t="shared" si="363"/>
        <v>0</v>
      </c>
      <c r="AC199" s="15">
        <f t="shared" si="363"/>
        <v>0</v>
      </c>
      <c r="AD199" s="15">
        <f t="shared" si="363"/>
        <v>0</v>
      </c>
      <c r="AE199" s="15">
        <f t="shared" si="363"/>
        <v>0</v>
      </c>
      <c r="AF199" s="15">
        <f t="shared" si="363"/>
        <v>0</v>
      </c>
      <c r="AG199" s="15">
        <f t="shared" si="363"/>
        <v>0.25500678659536236</v>
      </c>
      <c r="AH199" s="15">
        <f t="shared" si="363"/>
        <v>0</v>
      </c>
      <c r="AI199" s="15">
        <f t="shared" ref="AI199:BN199" si="364">AI198/AI134*1000</f>
        <v>0</v>
      </c>
      <c r="AJ199" s="15">
        <f t="shared" si="364"/>
        <v>0</v>
      </c>
      <c r="AK199" s="15">
        <f t="shared" si="364"/>
        <v>0</v>
      </c>
      <c r="AL199" s="15">
        <f t="shared" si="364"/>
        <v>0</v>
      </c>
      <c r="AM199" s="15">
        <f t="shared" si="364"/>
        <v>0</v>
      </c>
      <c r="AN199" s="15">
        <f t="shared" si="364"/>
        <v>0</v>
      </c>
      <c r="AO199" s="15">
        <f t="shared" si="364"/>
        <v>0</v>
      </c>
      <c r="AP199" s="15">
        <f t="shared" si="364"/>
        <v>0</v>
      </c>
      <c r="AQ199" s="15">
        <f t="shared" si="364"/>
        <v>0</v>
      </c>
      <c r="AR199" s="15">
        <f t="shared" si="364"/>
        <v>0</v>
      </c>
      <c r="AS199" s="15">
        <f t="shared" si="364"/>
        <v>0</v>
      </c>
      <c r="AT199" s="15">
        <f t="shared" si="364"/>
        <v>0</v>
      </c>
      <c r="AU199" s="15">
        <f t="shared" si="364"/>
        <v>0</v>
      </c>
      <c r="AV199" s="15">
        <f t="shared" si="364"/>
        <v>0</v>
      </c>
      <c r="AW199" s="15">
        <f t="shared" si="364"/>
        <v>0</v>
      </c>
      <c r="AX199" s="15">
        <f t="shared" si="364"/>
        <v>0</v>
      </c>
      <c r="AY199" s="15">
        <f t="shared" si="364"/>
        <v>0</v>
      </c>
      <c r="AZ199" s="15">
        <f t="shared" si="364"/>
        <v>0</v>
      </c>
      <c r="BA199" s="15">
        <f t="shared" si="364"/>
        <v>0</v>
      </c>
      <c r="BB199" s="15">
        <f t="shared" si="364"/>
        <v>0</v>
      </c>
      <c r="BC199" s="15">
        <f t="shared" si="364"/>
        <v>0</v>
      </c>
      <c r="BD199" s="15">
        <f t="shared" si="364"/>
        <v>0</v>
      </c>
      <c r="BE199" s="15">
        <f t="shared" si="364"/>
        <v>0</v>
      </c>
      <c r="BF199" s="15">
        <f t="shared" si="364"/>
        <v>0</v>
      </c>
      <c r="BG199" s="15">
        <f t="shared" si="364"/>
        <v>0</v>
      </c>
      <c r="BH199" s="15">
        <f t="shared" si="364"/>
        <v>0</v>
      </c>
      <c r="BI199" s="15">
        <f t="shared" si="364"/>
        <v>0</v>
      </c>
      <c r="BJ199" s="15">
        <f t="shared" si="364"/>
        <v>0</v>
      </c>
      <c r="BK199" s="15">
        <f t="shared" si="364"/>
        <v>0</v>
      </c>
      <c r="BL199" s="15">
        <f t="shared" si="364"/>
        <v>0</v>
      </c>
      <c r="BM199" s="15">
        <f t="shared" si="364"/>
        <v>0</v>
      </c>
      <c r="BN199" s="15">
        <f t="shared" si="364"/>
        <v>0</v>
      </c>
      <c r="BO199" s="15">
        <f t="shared" ref="BO199:CT199" si="365">BO198/BO134*1000</f>
        <v>0</v>
      </c>
      <c r="BP199" s="15">
        <f t="shared" si="365"/>
        <v>0</v>
      </c>
      <c r="BQ199" s="15">
        <f t="shared" si="365"/>
        <v>0</v>
      </c>
      <c r="BR199" s="15">
        <f t="shared" si="365"/>
        <v>0</v>
      </c>
      <c r="BS199" s="15">
        <f t="shared" si="365"/>
        <v>0</v>
      </c>
      <c r="BT199" s="15">
        <f t="shared" si="365"/>
        <v>0</v>
      </c>
      <c r="BU199" s="15">
        <f t="shared" si="365"/>
        <v>0</v>
      </c>
      <c r="BV199" s="15">
        <f t="shared" si="365"/>
        <v>0</v>
      </c>
      <c r="BW199" s="15">
        <f t="shared" si="365"/>
        <v>0</v>
      </c>
      <c r="BX199" s="15">
        <f t="shared" si="365"/>
        <v>0</v>
      </c>
      <c r="BY199" s="15">
        <f t="shared" si="365"/>
        <v>0</v>
      </c>
      <c r="BZ199" s="15">
        <f t="shared" si="365"/>
        <v>0</v>
      </c>
      <c r="CA199" s="15">
        <f t="shared" si="365"/>
        <v>0</v>
      </c>
      <c r="CB199" s="15">
        <f t="shared" si="365"/>
        <v>0</v>
      </c>
      <c r="CC199" s="15">
        <f t="shared" si="365"/>
        <v>0</v>
      </c>
      <c r="CD199" s="15">
        <f t="shared" si="365"/>
        <v>0</v>
      </c>
      <c r="CE199" s="15">
        <f t="shared" si="365"/>
        <v>0</v>
      </c>
      <c r="CF199" s="15">
        <f t="shared" si="365"/>
        <v>0</v>
      </c>
      <c r="CG199" s="15">
        <f t="shared" si="365"/>
        <v>0</v>
      </c>
      <c r="CH199" s="15">
        <f t="shared" si="365"/>
        <v>0</v>
      </c>
      <c r="CI199" s="15">
        <f t="shared" si="365"/>
        <v>0</v>
      </c>
      <c r="CJ199" s="15">
        <f t="shared" si="365"/>
        <v>0</v>
      </c>
      <c r="CK199" s="15">
        <f t="shared" si="365"/>
        <v>0</v>
      </c>
      <c r="CL199" s="15">
        <f t="shared" si="365"/>
        <v>0</v>
      </c>
      <c r="CM199" s="15">
        <f t="shared" si="365"/>
        <v>0</v>
      </c>
      <c r="CN199" s="15">
        <f t="shared" si="365"/>
        <v>0</v>
      </c>
      <c r="CO199" s="15">
        <f t="shared" si="365"/>
        <v>0</v>
      </c>
      <c r="CP199" s="15">
        <f t="shared" si="365"/>
        <v>0</v>
      </c>
      <c r="CQ199" s="15">
        <f t="shared" si="365"/>
        <v>0</v>
      </c>
      <c r="CR199" s="15">
        <f t="shared" si="365"/>
        <v>0</v>
      </c>
      <c r="CS199" s="15">
        <f t="shared" si="365"/>
        <v>0</v>
      </c>
      <c r="CT199" s="15">
        <f t="shared" si="365"/>
        <v>0</v>
      </c>
      <c r="CU199" s="15">
        <f t="shared" ref="CU199:DZ199" si="366">CU198/CU134*1000</f>
        <v>0</v>
      </c>
      <c r="CV199" s="15">
        <f t="shared" si="366"/>
        <v>0</v>
      </c>
      <c r="CW199" s="15">
        <f t="shared" si="366"/>
        <v>0</v>
      </c>
      <c r="CX199" s="15">
        <f t="shared" si="366"/>
        <v>0</v>
      </c>
      <c r="CY199" s="15">
        <f t="shared" si="366"/>
        <v>0</v>
      </c>
      <c r="CZ199" s="15">
        <f t="shared" si="366"/>
        <v>0</v>
      </c>
      <c r="DA199" s="15">
        <f t="shared" si="366"/>
        <v>0</v>
      </c>
      <c r="DB199" s="15">
        <f t="shared" si="366"/>
        <v>0</v>
      </c>
      <c r="DC199" s="15">
        <f t="shared" si="366"/>
        <v>0</v>
      </c>
      <c r="DD199" s="15">
        <f t="shared" si="366"/>
        <v>0</v>
      </c>
      <c r="DE199" s="15">
        <f t="shared" si="366"/>
        <v>0</v>
      </c>
      <c r="DF199" s="15">
        <f t="shared" si="366"/>
        <v>0</v>
      </c>
      <c r="DG199" s="15">
        <f t="shared" si="366"/>
        <v>0</v>
      </c>
      <c r="DH199" s="15">
        <f t="shared" si="366"/>
        <v>0</v>
      </c>
      <c r="DI199" s="15">
        <f t="shared" si="366"/>
        <v>0</v>
      </c>
      <c r="DJ199" s="15">
        <f t="shared" si="366"/>
        <v>0</v>
      </c>
      <c r="DK199" s="15">
        <f t="shared" si="366"/>
        <v>0</v>
      </c>
      <c r="DL199" s="15">
        <f t="shared" si="366"/>
        <v>0</v>
      </c>
      <c r="DM199" s="15">
        <f t="shared" si="366"/>
        <v>0</v>
      </c>
      <c r="DN199" s="15">
        <f t="shared" si="366"/>
        <v>0</v>
      </c>
      <c r="DO199" s="15">
        <f t="shared" si="366"/>
        <v>0</v>
      </c>
      <c r="DP199" s="15">
        <f t="shared" si="366"/>
        <v>0</v>
      </c>
      <c r="DQ199" s="15">
        <f t="shared" si="366"/>
        <v>0</v>
      </c>
      <c r="DR199" s="15">
        <f t="shared" si="366"/>
        <v>0</v>
      </c>
      <c r="DS199" s="15">
        <f t="shared" si="366"/>
        <v>0</v>
      </c>
      <c r="DT199" s="15">
        <f t="shared" si="366"/>
        <v>0</v>
      </c>
      <c r="DU199" s="15">
        <f t="shared" si="366"/>
        <v>0</v>
      </c>
      <c r="DV199" s="15">
        <f t="shared" si="366"/>
        <v>0</v>
      </c>
      <c r="DW199" s="15">
        <f t="shared" si="366"/>
        <v>0</v>
      </c>
      <c r="DX199" s="15">
        <f t="shared" si="366"/>
        <v>0</v>
      </c>
      <c r="DY199" s="15">
        <f t="shared" si="366"/>
        <v>0</v>
      </c>
      <c r="DZ199" s="15">
        <f t="shared" si="366"/>
        <v>0</v>
      </c>
      <c r="EA199" s="15">
        <f t="shared" ref="EA199:FF199" si="367">EA198/EA134*1000</f>
        <v>0</v>
      </c>
      <c r="EB199" s="15">
        <f t="shared" si="367"/>
        <v>0</v>
      </c>
      <c r="EC199" s="15">
        <f t="shared" si="367"/>
        <v>0</v>
      </c>
      <c r="ED199" s="15">
        <f t="shared" si="367"/>
        <v>0</v>
      </c>
      <c r="EE199" s="15">
        <f t="shared" si="367"/>
        <v>0</v>
      </c>
      <c r="EF199" s="15">
        <f t="shared" si="367"/>
        <v>0</v>
      </c>
      <c r="EG199" s="15">
        <f t="shared" si="367"/>
        <v>0</v>
      </c>
      <c r="EH199" s="15">
        <f t="shared" si="367"/>
        <v>0</v>
      </c>
      <c r="EI199" s="15">
        <f t="shared" si="367"/>
        <v>0</v>
      </c>
      <c r="EJ199" s="15">
        <f t="shared" si="367"/>
        <v>0</v>
      </c>
      <c r="EK199" s="15">
        <f t="shared" si="367"/>
        <v>0</v>
      </c>
      <c r="EL199" s="15">
        <f t="shared" si="367"/>
        <v>0</v>
      </c>
      <c r="EM199" s="15">
        <f t="shared" si="367"/>
        <v>0</v>
      </c>
      <c r="EN199" s="15">
        <f t="shared" si="367"/>
        <v>0</v>
      </c>
      <c r="EO199" s="15">
        <f t="shared" si="367"/>
        <v>0</v>
      </c>
      <c r="EP199" s="15">
        <f t="shared" si="367"/>
        <v>0</v>
      </c>
      <c r="EQ199" s="15">
        <f t="shared" si="367"/>
        <v>0</v>
      </c>
      <c r="ER199" s="15">
        <f t="shared" si="367"/>
        <v>0</v>
      </c>
      <c r="ES199" s="15">
        <f t="shared" si="367"/>
        <v>0</v>
      </c>
      <c r="ET199" s="15">
        <f t="shared" si="367"/>
        <v>0</v>
      </c>
      <c r="EU199" s="15">
        <f t="shared" si="367"/>
        <v>0</v>
      </c>
      <c r="EV199" s="15">
        <f t="shared" si="367"/>
        <v>0</v>
      </c>
      <c r="EW199" s="15">
        <f t="shared" si="367"/>
        <v>0</v>
      </c>
      <c r="EX199" s="15">
        <f t="shared" si="367"/>
        <v>0</v>
      </c>
      <c r="EY199" s="15">
        <f t="shared" si="367"/>
        <v>0</v>
      </c>
      <c r="EZ199" s="15">
        <f t="shared" si="367"/>
        <v>0</v>
      </c>
      <c r="FA199" s="15">
        <f t="shared" si="367"/>
        <v>0</v>
      </c>
      <c r="FB199" s="15">
        <f t="shared" si="367"/>
        <v>0</v>
      </c>
      <c r="FC199" s="15">
        <f t="shared" si="367"/>
        <v>0</v>
      </c>
      <c r="FD199" s="15">
        <f t="shared" si="367"/>
        <v>0</v>
      </c>
      <c r="FE199" s="15">
        <f t="shared" si="367"/>
        <v>0</v>
      </c>
      <c r="FF199" s="15">
        <f t="shared" si="367"/>
        <v>0</v>
      </c>
      <c r="FG199" s="15">
        <f t="shared" ref="FG199:FX199" si="368">FG198/FG134*1000</f>
        <v>0</v>
      </c>
      <c r="FH199" s="15">
        <f t="shared" si="368"/>
        <v>0</v>
      </c>
      <c r="FI199" s="15">
        <f t="shared" si="368"/>
        <v>0</v>
      </c>
      <c r="FJ199" s="15">
        <f t="shared" si="368"/>
        <v>0</v>
      </c>
      <c r="FK199" s="15">
        <f t="shared" si="368"/>
        <v>0</v>
      </c>
      <c r="FL199" s="15">
        <f t="shared" si="368"/>
        <v>0</v>
      </c>
      <c r="FM199" s="15">
        <f t="shared" si="368"/>
        <v>0</v>
      </c>
      <c r="FN199" s="15">
        <f t="shared" si="368"/>
        <v>0</v>
      </c>
      <c r="FO199" s="15">
        <f t="shared" si="368"/>
        <v>0</v>
      </c>
      <c r="FP199" s="15">
        <f t="shared" si="368"/>
        <v>0</v>
      </c>
      <c r="FQ199" s="15">
        <f t="shared" si="368"/>
        <v>0</v>
      </c>
      <c r="FR199" s="15">
        <f t="shared" si="368"/>
        <v>0</v>
      </c>
      <c r="FS199" s="15">
        <f t="shared" si="368"/>
        <v>0</v>
      </c>
      <c r="FT199" s="15">
        <f t="shared" si="368"/>
        <v>0</v>
      </c>
      <c r="FU199" s="15">
        <f t="shared" si="368"/>
        <v>0</v>
      </c>
      <c r="FV199" s="15">
        <f t="shared" si="368"/>
        <v>0</v>
      </c>
      <c r="FW199" s="15">
        <f t="shared" si="368"/>
        <v>0</v>
      </c>
      <c r="FX199" s="15">
        <f t="shared" si="368"/>
        <v>0</v>
      </c>
      <c r="FY199" s="15"/>
    </row>
    <row r="200" spans="1:181" x14ac:dyDescent="0.25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  <c r="EY200" s="11"/>
      <c r="EZ200" s="11"/>
      <c r="FA200" s="11"/>
      <c r="FB200" s="20"/>
      <c r="FC200" s="11"/>
      <c r="FD200" s="11"/>
      <c r="FE200" s="11"/>
      <c r="FF200" s="11"/>
      <c r="FG200" s="11"/>
      <c r="FH200" s="11"/>
      <c r="FI200" s="11"/>
      <c r="FJ200" s="11"/>
      <c r="FK200" s="11"/>
      <c r="FL200" s="11"/>
      <c r="FM200" s="11"/>
      <c r="FN200" s="11"/>
      <c r="FO200" s="11"/>
      <c r="FP200" s="11"/>
      <c r="FQ200" s="11"/>
      <c r="FR200" s="11"/>
      <c r="FS200" s="11"/>
      <c r="FT200" s="11"/>
      <c r="FU200" s="11"/>
      <c r="FV200" s="11"/>
      <c r="FW200" s="11"/>
      <c r="FX200" s="11"/>
    </row>
    <row r="201" spans="1:181" x14ac:dyDescent="0.25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</row>
    <row r="202" spans="1:181" ht="21" x14ac:dyDescent="0.35">
      <c r="A202" s="49"/>
      <c r="B202" s="37" t="s">
        <v>483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20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20">
        <f>DD201+DD194</f>
        <v>0</v>
      </c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D202" s="11"/>
      <c r="EE202" s="11"/>
      <c r="EF202" s="11"/>
      <c r="EG202" s="11"/>
      <c r="EH202" s="11"/>
      <c r="EI202" s="11"/>
      <c r="EJ202" s="11"/>
      <c r="EK202" s="11"/>
      <c r="EL202" s="11"/>
      <c r="EM202" s="11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  <c r="EY202" s="11"/>
      <c r="EZ202" s="11"/>
      <c r="FA202" s="11"/>
      <c r="FB202" s="11"/>
      <c r="FC202" s="11"/>
      <c r="FD202" s="11"/>
      <c r="FE202" s="11"/>
      <c r="FF202" s="11"/>
      <c r="FG202" s="11"/>
      <c r="FH202" s="11"/>
      <c r="FI202" s="11"/>
      <c r="FJ202" s="11"/>
      <c r="FK202" s="11"/>
      <c r="FL202" s="11"/>
      <c r="FM202" s="11"/>
      <c r="FN202" s="11"/>
      <c r="FO202" s="11"/>
      <c r="FP202" s="11"/>
      <c r="FQ202" s="11"/>
      <c r="FR202" s="11"/>
      <c r="FS202" s="11"/>
      <c r="FT202" s="11"/>
      <c r="FU202" s="11"/>
      <c r="FV202" s="11"/>
      <c r="FW202" s="11"/>
      <c r="FX202" s="11"/>
    </row>
    <row r="203" spans="1:181" x14ac:dyDescent="0.25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</row>
    <row r="204" spans="1:181" x14ac:dyDescent="0.25">
      <c r="B204" t="s">
        <v>425</v>
      </c>
      <c r="C204" s="7">
        <f t="shared" ref="C204:AH204" si="369">C165</f>
        <v>12948101.857519999</v>
      </c>
      <c r="D204" s="7">
        <f t="shared" si="369"/>
        <v>51966148.349119991</v>
      </c>
      <c r="E204" s="7">
        <f t="shared" si="369"/>
        <v>15442395.778905598</v>
      </c>
      <c r="F204" s="7">
        <f t="shared" si="369"/>
        <v>22796261.030124601</v>
      </c>
      <c r="G204" s="7">
        <f t="shared" si="369"/>
        <v>2097496.1708610002</v>
      </c>
      <c r="H204" s="7">
        <f t="shared" si="369"/>
        <v>2270472.0615499993</v>
      </c>
      <c r="I204" s="7">
        <f t="shared" si="369"/>
        <v>15777644.270000003</v>
      </c>
      <c r="J204" s="7">
        <f t="shared" si="369"/>
        <v>3760898.8218</v>
      </c>
      <c r="K204" s="7">
        <f t="shared" si="369"/>
        <v>736980.73810000008</v>
      </c>
      <c r="L204" s="7">
        <f t="shared" si="369"/>
        <v>9847403.4004239999</v>
      </c>
      <c r="M204" s="7">
        <f t="shared" si="369"/>
        <v>3509350.8563444396</v>
      </c>
      <c r="N204" s="7">
        <f t="shared" si="369"/>
        <v>120666124.60212225</v>
      </c>
      <c r="O204" s="7">
        <f t="shared" si="369"/>
        <v>35828696.491328001</v>
      </c>
      <c r="P204" s="7">
        <f t="shared" si="369"/>
        <v>744355.49399999995</v>
      </c>
      <c r="Q204" s="7">
        <f t="shared" si="369"/>
        <v>50807706.516883992</v>
      </c>
      <c r="R204" s="7">
        <f t="shared" si="369"/>
        <v>1102838.1197033597</v>
      </c>
      <c r="S204" s="7">
        <f t="shared" si="369"/>
        <v>6255594.1746129189</v>
      </c>
      <c r="T204" s="7">
        <f t="shared" si="369"/>
        <v>558877.42596888798</v>
      </c>
      <c r="U204" s="7">
        <f t="shared" si="369"/>
        <v>230595.56229746478</v>
      </c>
      <c r="V204" s="7">
        <f t="shared" si="369"/>
        <v>672481.69328799995</v>
      </c>
      <c r="W204" s="7">
        <f t="shared" si="369"/>
        <v>159207.55772960003</v>
      </c>
      <c r="X204" s="7">
        <f t="shared" si="369"/>
        <v>148283.76404357119</v>
      </c>
      <c r="Y204" s="7">
        <f t="shared" si="369"/>
        <v>1201834.0860463092</v>
      </c>
      <c r="Z204" s="7">
        <f t="shared" si="369"/>
        <v>431767.5974203248</v>
      </c>
      <c r="AA204" s="7">
        <f t="shared" si="369"/>
        <v>66359023.570715003</v>
      </c>
      <c r="AB204" s="7">
        <f t="shared" si="369"/>
        <v>129690237.93442878</v>
      </c>
      <c r="AC204" s="7">
        <f t="shared" si="369"/>
        <v>3141456.1327973995</v>
      </c>
      <c r="AD204" s="7">
        <f t="shared" si="369"/>
        <v>3182933.7300664997</v>
      </c>
      <c r="AE204" s="7">
        <f t="shared" si="369"/>
        <v>489186.867697776</v>
      </c>
      <c r="AF204" s="7">
        <f t="shared" si="369"/>
        <v>723986.98928238999</v>
      </c>
      <c r="AG204" s="7">
        <f t="shared" si="369"/>
        <v>6698369.8320000004</v>
      </c>
      <c r="AH204" s="7">
        <f t="shared" si="369"/>
        <v>581503.45511679992</v>
      </c>
      <c r="AI204" s="7">
        <f t="shared" ref="AI204:BN204" si="370">AI165</f>
        <v>214090.784484</v>
      </c>
      <c r="AJ204" s="7">
        <f t="shared" si="370"/>
        <v>610297.31995935994</v>
      </c>
      <c r="AK204" s="7">
        <f t="shared" si="370"/>
        <v>1100928.5462899199</v>
      </c>
      <c r="AL204" s="7">
        <f t="shared" si="370"/>
        <v>1813996.13176</v>
      </c>
      <c r="AM204" s="7">
        <f t="shared" si="370"/>
        <v>671852.31296963582</v>
      </c>
      <c r="AN204" s="7">
        <f t="shared" si="370"/>
        <v>2499393.1892376007</v>
      </c>
      <c r="AO204" s="7">
        <f t="shared" si="370"/>
        <v>10669051.158415999</v>
      </c>
      <c r="AP204" s="7">
        <f t="shared" si="370"/>
        <v>287255464.59817266</v>
      </c>
      <c r="AQ204" s="7">
        <f t="shared" si="370"/>
        <v>1767755.0877976799</v>
      </c>
      <c r="AR204" s="7">
        <f t="shared" si="370"/>
        <v>129291747.93668801</v>
      </c>
      <c r="AS204" s="7">
        <f t="shared" si="370"/>
        <v>29483993.675688002</v>
      </c>
      <c r="AT204" s="7">
        <f t="shared" si="370"/>
        <v>4796501.5236834995</v>
      </c>
      <c r="AU204" s="7">
        <f t="shared" si="370"/>
        <v>671767.98145919992</v>
      </c>
      <c r="AV204" s="7">
        <f t="shared" si="370"/>
        <v>377250.60005193995</v>
      </c>
      <c r="AW204" s="7">
        <f t="shared" si="370"/>
        <v>407122.41712832003</v>
      </c>
      <c r="AX204" s="7">
        <f t="shared" si="370"/>
        <v>248673.15860439994</v>
      </c>
      <c r="AY204" s="7">
        <f t="shared" si="370"/>
        <v>630623.41982000007</v>
      </c>
      <c r="AZ204" s="7">
        <f t="shared" si="370"/>
        <v>10873438.1030076</v>
      </c>
      <c r="BA204" s="7">
        <f t="shared" si="370"/>
        <v>7155190.7140079997</v>
      </c>
      <c r="BB204" s="7">
        <f t="shared" si="370"/>
        <v>2820416.320328</v>
      </c>
      <c r="BC204" s="7">
        <f t="shared" si="370"/>
        <v>60302297.652973592</v>
      </c>
      <c r="BD204" s="7">
        <f t="shared" si="370"/>
        <v>11034374.232800001</v>
      </c>
      <c r="BE204" s="7">
        <f t="shared" si="370"/>
        <v>2776528.1389247999</v>
      </c>
      <c r="BF204" s="7">
        <f t="shared" si="370"/>
        <v>38677523.241532803</v>
      </c>
      <c r="BG204" s="7">
        <f t="shared" si="370"/>
        <v>839647.15304</v>
      </c>
      <c r="BH204" s="7">
        <f t="shared" si="370"/>
        <v>905357.08946232009</v>
      </c>
      <c r="BI204" s="7">
        <f t="shared" si="370"/>
        <v>358343.99614134396</v>
      </c>
      <c r="BJ204" s="7">
        <f t="shared" si="370"/>
        <v>11760446.839399185</v>
      </c>
      <c r="BK204" s="7">
        <f t="shared" si="370"/>
        <v>18130863.911079198</v>
      </c>
      <c r="BL204" s="7">
        <f t="shared" si="370"/>
        <v>89872.55528</v>
      </c>
      <c r="BM204" s="7">
        <f t="shared" si="370"/>
        <v>333036.77343991201</v>
      </c>
      <c r="BN204" s="7">
        <f t="shared" si="370"/>
        <v>7042999.0147999991</v>
      </c>
      <c r="BO204" s="7">
        <f t="shared" ref="BO204:CT204" si="371">BO165</f>
        <v>3065244.8825064995</v>
      </c>
      <c r="BP204" s="7">
        <f t="shared" si="371"/>
        <v>1409982.6144175997</v>
      </c>
      <c r="BQ204" s="7">
        <f t="shared" si="371"/>
        <v>22121818.060598601</v>
      </c>
      <c r="BR204" s="7">
        <f t="shared" si="371"/>
        <v>7295037.6004499998</v>
      </c>
      <c r="BS204" s="7">
        <f t="shared" si="371"/>
        <v>3003591.1780793001</v>
      </c>
      <c r="BT204" s="7">
        <f t="shared" si="371"/>
        <v>1324477.9426844998</v>
      </c>
      <c r="BU204" s="7">
        <f t="shared" si="371"/>
        <v>3515604.4213677603</v>
      </c>
      <c r="BV204" s="7">
        <f t="shared" si="371"/>
        <v>6876078.3340250002</v>
      </c>
      <c r="BW204" s="7">
        <f t="shared" si="371"/>
        <v>9174615.6556000002</v>
      </c>
      <c r="BX204" s="7">
        <f t="shared" si="371"/>
        <v>1031328.5728058999</v>
      </c>
      <c r="BY204" s="7">
        <f t="shared" si="371"/>
        <v>2089729.41729976</v>
      </c>
      <c r="BZ204" s="7">
        <f t="shared" si="371"/>
        <v>1061190.4442832798</v>
      </c>
      <c r="CA204" s="7">
        <f t="shared" si="371"/>
        <v>1153800.7035632352</v>
      </c>
      <c r="CB204" s="7">
        <f t="shared" si="371"/>
        <v>204597353.42029038</v>
      </c>
      <c r="CC204" s="7">
        <f t="shared" si="371"/>
        <v>598782.21358970017</v>
      </c>
      <c r="CD204" s="7">
        <f t="shared" si="371"/>
        <v>449529.14548800001</v>
      </c>
      <c r="CE204" s="7">
        <f t="shared" si="371"/>
        <v>621856.90297599998</v>
      </c>
      <c r="CF204" s="7">
        <f t="shared" si="371"/>
        <v>387356.92057333601</v>
      </c>
      <c r="CG204" s="7">
        <f t="shared" si="371"/>
        <v>479247.67131000001</v>
      </c>
      <c r="CH204" s="7">
        <f t="shared" si="371"/>
        <v>380601.45649491198</v>
      </c>
      <c r="CI204" s="7">
        <f t="shared" si="371"/>
        <v>2055297.7211443998</v>
      </c>
      <c r="CJ204" s="7">
        <f t="shared" si="371"/>
        <v>3534647.1032145009</v>
      </c>
      <c r="CK204" s="7">
        <f t="shared" si="371"/>
        <v>11083593.86444762</v>
      </c>
      <c r="CL204" s="7">
        <f t="shared" si="371"/>
        <v>2466864.3459283807</v>
      </c>
      <c r="CM204" s="7">
        <f t="shared" si="371"/>
        <v>1127828.220654561</v>
      </c>
      <c r="CN204" s="7">
        <f t="shared" si="371"/>
        <v>68173397.219720006</v>
      </c>
      <c r="CO204" s="7">
        <f t="shared" si="371"/>
        <v>32586228.993157603</v>
      </c>
      <c r="CP204" s="7">
        <f t="shared" si="371"/>
        <v>7718943.35895517</v>
      </c>
      <c r="CQ204" s="7">
        <f t="shared" si="371"/>
        <v>1811610.7678545204</v>
      </c>
      <c r="CR204" s="7">
        <f t="shared" si="371"/>
        <v>508681.08175456012</v>
      </c>
      <c r="CS204" s="7">
        <f t="shared" si="371"/>
        <v>1126404.4968366076</v>
      </c>
      <c r="CT204" s="7">
        <f t="shared" si="371"/>
        <v>400760.84115008003</v>
      </c>
      <c r="CU204" s="7">
        <f t="shared" ref="CU204:DZ204" si="372">CU165</f>
        <v>277811.74751052802</v>
      </c>
      <c r="CV204" s="7">
        <f t="shared" si="372"/>
        <v>173304.6696180919</v>
      </c>
      <c r="CW204" s="7">
        <f t="shared" si="372"/>
        <v>1367773.7067538716</v>
      </c>
      <c r="CX204" s="7">
        <f t="shared" si="372"/>
        <v>1052597.671007104</v>
      </c>
      <c r="CY204" s="7">
        <f t="shared" si="372"/>
        <v>198952.87320200002</v>
      </c>
      <c r="CZ204" s="7">
        <f t="shared" si="372"/>
        <v>5144860.4636894809</v>
      </c>
      <c r="DA204" s="7">
        <f t="shared" si="372"/>
        <v>277346.36901199992</v>
      </c>
      <c r="DB204" s="7">
        <f t="shared" si="372"/>
        <v>501676.87203999993</v>
      </c>
      <c r="DC204" s="7">
        <f t="shared" si="372"/>
        <v>1284893.0514412399</v>
      </c>
      <c r="DD204" s="7">
        <f t="shared" si="372"/>
        <v>1614443.1780000001</v>
      </c>
      <c r="DE204" s="7">
        <f t="shared" si="372"/>
        <v>2838138.783785</v>
      </c>
      <c r="DF204" s="7">
        <f t="shared" si="372"/>
        <v>46487053.595082201</v>
      </c>
      <c r="DG204" s="7">
        <f t="shared" si="372"/>
        <v>840862.8230014001</v>
      </c>
      <c r="DH204" s="7">
        <f t="shared" si="372"/>
        <v>10616963.107077079</v>
      </c>
      <c r="DI204" s="7">
        <f t="shared" si="372"/>
        <v>11191678.531952998</v>
      </c>
      <c r="DJ204" s="7">
        <f t="shared" si="372"/>
        <v>1319139.3158907199</v>
      </c>
      <c r="DK204" s="7">
        <f t="shared" si="372"/>
        <v>850114.97049479978</v>
      </c>
      <c r="DL204" s="7">
        <f t="shared" si="372"/>
        <v>12108770.376476899</v>
      </c>
      <c r="DM204" s="7">
        <f t="shared" si="372"/>
        <v>923926.91626339988</v>
      </c>
      <c r="DN204" s="7">
        <f t="shared" si="372"/>
        <v>5670881.0460000001</v>
      </c>
      <c r="DO204" s="7">
        <f t="shared" si="372"/>
        <v>6254490.1642500004</v>
      </c>
      <c r="DP204" s="7">
        <f t="shared" si="372"/>
        <v>435206.02363200003</v>
      </c>
      <c r="DQ204" s="7">
        <f t="shared" si="372"/>
        <v>1381711.3193024998</v>
      </c>
      <c r="DR204" s="7">
        <f t="shared" si="372"/>
        <v>1644576.1829997899</v>
      </c>
      <c r="DS204" s="7">
        <f t="shared" si="372"/>
        <v>924357.63637664006</v>
      </c>
      <c r="DT204" s="7">
        <f t="shared" si="372"/>
        <v>185244.20159565998</v>
      </c>
      <c r="DU204" s="7">
        <f t="shared" si="372"/>
        <v>574245.07565600006</v>
      </c>
      <c r="DV204" s="7">
        <f t="shared" si="372"/>
        <v>145639.29123</v>
      </c>
      <c r="DW204" s="7">
        <f t="shared" si="372"/>
        <v>399462.99266961496</v>
      </c>
      <c r="DX204" s="7">
        <f t="shared" si="372"/>
        <v>1076580.83918704</v>
      </c>
      <c r="DY204" s="7">
        <f t="shared" si="372"/>
        <v>1559960.4646496004</v>
      </c>
      <c r="DZ204" s="7">
        <f t="shared" si="372"/>
        <v>2270431.16877804</v>
      </c>
      <c r="EA204" s="7">
        <f t="shared" ref="EA204:FF204" si="373">EA165</f>
        <v>4199421.6716447994</v>
      </c>
      <c r="EB204" s="7">
        <f t="shared" si="373"/>
        <v>1589555.6383000002</v>
      </c>
      <c r="EC204" s="7">
        <f t="shared" si="373"/>
        <v>676454.29933308787</v>
      </c>
      <c r="ED204" s="7">
        <f t="shared" si="373"/>
        <v>11204142.278302798</v>
      </c>
      <c r="EE204" s="7">
        <f t="shared" si="373"/>
        <v>360988.18573999999</v>
      </c>
      <c r="EF204" s="7">
        <f t="shared" si="373"/>
        <v>1936623.2060472502</v>
      </c>
      <c r="EG204" s="7">
        <f t="shared" si="373"/>
        <v>558281.00873881602</v>
      </c>
      <c r="EH204" s="7">
        <f t="shared" si="373"/>
        <v>354145.06541919999</v>
      </c>
      <c r="EI204" s="7">
        <f t="shared" si="373"/>
        <v>28706862.573400002</v>
      </c>
      <c r="EJ204" s="7">
        <f t="shared" si="373"/>
        <v>19813675.03466</v>
      </c>
      <c r="EK204" s="7">
        <f t="shared" si="373"/>
        <v>5201066.3609800003</v>
      </c>
      <c r="EL204" s="7">
        <f t="shared" si="373"/>
        <v>1027303.5985951999</v>
      </c>
      <c r="EM204" s="7">
        <f t="shared" si="373"/>
        <v>1722203.4310146375</v>
      </c>
      <c r="EN204" s="7">
        <f t="shared" si="373"/>
        <v>1588031.0409473036</v>
      </c>
      <c r="EO204" s="7">
        <f t="shared" si="373"/>
        <v>982633.02499999991</v>
      </c>
      <c r="EP204" s="7">
        <f t="shared" si="373"/>
        <v>2117212.9411859997</v>
      </c>
      <c r="EQ204" s="7">
        <f t="shared" si="373"/>
        <v>9115047.0530700013</v>
      </c>
      <c r="ER204" s="7">
        <f t="shared" si="373"/>
        <v>2470154.0558155002</v>
      </c>
      <c r="ES204" s="7">
        <f t="shared" si="373"/>
        <v>410440.11354699999</v>
      </c>
      <c r="ET204" s="7">
        <f t="shared" si="373"/>
        <v>753234.53024999995</v>
      </c>
      <c r="EU204" s="7">
        <f t="shared" si="373"/>
        <v>784216.92415999994</v>
      </c>
      <c r="EV204" s="7">
        <f t="shared" si="373"/>
        <v>521828.26971865003</v>
      </c>
      <c r="EW204" s="7">
        <f t="shared" si="373"/>
        <v>4710260.9308116008</v>
      </c>
      <c r="EX204" s="7">
        <f t="shared" si="373"/>
        <v>246168.57660799994</v>
      </c>
      <c r="EY204" s="7">
        <f t="shared" si="373"/>
        <v>950094.15844999964</v>
      </c>
      <c r="EZ204" s="7">
        <f t="shared" si="373"/>
        <v>611700.22376869991</v>
      </c>
      <c r="FA204" s="7">
        <f t="shared" si="373"/>
        <v>17492213.889226198</v>
      </c>
      <c r="FB204" s="7">
        <f t="shared" si="373"/>
        <v>3361045.9749999992</v>
      </c>
      <c r="FC204" s="7">
        <f t="shared" si="373"/>
        <v>6077030.8115100255</v>
      </c>
      <c r="FD204" s="7">
        <f t="shared" si="373"/>
        <v>1100401.2955111442</v>
      </c>
      <c r="FE204" s="7">
        <f t="shared" si="373"/>
        <v>542960.698312536</v>
      </c>
      <c r="FF204" s="7">
        <f t="shared" si="373"/>
        <v>468363.69250000006</v>
      </c>
      <c r="FG204" s="7">
        <f t="shared" ref="FG204:FX204" si="374">FG165</f>
        <v>205625.73661999998</v>
      </c>
      <c r="FH204" s="7">
        <f t="shared" si="374"/>
        <v>560474.50335488003</v>
      </c>
      <c r="FI204" s="7">
        <f t="shared" si="374"/>
        <v>7779003.7899999972</v>
      </c>
      <c r="FJ204" s="7">
        <f t="shared" si="374"/>
        <v>9514419.2706528977</v>
      </c>
      <c r="FK204" s="7">
        <f t="shared" si="374"/>
        <v>7329168.8443241995</v>
      </c>
      <c r="FL204" s="7">
        <f t="shared" si="374"/>
        <v>14623542.135600002</v>
      </c>
      <c r="FM204" s="7">
        <f t="shared" si="374"/>
        <v>6646367.8654143196</v>
      </c>
      <c r="FN204" s="7">
        <f t="shared" si="374"/>
        <v>29601257.004600007</v>
      </c>
      <c r="FO204" s="7">
        <f t="shared" si="374"/>
        <v>7538579.4220805001</v>
      </c>
      <c r="FP204" s="7">
        <f t="shared" si="374"/>
        <v>6721825.7472152812</v>
      </c>
      <c r="FQ204" s="7">
        <f t="shared" si="374"/>
        <v>3089518.7387999999</v>
      </c>
      <c r="FR204" s="7">
        <f t="shared" si="374"/>
        <v>811581.85355450003</v>
      </c>
      <c r="FS204" s="7">
        <f t="shared" si="374"/>
        <v>882661.09100810031</v>
      </c>
      <c r="FT204" s="7">
        <f t="shared" si="374"/>
        <v>1193425.0659999999</v>
      </c>
      <c r="FU204" s="7">
        <f t="shared" si="374"/>
        <v>2735137.3349489132</v>
      </c>
      <c r="FV204" s="7">
        <f t="shared" si="374"/>
        <v>1796785.0875709944</v>
      </c>
      <c r="FW204" s="7">
        <f t="shared" si="374"/>
        <v>486305.79888530984</v>
      </c>
      <c r="FX204" s="7">
        <f t="shared" si="374"/>
        <v>384046.10113633703</v>
      </c>
      <c r="FY204" s="4">
        <f>SUM(C204:FX204)</f>
        <v>1974817127.4619088</v>
      </c>
    </row>
    <row r="205" spans="1:181" x14ac:dyDescent="0.25">
      <c r="B205" t="s">
        <v>411</v>
      </c>
      <c r="C205" s="7">
        <f t="shared" ref="C205:AH205" si="375">C157</f>
        <v>48528763.762480006</v>
      </c>
      <c r="D205" s="7">
        <f t="shared" si="375"/>
        <v>234901177.94688001</v>
      </c>
      <c r="E205" s="7">
        <f t="shared" si="375"/>
        <v>46611554.199094407</v>
      </c>
      <c r="F205" s="7">
        <f t="shared" si="375"/>
        <v>87500949.705875397</v>
      </c>
      <c r="G205" s="7">
        <f t="shared" si="375"/>
        <v>5003663.7379999999</v>
      </c>
      <c r="H205" s="7">
        <f t="shared" si="375"/>
        <v>4575339.4804499988</v>
      </c>
      <c r="I205" s="7">
        <f t="shared" si="375"/>
        <v>65964189.034000017</v>
      </c>
      <c r="J205" s="7">
        <f t="shared" si="375"/>
        <v>13257117.244199999</v>
      </c>
      <c r="K205" s="7">
        <f t="shared" si="375"/>
        <v>2319552.1479000002</v>
      </c>
      <c r="L205" s="7">
        <f t="shared" si="375"/>
        <v>11512452.231575999</v>
      </c>
      <c r="M205" s="7">
        <f t="shared" si="375"/>
        <v>9858632.8316555601</v>
      </c>
      <c r="N205" s="7">
        <f t="shared" si="375"/>
        <v>216595607.72787768</v>
      </c>
      <c r="O205" s="7">
        <f t="shared" si="375"/>
        <v>60425931.36467199</v>
      </c>
      <c r="P205" s="7">
        <f t="shared" si="375"/>
        <v>1460760.574</v>
      </c>
      <c r="Q205" s="7">
        <f t="shared" si="375"/>
        <v>256765618.77111605</v>
      </c>
      <c r="R205" s="7">
        <f t="shared" si="375"/>
        <v>2918667.8760000002</v>
      </c>
      <c r="S205" s="7">
        <f t="shared" si="375"/>
        <v>4355287.8493870813</v>
      </c>
      <c r="T205" s="7">
        <f t="shared" si="375"/>
        <v>1157636.8797999998</v>
      </c>
      <c r="U205" s="7">
        <f t="shared" si="375"/>
        <v>549108.55938000022</v>
      </c>
      <c r="V205" s="7">
        <f t="shared" si="375"/>
        <v>2197601.2407120001</v>
      </c>
      <c r="W205" s="7">
        <f t="shared" si="375"/>
        <v>1553645.2952704001</v>
      </c>
      <c r="X205" s="7">
        <f t="shared" si="375"/>
        <v>416609.88563788799</v>
      </c>
      <c r="Y205" s="7">
        <f t="shared" si="375"/>
        <v>3341015.3539536903</v>
      </c>
      <c r="Z205" s="7">
        <f t="shared" si="375"/>
        <v>2168864.6276250002</v>
      </c>
      <c r="AA205" s="7">
        <f t="shared" si="375"/>
        <v>123797314.08299997</v>
      </c>
      <c r="AB205" s="7">
        <f t="shared" si="375"/>
        <v>58426783.587571204</v>
      </c>
      <c r="AC205" s="7">
        <f t="shared" si="375"/>
        <v>2953298.0558737013</v>
      </c>
      <c r="AD205" s="7">
        <f t="shared" si="375"/>
        <v>4051971.9136075005</v>
      </c>
      <c r="AE205" s="7">
        <f t="shared" si="375"/>
        <v>348699.7562193519</v>
      </c>
      <c r="AF205" s="7">
        <f t="shared" si="375"/>
        <v>685990.40448735491</v>
      </c>
      <c r="AG205" s="7">
        <f t="shared" si="375"/>
        <v>0</v>
      </c>
      <c r="AH205" s="7">
        <f t="shared" si="375"/>
        <v>7525730.6800000006</v>
      </c>
      <c r="AI205" s="7">
        <f t="shared" ref="AI205:BN205" si="376">AI157</f>
        <v>3124962.8935160004</v>
      </c>
      <c r="AJ205" s="7">
        <f t="shared" si="376"/>
        <v>2066825.6200406405</v>
      </c>
      <c r="AK205" s="7">
        <f t="shared" si="376"/>
        <v>1475639.3757100797</v>
      </c>
      <c r="AL205" s="7">
        <f t="shared" si="376"/>
        <v>1242273.6682399998</v>
      </c>
      <c r="AM205" s="7">
        <f t="shared" si="376"/>
        <v>3127869.3011474321</v>
      </c>
      <c r="AN205" s="7">
        <f t="shared" si="376"/>
        <v>966140.0907623996</v>
      </c>
      <c r="AO205" s="7">
        <f t="shared" si="376"/>
        <v>23484992.613499999</v>
      </c>
      <c r="AP205" s="7">
        <f t="shared" si="376"/>
        <v>368282228.59582734</v>
      </c>
      <c r="AQ205" s="7">
        <f t="shared" si="376"/>
        <v>903937.1051644003</v>
      </c>
      <c r="AR205" s="7">
        <f t="shared" si="376"/>
        <v>266568673.76131195</v>
      </c>
      <c r="AS205" s="7">
        <f t="shared" si="376"/>
        <v>14361176.413151994</v>
      </c>
      <c r="AT205" s="7">
        <f t="shared" si="376"/>
        <v>12228573.296316501</v>
      </c>
      <c r="AU205" s="7">
        <f t="shared" si="376"/>
        <v>2382771.8619999997</v>
      </c>
      <c r="AV205" s="7">
        <f t="shared" si="376"/>
        <v>2523075.35994806</v>
      </c>
      <c r="AW205" s="7">
        <f t="shared" si="376"/>
        <v>1825898.746</v>
      </c>
      <c r="AX205" s="7">
        <f t="shared" si="376"/>
        <v>358661.44139560015</v>
      </c>
      <c r="AY205" s="7">
        <f t="shared" si="376"/>
        <v>3395916.5301800002</v>
      </c>
      <c r="AZ205" s="7">
        <f t="shared" si="376"/>
        <v>66198910.563529193</v>
      </c>
      <c r="BA205" s="7">
        <f t="shared" si="376"/>
        <v>51575557.508000001</v>
      </c>
      <c r="BB205" s="7">
        <f t="shared" si="376"/>
        <v>48824565.387999997</v>
      </c>
      <c r="BC205" s="7">
        <f t="shared" si="376"/>
        <v>132619208.70799997</v>
      </c>
      <c r="BD205" s="7">
        <f t="shared" si="376"/>
        <v>17010999.087200001</v>
      </c>
      <c r="BE205" s="7">
        <f t="shared" si="376"/>
        <v>7082345.2420000015</v>
      </c>
      <c r="BF205" s="7">
        <f t="shared" si="376"/>
        <v>107875289.48846719</v>
      </c>
      <c r="BG205" s="7">
        <f t="shared" si="376"/>
        <v>7089951.3559600003</v>
      </c>
      <c r="BH205" s="7">
        <f t="shared" si="376"/>
        <v>3805764.8729999997</v>
      </c>
      <c r="BI205" s="7">
        <f t="shared" si="376"/>
        <v>1681159.0485235846</v>
      </c>
      <c r="BJ205" s="7">
        <f t="shared" si="376"/>
        <v>24316886.591246266</v>
      </c>
      <c r="BK205" s="7">
        <f t="shared" si="376"/>
        <v>78053167.01000002</v>
      </c>
      <c r="BL205" s="7">
        <f t="shared" si="376"/>
        <v>2012186.6027199998</v>
      </c>
      <c r="BM205" s="7">
        <f t="shared" si="376"/>
        <v>2469651.0282999994</v>
      </c>
      <c r="BN205" s="7">
        <f t="shared" si="376"/>
        <v>20064280.489200003</v>
      </c>
      <c r="BO205" s="7">
        <f t="shared" ref="BO205:CT205" si="377">BO157</f>
        <v>7603264.981788002</v>
      </c>
      <c r="BP205" s="7">
        <f t="shared" si="377"/>
        <v>1084487.3505824003</v>
      </c>
      <c r="BQ205" s="7">
        <f t="shared" si="377"/>
        <v>15211782.398932796</v>
      </c>
      <c r="BR205" s="7">
        <f t="shared" si="377"/>
        <v>11834604.012341496</v>
      </c>
      <c r="BS205" s="7">
        <f t="shared" si="377"/>
        <v>3607075.845971101</v>
      </c>
      <c r="BT205" s="7">
        <f t="shared" si="377"/>
        <v>701795.68023440009</v>
      </c>
      <c r="BU205" s="7">
        <f t="shared" si="377"/>
        <v>164728.08163223928</v>
      </c>
      <c r="BV205" s="7">
        <f t="shared" si="377"/>
        <v>1876270.8309749989</v>
      </c>
      <c r="BW205" s="7">
        <f t="shared" si="377"/>
        <v>2343595.0068479963</v>
      </c>
      <c r="BX205" s="7">
        <f t="shared" si="377"/>
        <v>90542.573194100289</v>
      </c>
      <c r="BY205" s="7">
        <f t="shared" si="377"/>
        <v>2432964.0567002404</v>
      </c>
      <c r="BZ205" s="7">
        <f t="shared" si="377"/>
        <v>1391818.1137167197</v>
      </c>
      <c r="CA205" s="7">
        <f t="shared" si="377"/>
        <v>1201013.1730764103</v>
      </c>
      <c r="CB205" s="7">
        <f t="shared" si="377"/>
        <v>334948299.75770962</v>
      </c>
      <c r="CC205" s="7">
        <f t="shared" si="377"/>
        <v>1405238.6884999997</v>
      </c>
      <c r="CD205" s="7">
        <f t="shared" si="377"/>
        <v>612002.9627747999</v>
      </c>
      <c r="CE205" s="7">
        <f t="shared" si="377"/>
        <v>1384967.1570240001</v>
      </c>
      <c r="CF205" s="7">
        <f t="shared" si="377"/>
        <v>1302741.4082000002</v>
      </c>
      <c r="CG205" s="7">
        <f t="shared" si="377"/>
        <v>1637291.50869</v>
      </c>
      <c r="CH205" s="7">
        <f t="shared" si="377"/>
        <v>1333825.4283999999</v>
      </c>
      <c r="CI205" s="7">
        <f t="shared" si="377"/>
        <v>4062240.8070371812</v>
      </c>
      <c r="CJ205" s="7">
        <f t="shared" si="377"/>
        <v>6042061.1787854973</v>
      </c>
      <c r="CK205" s="7">
        <f t="shared" si="377"/>
        <v>6943631.4575758427</v>
      </c>
      <c r="CL205" s="7">
        <f t="shared" si="377"/>
        <v>3493725.7658530604</v>
      </c>
      <c r="CM205" s="7">
        <f t="shared" si="377"/>
        <v>2748443.1349793575</v>
      </c>
      <c r="CN205" s="7">
        <f t="shared" si="377"/>
        <v>110649231.40028003</v>
      </c>
      <c r="CO205" s="7">
        <f t="shared" si="377"/>
        <v>65787540.105500005</v>
      </c>
      <c r="CP205" s="7">
        <f t="shared" si="377"/>
        <v>633112.00704483129</v>
      </c>
      <c r="CQ205" s="7">
        <f t="shared" si="377"/>
        <v>7625948.6730404384</v>
      </c>
      <c r="CR205" s="7">
        <f t="shared" si="377"/>
        <v>635691.05570551567</v>
      </c>
      <c r="CS205" s="7">
        <f t="shared" si="377"/>
        <v>2039896.5456000001</v>
      </c>
      <c r="CT205" s="7">
        <f t="shared" si="377"/>
        <v>740255.68991371198</v>
      </c>
      <c r="CU205" s="7">
        <f t="shared" ref="CU205:DZ205" si="378">CU157</f>
        <v>2404563.5033000004</v>
      </c>
      <c r="CV205" s="7">
        <f t="shared" si="378"/>
        <v>448384.78630000021</v>
      </c>
      <c r="CW205" s="7">
        <f t="shared" si="378"/>
        <v>661386.21124612819</v>
      </c>
      <c r="CX205" s="7">
        <f t="shared" si="378"/>
        <v>2595167.6535999998</v>
      </c>
      <c r="CY205" s="7">
        <f t="shared" si="378"/>
        <v>844818.44279800006</v>
      </c>
      <c r="CZ205" s="7">
        <f t="shared" si="378"/>
        <v>10923973.98131052</v>
      </c>
      <c r="DA205" s="7">
        <f t="shared" si="378"/>
        <v>1930581.7409879998</v>
      </c>
      <c r="DB205" s="7">
        <f t="shared" si="378"/>
        <v>2502881.7489600005</v>
      </c>
      <c r="DC205" s="7">
        <f t="shared" si="378"/>
        <v>588501.86427956028</v>
      </c>
      <c r="DD205" s="7">
        <f t="shared" si="378"/>
        <v>0</v>
      </c>
      <c r="DE205" s="7">
        <f t="shared" si="378"/>
        <v>906218.6344482</v>
      </c>
      <c r="DF205" s="7">
        <f t="shared" si="378"/>
        <v>94409378.581499994</v>
      </c>
      <c r="DG205" s="7">
        <f t="shared" si="378"/>
        <v>413655.90599859995</v>
      </c>
      <c r="DH205" s="7">
        <f t="shared" si="378"/>
        <v>5048282.5569229219</v>
      </c>
      <c r="DI205" s="7">
        <f t="shared" si="378"/>
        <v>8562852.4980470035</v>
      </c>
      <c r="DJ205" s="7">
        <f t="shared" si="378"/>
        <v>4027105.8330000015</v>
      </c>
      <c r="DK205" s="7">
        <f t="shared" si="378"/>
        <v>2277440.5140000004</v>
      </c>
      <c r="DL205" s="7">
        <f t="shared" si="378"/>
        <v>28330493.545088504</v>
      </c>
      <c r="DM205" s="7">
        <f t="shared" si="378"/>
        <v>2000659.9840000009</v>
      </c>
      <c r="DN205" s="7">
        <f t="shared" si="378"/>
        <v>5984751.8189999983</v>
      </c>
      <c r="DO205" s="7">
        <f t="shared" si="378"/>
        <v>17426648.72975</v>
      </c>
      <c r="DP205" s="7">
        <f t="shared" si="378"/>
        <v>1954296.4443679999</v>
      </c>
      <c r="DQ205" s="7">
        <f t="shared" si="378"/>
        <v>2941275.7906975006</v>
      </c>
      <c r="DR205" s="7">
        <f t="shared" si="378"/>
        <v>9119854.7770002112</v>
      </c>
      <c r="DS205" s="7">
        <f t="shared" si="378"/>
        <v>6195518.1736233598</v>
      </c>
      <c r="DT205" s="7">
        <f t="shared" si="378"/>
        <v>1795173.1515000002</v>
      </c>
      <c r="DU205" s="7">
        <f t="shared" si="378"/>
        <v>2986215.768344</v>
      </c>
      <c r="DV205" s="7">
        <f t="shared" si="378"/>
        <v>2340336.2987699998</v>
      </c>
      <c r="DW205" s="7">
        <f t="shared" si="378"/>
        <v>2724304.5071250005</v>
      </c>
      <c r="DX205" s="7">
        <f t="shared" si="378"/>
        <v>826060.30900000012</v>
      </c>
      <c r="DY205" s="7">
        <f t="shared" si="378"/>
        <v>852389.48334519984</v>
      </c>
      <c r="DZ205" s="7">
        <f t="shared" si="378"/>
        <v>4387904.3965000007</v>
      </c>
      <c r="EA205" s="7">
        <f t="shared" ref="EA205:FF205" si="379">EA157</f>
        <v>187644.23435520008</v>
      </c>
      <c r="EB205" s="7">
        <f t="shared" si="379"/>
        <v>3437908.7996999999</v>
      </c>
      <c r="EC205" s="7">
        <f t="shared" si="379"/>
        <v>2199641.138666912</v>
      </c>
      <c r="ED205" s="7">
        <f t="shared" si="379"/>
        <v>418899.49269720167</v>
      </c>
      <c r="EE205" s="7">
        <f t="shared" si="379"/>
        <v>2100364.0882600001</v>
      </c>
      <c r="EF205" s="7">
        <f t="shared" si="379"/>
        <v>10019016.354249999</v>
      </c>
      <c r="EG205" s="7">
        <f t="shared" si="379"/>
        <v>2507162.8452611836</v>
      </c>
      <c r="EH205" s="7">
        <f t="shared" si="379"/>
        <v>2221619.5075808004</v>
      </c>
      <c r="EI205" s="7">
        <f t="shared" si="379"/>
        <v>97612530.398599982</v>
      </c>
      <c r="EJ205" s="7">
        <f t="shared" si="379"/>
        <v>39453939.87534</v>
      </c>
      <c r="EK205" s="7">
        <f t="shared" si="379"/>
        <v>22686.300019999035</v>
      </c>
      <c r="EL205" s="7">
        <f t="shared" si="379"/>
        <v>786042.41988560045</v>
      </c>
      <c r="EM205" s="7">
        <f t="shared" si="379"/>
        <v>2827804.7149853623</v>
      </c>
      <c r="EN205" s="7">
        <f t="shared" si="379"/>
        <v>7377595.5990526974</v>
      </c>
      <c r="EO205" s="7">
        <f t="shared" si="379"/>
        <v>2775266.8149999999</v>
      </c>
      <c r="EP205" s="7">
        <f t="shared" si="379"/>
        <v>1087647.4467590004</v>
      </c>
      <c r="EQ205" s="7">
        <f t="shared" si="379"/>
        <v>2020757.6692600027</v>
      </c>
      <c r="ER205" s="7">
        <f t="shared" si="379"/>
        <v>990657.80418449966</v>
      </c>
      <c r="ES205" s="7">
        <f t="shared" si="379"/>
        <v>1214986.2764999999</v>
      </c>
      <c r="ET205" s="7">
        <f t="shared" si="379"/>
        <v>1890498.8477500002</v>
      </c>
      <c r="EU205" s="7">
        <f t="shared" si="379"/>
        <v>5089903.4838400008</v>
      </c>
      <c r="EV205" s="7">
        <f t="shared" si="379"/>
        <v>569419.73530729988</v>
      </c>
      <c r="EW205" s="7">
        <f t="shared" si="379"/>
        <v>1257610.7288683997</v>
      </c>
      <c r="EX205" s="7">
        <f t="shared" si="379"/>
        <v>1307856.8118656008</v>
      </c>
      <c r="EY205" s="7">
        <f t="shared" si="379"/>
        <v>6521106.2935499996</v>
      </c>
      <c r="EZ205" s="7">
        <f t="shared" si="379"/>
        <v>1165334.3587500004</v>
      </c>
      <c r="FA205" s="7">
        <f t="shared" si="379"/>
        <v>4450011.8287738003</v>
      </c>
      <c r="FB205" s="7">
        <f t="shared" si="379"/>
        <v>0</v>
      </c>
      <c r="FC205" s="7">
        <f t="shared" si="379"/>
        <v>10502145.620999973</v>
      </c>
      <c r="FD205" s="7">
        <f t="shared" si="379"/>
        <v>2077806.6712999996</v>
      </c>
      <c r="FE205" s="7">
        <f t="shared" si="379"/>
        <v>515032.05460000003</v>
      </c>
      <c r="FF205" s="7">
        <f t="shared" si="379"/>
        <v>1774167.6474999997</v>
      </c>
      <c r="FG205" s="7">
        <f t="shared" ref="FG205:FX205" si="380">FG157</f>
        <v>1373539.8193799998</v>
      </c>
      <c r="FH205" s="7">
        <f t="shared" si="380"/>
        <v>643783.91551664006</v>
      </c>
      <c r="FI205" s="7">
        <f t="shared" si="380"/>
        <v>6091815.4300000016</v>
      </c>
      <c r="FJ205" s="7">
        <f t="shared" si="380"/>
        <v>3687401.9363471046</v>
      </c>
      <c r="FK205" s="7">
        <f t="shared" si="380"/>
        <v>6397546.5645620413</v>
      </c>
      <c r="FL205" s="7">
        <f t="shared" si="380"/>
        <v>15500708.498399997</v>
      </c>
      <c r="FM205" s="7">
        <f t="shared" si="380"/>
        <v>14223308.351</v>
      </c>
      <c r="FN205" s="7">
        <f t="shared" si="380"/>
        <v>116028839.91939999</v>
      </c>
      <c r="FO205" s="7">
        <f t="shared" si="380"/>
        <v>1118114.2189195007</v>
      </c>
      <c r="FP205" s="7">
        <f t="shared" si="380"/>
        <v>10668414.697683679</v>
      </c>
      <c r="FQ205" s="7">
        <f t="shared" si="380"/>
        <v>2628842.0363999996</v>
      </c>
      <c r="FR205" s="7">
        <f t="shared" si="380"/>
        <v>604998.80264899973</v>
      </c>
      <c r="FS205" s="7">
        <f t="shared" si="380"/>
        <v>916767.90049999952</v>
      </c>
      <c r="FT205" s="7">
        <f t="shared" si="380"/>
        <v>0</v>
      </c>
      <c r="FU205" s="7">
        <f t="shared" si="380"/>
        <v>4042732.5110510876</v>
      </c>
      <c r="FV205" s="7">
        <f t="shared" si="380"/>
        <v>3500682.8075690172</v>
      </c>
      <c r="FW205" s="7">
        <f t="shared" si="380"/>
        <v>1466135.1473628827</v>
      </c>
      <c r="FX205" s="7">
        <f t="shared" si="380"/>
        <v>738514.45841634437</v>
      </c>
      <c r="FY205" s="4">
        <f>SUM(C205:FX205)</f>
        <v>3798725453.8186994</v>
      </c>
    </row>
    <row r="206" spans="1:181" x14ac:dyDescent="0.25">
      <c r="B206" t="s">
        <v>408</v>
      </c>
      <c r="C206" s="7">
        <f t="shared" ref="C206:AH206" si="381">C181</f>
        <v>0</v>
      </c>
      <c r="D206" s="7">
        <f t="shared" si="381"/>
        <v>0</v>
      </c>
      <c r="E206" s="7">
        <f t="shared" si="381"/>
        <v>0</v>
      </c>
      <c r="F206" s="7">
        <f t="shared" si="381"/>
        <v>0</v>
      </c>
      <c r="G206" s="7">
        <f t="shared" si="381"/>
        <v>0</v>
      </c>
      <c r="H206" s="7">
        <f t="shared" si="381"/>
        <v>0</v>
      </c>
      <c r="I206" s="7">
        <f t="shared" si="381"/>
        <v>0</v>
      </c>
      <c r="J206" s="7">
        <f t="shared" si="381"/>
        <v>0</v>
      </c>
      <c r="K206" s="7">
        <f t="shared" si="381"/>
        <v>0</v>
      </c>
      <c r="L206" s="7">
        <f t="shared" si="381"/>
        <v>0</v>
      </c>
      <c r="M206" s="7">
        <f t="shared" si="381"/>
        <v>0</v>
      </c>
      <c r="N206" s="7">
        <f t="shared" si="381"/>
        <v>0</v>
      </c>
      <c r="O206" s="7">
        <f t="shared" si="381"/>
        <v>0</v>
      </c>
      <c r="P206" s="7">
        <f t="shared" si="381"/>
        <v>0</v>
      </c>
      <c r="Q206" s="7">
        <f t="shared" si="381"/>
        <v>0</v>
      </c>
      <c r="R206" s="7">
        <f t="shared" si="381"/>
        <v>0</v>
      </c>
      <c r="S206" s="7">
        <f t="shared" si="381"/>
        <v>0</v>
      </c>
      <c r="T206" s="7">
        <f t="shared" si="381"/>
        <v>0</v>
      </c>
      <c r="U206" s="7">
        <f t="shared" si="381"/>
        <v>0</v>
      </c>
      <c r="V206" s="7">
        <f t="shared" si="381"/>
        <v>0</v>
      </c>
      <c r="W206" s="7">
        <f t="shared" si="381"/>
        <v>0</v>
      </c>
      <c r="X206" s="7">
        <f t="shared" si="381"/>
        <v>87000.869403685821</v>
      </c>
      <c r="Y206" s="7">
        <f t="shared" si="381"/>
        <v>0</v>
      </c>
      <c r="Z206" s="7">
        <f t="shared" si="381"/>
        <v>0</v>
      </c>
      <c r="AA206" s="7">
        <f t="shared" si="381"/>
        <v>0</v>
      </c>
      <c r="AB206" s="7">
        <f t="shared" si="381"/>
        <v>0</v>
      </c>
      <c r="AC206" s="7">
        <f t="shared" si="381"/>
        <v>0</v>
      </c>
      <c r="AD206" s="7">
        <f t="shared" si="381"/>
        <v>0</v>
      </c>
      <c r="AE206" s="7">
        <f t="shared" si="381"/>
        <v>445064.3903950564</v>
      </c>
      <c r="AF206" s="7">
        <f t="shared" si="381"/>
        <v>471191.87512528442</v>
      </c>
      <c r="AG206" s="7">
        <f t="shared" si="381"/>
        <v>0</v>
      </c>
      <c r="AH206" s="7">
        <f t="shared" si="381"/>
        <v>0</v>
      </c>
      <c r="AI206" s="7">
        <f t="shared" ref="AI206:BN206" si="382">AI181</f>
        <v>0</v>
      </c>
      <c r="AJ206" s="7">
        <f t="shared" si="382"/>
        <v>0</v>
      </c>
      <c r="AK206" s="7">
        <f t="shared" si="382"/>
        <v>0</v>
      </c>
      <c r="AL206" s="7">
        <f t="shared" si="382"/>
        <v>0</v>
      </c>
      <c r="AM206" s="7">
        <f t="shared" si="382"/>
        <v>0</v>
      </c>
      <c r="AN206" s="7">
        <f t="shared" si="382"/>
        <v>0</v>
      </c>
      <c r="AO206" s="7">
        <f t="shared" si="382"/>
        <v>0</v>
      </c>
      <c r="AP206" s="7">
        <f t="shared" si="382"/>
        <v>0</v>
      </c>
      <c r="AQ206" s="7">
        <f t="shared" si="382"/>
        <v>0</v>
      </c>
      <c r="AR206" s="7">
        <f t="shared" si="382"/>
        <v>0</v>
      </c>
      <c r="AS206" s="7">
        <f t="shared" si="382"/>
        <v>0</v>
      </c>
      <c r="AT206" s="7">
        <f t="shared" si="382"/>
        <v>0</v>
      </c>
      <c r="AU206" s="7">
        <f t="shared" si="382"/>
        <v>0</v>
      </c>
      <c r="AV206" s="7">
        <f t="shared" si="382"/>
        <v>0</v>
      </c>
      <c r="AW206" s="7">
        <f t="shared" si="382"/>
        <v>0</v>
      </c>
      <c r="AX206" s="7">
        <f t="shared" si="382"/>
        <v>101449.89581307193</v>
      </c>
      <c r="AY206" s="7">
        <f t="shared" si="382"/>
        <v>0</v>
      </c>
      <c r="AZ206" s="7">
        <f t="shared" si="382"/>
        <v>0</v>
      </c>
      <c r="BA206" s="7">
        <f t="shared" si="382"/>
        <v>0</v>
      </c>
      <c r="BB206" s="7">
        <f t="shared" si="382"/>
        <v>0</v>
      </c>
      <c r="BC206" s="7">
        <f t="shared" si="382"/>
        <v>0</v>
      </c>
      <c r="BD206" s="7">
        <f t="shared" si="382"/>
        <v>0</v>
      </c>
      <c r="BE206" s="7">
        <f t="shared" si="382"/>
        <v>0</v>
      </c>
      <c r="BF206" s="7">
        <f t="shared" si="382"/>
        <v>0</v>
      </c>
      <c r="BG206" s="7">
        <f t="shared" si="382"/>
        <v>0</v>
      </c>
      <c r="BH206" s="7">
        <f t="shared" si="382"/>
        <v>0</v>
      </c>
      <c r="BI206" s="7">
        <f t="shared" si="382"/>
        <v>306191.30702559848</v>
      </c>
      <c r="BJ206" s="7">
        <f t="shared" si="382"/>
        <v>0</v>
      </c>
      <c r="BK206" s="7">
        <f t="shared" si="382"/>
        <v>0</v>
      </c>
      <c r="BL206" s="7">
        <f t="shared" si="382"/>
        <v>0</v>
      </c>
      <c r="BM206" s="7">
        <f t="shared" si="382"/>
        <v>0</v>
      </c>
      <c r="BN206" s="7">
        <f t="shared" si="382"/>
        <v>0</v>
      </c>
      <c r="BO206" s="7">
        <f t="shared" ref="BO206:CT206" si="383">BO181</f>
        <v>0</v>
      </c>
      <c r="BP206" s="7">
        <f t="shared" si="383"/>
        <v>0</v>
      </c>
      <c r="BQ206" s="7">
        <f t="shared" si="383"/>
        <v>0</v>
      </c>
      <c r="BR206" s="7">
        <f t="shared" si="383"/>
        <v>8775984.6028919704</v>
      </c>
      <c r="BS206" s="7">
        <f t="shared" si="383"/>
        <v>493475.60787812504</v>
      </c>
      <c r="BT206" s="7">
        <f t="shared" si="383"/>
        <v>873754.29811302095</v>
      </c>
      <c r="BU206" s="7">
        <f t="shared" si="383"/>
        <v>0</v>
      </c>
      <c r="BV206" s="7">
        <f t="shared" si="383"/>
        <v>0</v>
      </c>
      <c r="BW206" s="7">
        <f t="shared" si="383"/>
        <v>0</v>
      </c>
      <c r="BX206" s="7">
        <f t="shared" si="383"/>
        <v>0</v>
      </c>
      <c r="BY206" s="7">
        <f t="shared" si="383"/>
        <v>0</v>
      </c>
      <c r="BZ206" s="7">
        <f t="shared" si="383"/>
        <v>0</v>
      </c>
      <c r="CA206" s="7">
        <f t="shared" si="383"/>
        <v>0</v>
      </c>
      <c r="CB206" s="7">
        <f t="shared" si="383"/>
        <v>0</v>
      </c>
      <c r="CC206" s="7">
        <f t="shared" si="383"/>
        <v>0</v>
      </c>
      <c r="CD206" s="7">
        <f t="shared" si="383"/>
        <v>0</v>
      </c>
      <c r="CE206" s="7">
        <f t="shared" si="383"/>
        <v>0</v>
      </c>
      <c r="CF206" s="7">
        <f t="shared" si="383"/>
        <v>0</v>
      </c>
      <c r="CG206" s="7">
        <f t="shared" si="383"/>
        <v>0</v>
      </c>
      <c r="CH206" s="7">
        <f t="shared" si="383"/>
        <v>0</v>
      </c>
      <c r="CI206" s="7">
        <f t="shared" si="383"/>
        <v>0</v>
      </c>
      <c r="CJ206" s="7">
        <f t="shared" si="383"/>
        <v>0</v>
      </c>
      <c r="CK206" s="7">
        <f t="shared" si="383"/>
        <v>8978248.7321278192</v>
      </c>
      <c r="CL206" s="7">
        <f t="shared" si="383"/>
        <v>2735617.1932671499</v>
      </c>
      <c r="CM206" s="7">
        <f t="shared" si="383"/>
        <v>1438291.1439292375</v>
      </c>
      <c r="CN206" s="7">
        <f t="shared" si="383"/>
        <v>0</v>
      </c>
      <c r="CO206" s="7">
        <f t="shared" si="383"/>
        <v>0</v>
      </c>
      <c r="CP206" s="7">
        <f t="shared" si="383"/>
        <v>0</v>
      </c>
      <c r="CQ206" s="7">
        <f t="shared" si="383"/>
        <v>0</v>
      </c>
      <c r="CR206" s="7">
        <f t="shared" si="383"/>
        <v>837420.6321419694</v>
      </c>
      <c r="CS206" s="7">
        <f t="shared" si="383"/>
        <v>0</v>
      </c>
      <c r="CT206" s="7">
        <f t="shared" si="383"/>
        <v>0</v>
      </c>
      <c r="CU206" s="7">
        <f t="shared" ref="CU206:DZ206" si="384">CU181</f>
        <v>0</v>
      </c>
      <c r="CV206" s="7">
        <f t="shared" si="384"/>
        <v>38951.281788257067</v>
      </c>
      <c r="CW206" s="7">
        <f t="shared" si="384"/>
        <v>0</v>
      </c>
      <c r="CX206" s="7">
        <f t="shared" si="384"/>
        <v>0</v>
      </c>
      <c r="CY206" s="7">
        <f t="shared" si="384"/>
        <v>0</v>
      </c>
      <c r="CZ206" s="7">
        <f t="shared" si="384"/>
        <v>0</v>
      </c>
      <c r="DA206" s="7">
        <f t="shared" si="384"/>
        <v>0</v>
      </c>
      <c r="DB206" s="7">
        <f t="shared" si="384"/>
        <v>0</v>
      </c>
      <c r="DC206" s="7">
        <f t="shared" si="384"/>
        <v>79370.925751283095</v>
      </c>
      <c r="DD206" s="7">
        <f t="shared" si="384"/>
        <v>0</v>
      </c>
      <c r="DE206" s="7">
        <f t="shared" si="384"/>
        <v>0</v>
      </c>
      <c r="DF206" s="7">
        <f t="shared" si="384"/>
        <v>0</v>
      </c>
      <c r="DG206" s="7">
        <f t="shared" si="384"/>
        <v>0</v>
      </c>
      <c r="DH206" s="7">
        <f t="shared" si="384"/>
        <v>0</v>
      </c>
      <c r="DI206" s="7">
        <f t="shared" si="384"/>
        <v>0</v>
      </c>
      <c r="DJ206" s="7">
        <f t="shared" si="384"/>
        <v>0</v>
      </c>
      <c r="DK206" s="7">
        <f t="shared" si="384"/>
        <v>0</v>
      </c>
      <c r="DL206" s="7">
        <f t="shared" si="384"/>
        <v>0</v>
      </c>
      <c r="DM206" s="7">
        <f t="shared" si="384"/>
        <v>0</v>
      </c>
      <c r="DN206" s="7">
        <f t="shared" si="384"/>
        <v>0</v>
      </c>
      <c r="DO206" s="7">
        <f t="shared" si="384"/>
        <v>0</v>
      </c>
      <c r="DP206" s="7">
        <f t="shared" si="384"/>
        <v>0</v>
      </c>
      <c r="DQ206" s="7">
        <f t="shared" si="384"/>
        <v>0</v>
      </c>
      <c r="DR206" s="7">
        <f t="shared" si="384"/>
        <v>0</v>
      </c>
      <c r="DS206" s="7">
        <f t="shared" si="384"/>
        <v>0</v>
      </c>
      <c r="DT206" s="7">
        <f t="shared" si="384"/>
        <v>0</v>
      </c>
      <c r="DU206" s="7">
        <f t="shared" si="384"/>
        <v>0</v>
      </c>
      <c r="DV206" s="7">
        <f t="shared" si="384"/>
        <v>0</v>
      </c>
      <c r="DW206" s="7">
        <f t="shared" si="384"/>
        <v>0</v>
      </c>
      <c r="DX206" s="7">
        <f t="shared" si="384"/>
        <v>348008.40118062752</v>
      </c>
      <c r="DY206" s="7">
        <f t="shared" si="384"/>
        <v>553983.52707051637</v>
      </c>
      <c r="DZ206" s="7">
        <f t="shared" si="384"/>
        <v>337087.16149132157</v>
      </c>
      <c r="EA206" s="7">
        <f t="shared" ref="EA206:FF206" si="385">EA181</f>
        <v>0</v>
      </c>
      <c r="EB206" s="7">
        <f t="shared" si="385"/>
        <v>0</v>
      </c>
      <c r="EC206" s="7">
        <f t="shared" si="385"/>
        <v>0</v>
      </c>
      <c r="ED206" s="7">
        <f t="shared" si="385"/>
        <v>2324937.6115529467</v>
      </c>
      <c r="EE206" s="7">
        <f t="shared" si="385"/>
        <v>0</v>
      </c>
      <c r="EF206" s="7">
        <f t="shared" si="385"/>
        <v>0</v>
      </c>
      <c r="EG206" s="7">
        <f t="shared" si="385"/>
        <v>0</v>
      </c>
      <c r="EH206" s="7">
        <f t="shared" si="385"/>
        <v>0</v>
      </c>
      <c r="EI206" s="7">
        <f t="shared" si="385"/>
        <v>0</v>
      </c>
      <c r="EJ206" s="7">
        <f t="shared" si="385"/>
        <v>0</v>
      </c>
      <c r="EK206" s="7">
        <f t="shared" si="385"/>
        <v>0</v>
      </c>
      <c r="EL206" s="7">
        <f t="shared" si="385"/>
        <v>1256365.5893958884</v>
      </c>
      <c r="EM206" s="7">
        <f t="shared" si="385"/>
        <v>0</v>
      </c>
      <c r="EN206" s="7">
        <f t="shared" si="385"/>
        <v>0</v>
      </c>
      <c r="EO206" s="7">
        <f t="shared" si="385"/>
        <v>0</v>
      </c>
      <c r="EP206" s="7">
        <f t="shared" si="385"/>
        <v>0</v>
      </c>
      <c r="EQ206" s="7">
        <f t="shared" si="385"/>
        <v>3426900.8303867634</v>
      </c>
      <c r="ER206" s="7">
        <f t="shared" si="385"/>
        <v>0</v>
      </c>
      <c r="ES206" s="7">
        <f t="shared" si="385"/>
        <v>0</v>
      </c>
      <c r="ET206" s="7">
        <f t="shared" si="385"/>
        <v>0</v>
      </c>
      <c r="EU206" s="7">
        <f t="shared" si="385"/>
        <v>0</v>
      </c>
      <c r="EV206" s="7">
        <f t="shared" si="385"/>
        <v>0</v>
      </c>
      <c r="EW206" s="7">
        <f t="shared" si="385"/>
        <v>1272466.6219245601</v>
      </c>
      <c r="EX206" s="7">
        <f t="shared" si="385"/>
        <v>995252.35982946178</v>
      </c>
      <c r="EY206" s="7">
        <f t="shared" si="385"/>
        <v>0</v>
      </c>
      <c r="EZ206" s="7">
        <f t="shared" si="385"/>
        <v>0</v>
      </c>
      <c r="FA206" s="7">
        <f t="shared" si="385"/>
        <v>0</v>
      </c>
      <c r="FB206" s="7">
        <f t="shared" si="385"/>
        <v>0</v>
      </c>
      <c r="FC206" s="7">
        <f t="shared" si="385"/>
        <v>0</v>
      </c>
      <c r="FD206" s="7">
        <f t="shared" si="385"/>
        <v>0</v>
      </c>
      <c r="FE206" s="7">
        <f t="shared" si="385"/>
        <v>189689.72627498041</v>
      </c>
      <c r="FF206" s="7">
        <f t="shared" si="385"/>
        <v>0</v>
      </c>
      <c r="FG206" s="7">
        <f t="shared" ref="FG206:FX206" si="386">FG181</f>
        <v>0</v>
      </c>
      <c r="FH206" s="7">
        <f t="shared" si="386"/>
        <v>0</v>
      </c>
      <c r="FI206" s="7">
        <f t="shared" si="386"/>
        <v>0</v>
      </c>
      <c r="FJ206" s="7">
        <f t="shared" si="386"/>
        <v>0</v>
      </c>
      <c r="FK206" s="7">
        <f t="shared" si="386"/>
        <v>0</v>
      </c>
      <c r="FL206" s="7">
        <f t="shared" si="386"/>
        <v>0</v>
      </c>
      <c r="FM206" s="7">
        <f t="shared" si="386"/>
        <v>0</v>
      </c>
      <c r="FN206" s="7">
        <f t="shared" si="386"/>
        <v>0</v>
      </c>
      <c r="FO206" s="7">
        <f t="shared" si="386"/>
        <v>0</v>
      </c>
      <c r="FP206" s="7">
        <f t="shared" si="386"/>
        <v>0</v>
      </c>
      <c r="FQ206" s="7">
        <f t="shared" si="386"/>
        <v>0</v>
      </c>
      <c r="FR206" s="7">
        <f t="shared" si="386"/>
        <v>320524.77800881589</v>
      </c>
      <c r="FS206" s="7">
        <f t="shared" si="386"/>
        <v>77339.999908660393</v>
      </c>
      <c r="FT206" s="7">
        <f t="shared" si="386"/>
        <v>0</v>
      </c>
      <c r="FU206" s="7">
        <f t="shared" si="386"/>
        <v>0</v>
      </c>
      <c r="FV206" s="7">
        <f t="shared" si="386"/>
        <v>0</v>
      </c>
      <c r="FW206" s="7">
        <f t="shared" si="386"/>
        <v>0</v>
      </c>
      <c r="FX206" s="7">
        <f t="shared" si="386"/>
        <v>0</v>
      </c>
      <c r="FY206" s="4">
        <f>SUM(C206:FX206)</f>
        <v>36764569.362676077</v>
      </c>
    </row>
    <row r="207" spans="1:181" x14ac:dyDescent="0.25">
      <c r="B207" t="s">
        <v>409</v>
      </c>
      <c r="C207" s="7">
        <f>C192</f>
        <v>0</v>
      </c>
      <c r="D207" s="7">
        <f t="shared" ref="D207:BO207" si="387">D192</f>
        <v>0</v>
      </c>
      <c r="E207" s="7">
        <f t="shared" si="387"/>
        <v>0</v>
      </c>
      <c r="F207" s="7">
        <f t="shared" si="387"/>
        <v>0</v>
      </c>
      <c r="G207" s="7">
        <f t="shared" si="387"/>
        <v>0</v>
      </c>
      <c r="H207" s="7">
        <f t="shared" si="387"/>
        <v>0</v>
      </c>
      <c r="I207" s="7">
        <f t="shared" si="387"/>
        <v>0</v>
      </c>
      <c r="J207" s="7">
        <f t="shared" si="387"/>
        <v>0</v>
      </c>
      <c r="K207" s="7">
        <f t="shared" si="387"/>
        <v>0</v>
      </c>
      <c r="L207" s="7">
        <f t="shared" si="387"/>
        <v>0</v>
      </c>
      <c r="M207" s="7">
        <f t="shared" si="387"/>
        <v>0</v>
      </c>
      <c r="N207" s="7">
        <f t="shared" si="387"/>
        <v>0</v>
      </c>
      <c r="O207" s="7">
        <f t="shared" si="387"/>
        <v>0</v>
      </c>
      <c r="P207" s="7">
        <f t="shared" si="387"/>
        <v>0</v>
      </c>
      <c r="Q207" s="7">
        <f t="shared" si="387"/>
        <v>0</v>
      </c>
      <c r="R207" s="7">
        <f t="shared" si="387"/>
        <v>0</v>
      </c>
      <c r="S207" s="7">
        <f t="shared" si="387"/>
        <v>0</v>
      </c>
      <c r="T207" s="7">
        <f t="shared" si="387"/>
        <v>0</v>
      </c>
      <c r="U207" s="7">
        <f t="shared" si="387"/>
        <v>0</v>
      </c>
      <c r="V207" s="7">
        <f t="shared" si="387"/>
        <v>0</v>
      </c>
      <c r="W207" s="7">
        <f t="shared" si="387"/>
        <v>0</v>
      </c>
      <c r="X207" s="7">
        <f t="shared" si="387"/>
        <v>0</v>
      </c>
      <c r="Y207" s="7">
        <f t="shared" si="387"/>
        <v>0</v>
      </c>
      <c r="Z207" s="7">
        <f t="shared" si="387"/>
        <v>0</v>
      </c>
      <c r="AA207" s="7">
        <f t="shared" si="387"/>
        <v>0</v>
      </c>
      <c r="AB207" s="7">
        <f t="shared" si="387"/>
        <v>0</v>
      </c>
      <c r="AC207" s="7">
        <f t="shared" si="387"/>
        <v>0</v>
      </c>
      <c r="AD207" s="7">
        <f t="shared" si="387"/>
        <v>0</v>
      </c>
      <c r="AE207" s="7">
        <f t="shared" si="387"/>
        <v>0</v>
      </c>
      <c r="AF207" s="7">
        <f t="shared" si="387"/>
        <v>0</v>
      </c>
      <c r="AG207" s="7">
        <f t="shared" si="387"/>
        <v>539832.8479999993</v>
      </c>
      <c r="AH207" s="7">
        <f t="shared" si="387"/>
        <v>0</v>
      </c>
      <c r="AI207" s="7">
        <f t="shared" si="387"/>
        <v>0</v>
      </c>
      <c r="AJ207" s="7">
        <f t="shared" si="387"/>
        <v>0</v>
      </c>
      <c r="AK207" s="7">
        <f t="shared" si="387"/>
        <v>0</v>
      </c>
      <c r="AL207" s="7">
        <f t="shared" si="387"/>
        <v>0</v>
      </c>
      <c r="AM207" s="7">
        <f t="shared" si="387"/>
        <v>0</v>
      </c>
      <c r="AN207" s="7">
        <f t="shared" si="387"/>
        <v>0</v>
      </c>
      <c r="AO207" s="7">
        <f t="shared" si="387"/>
        <v>0</v>
      </c>
      <c r="AP207" s="7">
        <f t="shared" si="387"/>
        <v>0</v>
      </c>
      <c r="AQ207" s="7">
        <f t="shared" si="387"/>
        <v>0</v>
      </c>
      <c r="AR207" s="7">
        <f t="shared" si="387"/>
        <v>0</v>
      </c>
      <c r="AS207" s="7">
        <f t="shared" si="387"/>
        <v>0</v>
      </c>
      <c r="AT207" s="7">
        <f t="shared" si="387"/>
        <v>0</v>
      </c>
      <c r="AU207" s="7">
        <f t="shared" si="387"/>
        <v>0</v>
      </c>
      <c r="AV207" s="7">
        <f t="shared" si="387"/>
        <v>0</v>
      </c>
      <c r="AW207" s="7">
        <f t="shared" si="387"/>
        <v>0</v>
      </c>
      <c r="AX207" s="7">
        <f t="shared" si="387"/>
        <v>0</v>
      </c>
      <c r="AY207" s="7">
        <f t="shared" si="387"/>
        <v>0</v>
      </c>
      <c r="AZ207" s="7">
        <f t="shared" si="387"/>
        <v>0</v>
      </c>
      <c r="BA207" s="7">
        <f t="shared" si="387"/>
        <v>0</v>
      </c>
      <c r="BB207" s="7">
        <f t="shared" si="387"/>
        <v>0</v>
      </c>
      <c r="BC207" s="7">
        <f t="shared" si="387"/>
        <v>0</v>
      </c>
      <c r="BD207" s="7">
        <f t="shared" si="387"/>
        <v>0</v>
      </c>
      <c r="BE207" s="7">
        <f t="shared" si="387"/>
        <v>0</v>
      </c>
      <c r="BF207" s="7">
        <f t="shared" si="387"/>
        <v>0</v>
      </c>
      <c r="BG207" s="7">
        <f t="shared" si="387"/>
        <v>0</v>
      </c>
      <c r="BH207" s="7">
        <f t="shared" si="387"/>
        <v>0</v>
      </c>
      <c r="BI207" s="7">
        <f t="shared" si="387"/>
        <v>0</v>
      </c>
      <c r="BJ207" s="7">
        <f t="shared" si="387"/>
        <v>0</v>
      </c>
      <c r="BK207" s="7">
        <f t="shared" si="387"/>
        <v>0</v>
      </c>
      <c r="BL207" s="7">
        <f t="shared" si="387"/>
        <v>0</v>
      </c>
      <c r="BM207" s="7">
        <f t="shared" si="387"/>
        <v>0</v>
      </c>
      <c r="BN207" s="7">
        <f t="shared" si="387"/>
        <v>0</v>
      </c>
      <c r="BO207" s="7">
        <f t="shared" si="387"/>
        <v>0</v>
      </c>
      <c r="BP207" s="7">
        <f t="shared" ref="BP207:EA207" si="388">BP192</f>
        <v>0</v>
      </c>
      <c r="BQ207" s="7">
        <f t="shared" si="388"/>
        <v>0</v>
      </c>
      <c r="BR207" s="7">
        <f t="shared" si="388"/>
        <v>0</v>
      </c>
      <c r="BS207" s="7">
        <f t="shared" si="388"/>
        <v>0</v>
      </c>
      <c r="BT207" s="7">
        <f t="shared" si="388"/>
        <v>0</v>
      </c>
      <c r="BU207" s="7">
        <f t="shared" si="388"/>
        <v>0</v>
      </c>
      <c r="BV207" s="7">
        <f t="shared" si="388"/>
        <v>0</v>
      </c>
      <c r="BW207" s="7">
        <f t="shared" si="388"/>
        <v>0</v>
      </c>
      <c r="BX207" s="7">
        <f t="shared" si="388"/>
        <v>0</v>
      </c>
      <c r="BY207" s="7">
        <f t="shared" si="388"/>
        <v>0</v>
      </c>
      <c r="BZ207" s="7">
        <f t="shared" si="388"/>
        <v>0</v>
      </c>
      <c r="CA207" s="7">
        <f t="shared" si="388"/>
        <v>0</v>
      </c>
      <c r="CB207" s="7">
        <f t="shared" si="388"/>
        <v>0</v>
      </c>
      <c r="CC207" s="7">
        <f t="shared" si="388"/>
        <v>0</v>
      </c>
      <c r="CD207" s="7">
        <f t="shared" si="388"/>
        <v>0</v>
      </c>
      <c r="CE207" s="7">
        <f t="shared" si="388"/>
        <v>0</v>
      </c>
      <c r="CF207" s="7">
        <f t="shared" si="388"/>
        <v>0</v>
      </c>
      <c r="CG207" s="7">
        <f t="shared" si="388"/>
        <v>0</v>
      </c>
      <c r="CH207" s="7">
        <f t="shared" si="388"/>
        <v>0</v>
      </c>
      <c r="CI207" s="7">
        <f t="shared" si="388"/>
        <v>0</v>
      </c>
      <c r="CJ207" s="7">
        <f t="shared" si="388"/>
        <v>0</v>
      </c>
      <c r="CK207" s="7">
        <f t="shared" si="388"/>
        <v>0</v>
      </c>
      <c r="CL207" s="7">
        <f t="shared" si="388"/>
        <v>0</v>
      </c>
      <c r="CM207" s="7">
        <f t="shared" si="388"/>
        <v>0</v>
      </c>
      <c r="CN207" s="7">
        <f t="shared" si="388"/>
        <v>0</v>
      </c>
      <c r="CO207" s="7">
        <f t="shared" si="388"/>
        <v>0</v>
      </c>
      <c r="CP207" s="7">
        <f t="shared" si="388"/>
        <v>0</v>
      </c>
      <c r="CQ207" s="7">
        <f t="shared" si="388"/>
        <v>0</v>
      </c>
      <c r="CR207" s="7">
        <f t="shared" si="388"/>
        <v>0</v>
      </c>
      <c r="CS207" s="7">
        <f t="shared" si="388"/>
        <v>0</v>
      </c>
      <c r="CT207" s="7">
        <f t="shared" si="388"/>
        <v>0</v>
      </c>
      <c r="CU207" s="7">
        <f t="shared" si="388"/>
        <v>0</v>
      </c>
      <c r="CV207" s="7">
        <f t="shared" si="388"/>
        <v>0</v>
      </c>
      <c r="CW207" s="7">
        <f t="shared" si="388"/>
        <v>0</v>
      </c>
      <c r="CX207" s="7">
        <f t="shared" si="388"/>
        <v>0</v>
      </c>
      <c r="CY207" s="7">
        <f t="shared" si="388"/>
        <v>0</v>
      </c>
      <c r="CZ207" s="7">
        <f t="shared" si="388"/>
        <v>0</v>
      </c>
      <c r="DA207" s="7">
        <f t="shared" si="388"/>
        <v>0</v>
      </c>
      <c r="DB207" s="7">
        <f t="shared" si="388"/>
        <v>0</v>
      </c>
      <c r="DC207" s="7">
        <f t="shared" si="388"/>
        <v>0</v>
      </c>
      <c r="DD207" s="7">
        <f t="shared" si="388"/>
        <v>110392.03199999989</v>
      </c>
      <c r="DE207" s="7">
        <f t="shared" si="388"/>
        <v>0</v>
      </c>
      <c r="DF207" s="7">
        <f t="shared" si="388"/>
        <v>0</v>
      </c>
      <c r="DG207" s="7">
        <f t="shared" si="388"/>
        <v>0</v>
      </c>
      <c r="DH207" s="7">
        <f t="shared" si="388"/>
        <v>0</v>
      </c>
      <c r="DI207" s="7">
        <f t="shared" si="388"/>
        <v>0</v>
      </c>
      <c r="DJ207" s="7">
        <f t="shared" si="388"/>
        <v>0</v>
      </c>
      <c r="DK207" s="7">
        <f t="shared" si="388"/>
        <v>0</v>
      </c>
      <c r="DL207" s="7">
        <f t="shared" si="388"/>
        <v>0</v>
      </c>
      <c r="DM207" s="7">
        <f t="shared" si="388"/>
        <v>0</v>
      </c>
      <c r="DN207" s="7">
        <f t="shared" si="388"/>
        <v>0</v>
      </c>
      <c r="DO207" s="7">
        <f t="shared" si="388"/>
        <v>0</v>
      </c>
      <c r="DP207" s="7">
        <f t="shared" si="388"/>
        <v>0</v>
      </c>
      <c r="DQ207" s="7">
        <f t="shared" si="388"/>
        <v>0</v>
      </c>
      <c r="DR207" s="7">
        <f t="shared" si="388"/>
        <v>0</v>
      </c>
      <c r="DS207" s="7">
        <f t="shared" si="388"/>
        <v>0</v>
      </c>
      <c r="DT207" s="7">
        <f t="shared" si="388"/>
        <v>0</v>
      </c>
      <c r="DU207" s="7">
        <f t="shared" si="388"/>
        <v>0</v>
      </c>
      <c r="DV207" s="7">
        <f t="shared" si="388"/>
        <v>0</v>
      </c>
      <c r="DW207" s="7">
        <f t="shared" si="388"/>
        <v>0</v>
      </c>
      <c r="DX207" s="7">
        <f t="shared" si="388"/>
        <v>0</v>
      </c>
      <c r="DY207" s="7">
        <f t="shared" si="388"/>
        <v>0</v>
      </c>
      <c r="DZ207" s="7">
        <f t="shared" si="388"/>
        <v>0</v>
      </c>
      <c r="EA207" s="7">
        <f t="shared" si="388"/>
        <v>0</v>
      </c>
      <c r="EB207" s="7">
        <f t="shared" ref="EB207:FX207" si="389">EB192</f>
        <v>0</v>
      </c>
      <c r="EC207" s="7">
        <f t="shared" si="389"/>
        <v>0</v>
      </c>
      <c r="ED207" s="7">
        <f t="shared" si="389"/>
        <v>0</v>
      </c>
      <c r="EE207" s="7">
        <f t="shared" si="389"/>
        <v>0</v>
      </c>
      <c r="EF207" s="7">
        <f t="shared" si="389"/>
        <v>0</v>
      </c>
      <c r="EG207" s="7">
        <f t="shared" si="389"/>
        <v>0</v>
      </c>
      <c r="EH207" s="7">
        <f t="shared" si="389"/>
        <v>0</v>
      </c>
      <c r="EI207" s="7">
        <f t="shared" si="389"/>
        <v>0</v>
      </c>
      <c r="EJ207" s="7">
        <f t="shared" si="389"/>
        <v>0</v>
      </c>
      <c r="EK207" s="7">
        <f t="shared" si="389"/>
        <v>0</v>
      </c>
      <c r="EL207" s="7">
        <f t="shared" si="389"/>
        <v>0</v>
      </c>
      <c r="EM207" s="7">
        <f t="shared" si="389"/>
        <v>0</v>
      </c>
      <c r="EN207" s="7">
        <f t="shared" si="389"/>
        <v>0</v>
      </c>
      <c r="EO207" s="7">
        <f t="shared" si="389"/>
        <v>0</v>
      </c>
      <c r="EP207" s="7">
        <f t="shared" si="389"/>
        <v>0</v>
      </c>
      <c r="EQ207" s="7">
        <f t="shared" si="389"/>
        <v>0</v>
      </c>
      <c r="ER207" s="7">
        <f t="shared" si="389"/>
        <v>0</v>
      </c>
      <c r="ES207" s="7">
        <f t="shared" si="389"/>
        <v>0</v>
      </c>
      <c r="ET207" s="7">
        <f t="shared" si="389"/>
        <v>0</v>
      </c>
      <c r="EU207" s="7">
        <f t="shared" si="389"/>
        <v>0</v>
      </c>
      <c r="EV207" s="7">
        <f t="shared" si="389"/>
        <v>0</v>
      </c>
      <c r="EW207" s="7">
        <f t="shared" si="389"/>
        <v>0</v>
      </c>
      <c r="EX207" s="7">
        <f t="shared" si="389"/>
        <v>0</v>
      </c>
      <c r="EY207" s="7">
        <f t="shared" si="389"/>
        <v>0</v>
      </c>
      <c r="EZ207" s="7">
        <f t="shared" si="389"/>
        <v>0</v>
      </c>
      <c r="FA207" s="7">
        <f t="shared" si="389"/>
        <v>0</v>
      </c>
      <c r="FB207" s="7">
        <f t="shared" si="389"/>
        <v>216772.85500000045</v>
      </c>
      <c r="FC207" s="7">
        <f t="shared" si="389"/>
        <v>0</v>
      </c>
      <c r="FD207" s="7">
        <f t="shared" si="389"/>
        <v>0</v>
      </c>
      <c r="FE207" s="7">
        <f t="shared" si="389"/>
        <v>0</v>
      </c>
      <c r="FF207" s="7">
        <f t="shared" si="389"/>
        <v>0</v>
      </c>
      <c r="FG207" s="7">
        <f t="shared" si="389"/>
        <v>0</v>
      </c>
      <c r="FH207" s="7">
        <f t="shared" si="389"/>
        <v>0</v>
      </c>
      <c r="FI207" s="7">
        <f t="shared" si="389"/>
        <v>0</v>
      </c>
      <c r="FJ207" s="7">
        <f t="shared" si="389"/>
        <v>0</v>
      </c>
      <c r="FK207" s="7">
        <f t="shared" si="389"/>
        <v>0</v>
      </c>
      <c r="FL207" s="7">
        <f t="shared" si="389"/>
        <v>0</v>
      </c>
      <c r="FM207" s="7">
        <f t="shared" si="389"/>
        <v>0</v>
      </c>
      <c r="FN207" s="7">
        <f t="shared" si="389"/>
        <v>0</v>
      </c>
      <c r="FO207" s="7">
        <f t="shared" si="389"/>
        <v>0</v>
      </c>
      <c r="FP207" s="7">
        <f t="shared" si="389"/>
        <v>0</v>
      </c>
      <c r="FQ207" s="7">
        <f t="shared" si="389"/>
        <v>0</v>
      </c>
      <c r="FR207" s="7">
        <f t="shared" si="389"/>
        <v>0</v>
      </c>
      <c r="FS207" s="7">
        <f t="shared" si="389"/>
        <v>0</v>
      </c>
      <c r="FT207" s="7">
        <f t="shared" si="389"/>
        <v>125444.83400000003</v>
      </c>
      <c r="FU207" s="7">
        <f t="shared" si="389"/>
        <v>0</v>
      </c>
      <c r="FV207" s="7">
        <f t="shared" si="389"/>
        <v>0</v>
      </c>
      <c r="FW207" s="7">
        <f t="shared" si="389"/>
        <v>0</v>
      </c>
      <c r="FX207" s="7">
        <f t="shared" si="389"/>
        <v>0</v>
      </c>
      <c r="FY207" s="4">
        <f>SUM(C207:FX207)</f>
        <v>992442.56899999967</v>
      </c>
    </row>
    <row r="208" spans="1:181" s="128" customFormat="1" x14ac:dyDescent="0.25">
      <c r="A208" s="127"/>
      <c r="B208" s="129" t="s">
        <v>417</v>
      </c>
      <c r="C208" s="123">
        <f>SUM(C204:C207)</f>
        <v>61476865.620000005</v>
      </c>
      <c r="D208" s="123">
        <f t="shared" ref="D208:BO208" si="390">SUM(D204:D207)</f>
        <v>286867326.296</v>
      </c>
      <c r="E208" s="123">
        <f t="shared" si="390"/>
        <v>62053949.978000008</v>
      </c>
      <c r="F208" s="123">
        <f t="shared" si="390"/>
        <v>110297210.736</v>
      </c>
      <c r="G208" s="123">
        <f t="shared" si="390"/>
        <v>7101159.9088610001</v>
      </c>
      <c r="H208" s="123">
        <f t="shared" si="390"/>
        <v>6845811.5419999976</v>
      </c>
      <c r="I208" s="123">
        <f t="shared" si="390"/>
        <v>81741833.30400002</v>
      </c>
      <c r="J208" s="123">
        <f t="shared" si="390"/>
        <v>17018016.066</v>
      </c>
      <c r="K208" s="123">
        <f t="shared" si="390"/>
        <v>3056532.8860000004</v>
      </c>
      <c r="L208" s="123">
        <f t="shared" si="390"/>
        <v>21359855.631999999</v>
      </c>
      <c r="M208" s="123">
        <f t="shared" si="390"/>
        <v>13367983.687999999</v>
      </c>
      <c r="N208" s="123">
        <f t="shared" si="390"/>
        <v>337261732.32999992</v>
      </c>
      <c r="O208" s="123">
        <f t="shared" si="390"/>
        <v>96254627.855999991</v>
      </c>
      <c r="P208" s="123">
        <f t="shared" si="390"/>
        <v>2205116.068</v>
      </c>
      <c r="Q208" s="123">
        <f t="shared" si="390"/>
        <v>307573325.28800005</v>
      </c>
      <c r="R208" s="123">
        <f t="shared" si="390"/>
        <v>4021505.9957033601</v>
      </c>
      <c r="S208" s="123">
        <f t="shared" si="390"/>
        <v>10610882.024</v>
      </c>
      <c r="T208" s="123">
        <f t="shared" si="390"/>
        <v>1716514.3057688877</v>
      </c>
      <c r="U208" s="123">
        <f t="shared" si="390"/>
        <v>779704.12167746504</v>
      </c>
      <c r="V208" s="123">
        <f t="shared" si="390"/>
        <v>2870082.9339999999</v>
      </c>
      <c r="W208" s="123">
        <f t="shared" si="390"/>
        <v>1712852.8530000001</v>
      </c>
      <c r="X208" s="123">
        <f t="shared" si="390"/>
        <v>651894.51908514497</v>
      </c>
      <c r="Y208" s="123">
        <f t="shared" si="390"/>
        <v>4542849.4399999995</v>
      </c>
      <c r="Z208" s="123">
        <f t="shared" si="390"/>
        <v>2600632.2250453252</v>
      </c>
      <c r="AA208" s="123">
        <f t="shared" si="390"/>
        <v>190156337.65371498</v>
      </c>
      <c r="AB208" s="123">
        <f t="shared" si="390"/>
        <v>188117021.52199998</v>
      </c>
      <c r="AC208" s="123">
        <f t="shared" si="390"/>
        <v>6094754.1886711009</v>
      </c>
      <c r="AD208" s="123">
        <f t="shared" si="390"/>
        <v>7234905.6436740002</v>
      </c>
      <c r="AE208" s="123">
        <f t="shared" si="390"/>
        <v>1282951.0143121844</v>
      </c>
      <c r="AF208" s="123">
        <f t="shared" si="390"/>
        <v>1881169.2688950291</v>
      </c>
      <c r="AG208" s="123">
        <f t="shared" si="390"/>
        <v>7238202.6799999997</v>
      </c>
      <c r="AH208" s="123">
        <f t="shared" si="390"/>
        <v>8107234.1351168007</v>
      </c>
      <c r="AI208" s="123">
        <f t="shared" si="390"/>
        <v>3339053.6780000003</v>
      </c>
      <c r="AJ208" s="123">
        <f t="shared" si="390"/>
        <v>2677122.9400000004</v>
      </c>
      <c r="AK208" s="123">
        <f t="shared" si="390"/>
        <v>2576567.9219999993</v>
      </c>
      <c r="AL208" s="123">
        <f t="shared" si="390"/>
        <v>3056269.8</v>
      </c>
      <c r="AM208" s="123">
        <f t="shared" si="390"/>
        <v>3799721.6141170678</v>
      </c>
      <c r="AN208" s="123">
        <f t="shared" si="390"/>
        <v>3465533.2800000003</v>
      </c>
      <c r="AO208" s="123">
        <f t="shared" si="390"/>
        <v>34154043.771916002</v>
      </c>
      <c r="AP208" s="123">
        <f t="shared" si="390"/>
        <v>655537693.19400001</v>
      </c>
      <c r="AQ208" s="123">
        <f t="shared" si="390"/>
        <v>2671692.1929620802</v>
      </c>
      <c r="AR208" s="123">
        <f t="shared" si="390"/>
        <v>395860421.69799995</v>
      </c>
      <c r="AS208" s="123">
        <f t="shared" si="390"/>
        <v>43845170.088839993</v>
      </c>
      <c r="AT208" s="123">
        <f t="shared" si="390"/>
        <v>17025074.82</v>
      </c>
      <c r="AU208" s="123">
        <f t="shared" si="390"/>
        <v>3054539.8434591996</v>
      </c>
      <c r="AV208" s="123">
        <f t="shared" si="390"/>
        <v>2900325.96</v>
      </c>
      <c r="AW208" s="123">
        <f t="shared" si="390"/>
        <v>2233021.1631283201</v>
      </c>
      <c r="AX208" s="123">
        <f t="shared" si="390"/>
        <v>708784.49581307196</v>
      </c>
      <c r="AY208" s="123">
        <f t="shared" si="390"/>
        <v>4026539.95</v>
      </c>
      <c r="AZ208" s="123">
        <f t="shared" si="390"/>
        <v>77072348.666536793</v>
      </c>
      <c r="BA208" s="123">
        <f t="shared" si="390"/>
        <v>58730748.222008005</v>
      </c>
      <c r="BB208" s="123">
        <f t="shared" si="390"/>
        <v>51644981.708327994</v>
      </c>
      <c r="BC208" s="123">
        <f t="shared" si="390"/>
        <v>192921506.36097357</v>
      </c>
      <c r="BD208" s="123">
        <f t="shared" si="390"/>
        <v>28045373.32</v>
      </c>
      <c r="BE208" s="123">
        <f t="shared" si="390"/>
        <v>9858873.3809248023</v>
      </c>
      <c r="BF208" s="123">
        <f t="shared" si="390"/>
        <v>146552812.72999999</v>
      </c>
      <c r="BG208" s="123">
        <f t="shared" si="390"/>
        <v>7929598.5090000005</v>
      </c>
      <c r="BH208" s="123">
        <f t="shared" si="390"/>
        <v>4711121.96246232</v>
      </c>
      <c r="BI208" s="123">
        <f t="shared" si="390"/>
        <v>2345694.3516905271</v>
      </c>
      <c r="BJ208" s="123">
        <f t="shared" si="390"/>
        <v>36077333.430645451</v>
      </c>
      <c r="BK208" s="123">
        <f t="shared" si="390"/>
        <v>96184030.921079218</v>
      </c>
      <c r="BL208" s="123">
        <f t="shared" si="390"/>
        <v>2102059.1579999998</v>
      </c>
      <c r="BM208" s="123">
        <f t="shared" si="390"/>
        <v>2802687.8017399115</v>
      </c>
      <c r="BN208" s="123">
        <f t="shared" si="390"/>
        <v>27107279.504000001</v>
      </c>
      <c r="BO208" s="123">
        <f t="shared" si="390"/>
        <v>10668509.864294501</v>
      </c>
      <c r="BP208" s="123">
        <f t="shared" ref="BP208:EA208" si="391">SUM(BP204:BP207)</f>
        <v>2494469.9649999999</v>
      </c>
      <c r="BQ208" s="123">
        <f t="shared" si="391"/>
        <v>37333600.459531397</v>
      </c>
      <c r="BR208" s="123">
        <f t="shared" si="391"/>
        <v>27905626.215683464</v>
      </c>
      <c r="BS208" s="123">
        <f t="shared" si="391"/>
        <v>7104142.6319285268</v>
      </c>
      <c r="BT208" s="123">
        <f t="shared" si="391"/>
        <v>2900027.9210319207</v>
      </c>
      <c r="BU208" s="123">
        <f t="shared" si="391"/>
        <v>3680332.5029999996</v>
      </c>
      <c r="BV208" s="123">
        <f t="shared" si="391"/>
        <v>8752349.1649999991</v>
      </c>
      <c r="BW208" s="123">
        <f t="shared" si="391"/>
        <v>11518210.662447996</v>
      </c>
      <c r="BX208" s="123">
        <f t="shared" si="391"/>
        <v>1121871.1460000002</v>
      </c>
      <c r="BY208" s="123">
        <f t="shared" si="391"/>
        <v>4522693.4740000004</v>
      </c>
      <c r="BZ208" s="123">
        <f t="shared" si="391"/>
        <v>2453008.5579999993</v>
      </c>
      <c r="CA208" s="123">
        <f t="shared" si="391"/>
        <v>2354813.8766396455</v>
      </c>
      <c r="CB208" s="123">
        <f t="shared" si="391"/>
        <v>539545653.17799997</v>
      </c>
      <c r="CC208" s="123">
        <f t="shared" si="391"/>
        <v>2004020.9020896999</v>
      </c>
      <c r="CD208" s="123">
        <f t="shared" si="391"/>
        <v>1061532.1082627999</v>
      </c>
      <c r="CE208" s="123">
        <f t="shared" si="391"/>
        <v>2006824.06</v>
      </c>
      <c r="CF208" s="123">
        <f t="shared" si="391"/>
        <v>1690098.3287733363</v>
      </c>
      <c r="CG208" s="123">
        <f t="shared" si="391"/>
        <v>2116539.1800000002</v>
      </c>
      <c r="CH208" s="123">
        <f t="shared" si="391"/>
        <v>1714426.8848949119</v>
      </c>
      <c r="CI208" s="123">
        <f t="shared" si="391"/>
        <v>6117538.5281815808</v>
      </c>
      <c r="CJ208" s="123">
        <f t="shared" si="391"/>
        <v>9576708.2819999978</v>
      </c>
      <c r="CK208" s="123">
        <f t="shared" si="391"/>
        <v>27005474.054151282</v>
      </c>
      <c r="CL208" s="123">
        <f t="shared" si="391"/>
        <v>8696207.3050485905</v>
      </c>
      <c r="CM208" s="123">
        <f t="shared" si="391"/>
        <v>5314562.4995631557</v>
      </c>
      <c r="CN208" s="123">
        <f t="shared" si="391"/>
        <v>178822628.62000003</v>
      </c>
      <c r="CO208" s="123">
        <f t="shared" si="391"/>
        <v>98373769.098657608</v>
      </c>
      <c r="CP208" s="123">
        <f t="shared" si="391"/>
        <v>8352055.3660000013</v>
      </c>
      <c r="CQ208" s="123">
        <f t="shared" si="391"/>
        <v>9437559.4408949595</v>
      </c>
      <c r="CR208" s="123">
        <f t="shared" si="391"/>
        <v>1981792.7696020452</v>
      </c>
      <c r="CS208" s="123">
        <f t="shared" si="391"/>
        <v>3166301.0424366076</v>
      </c>
      <c r="CT208" s="123">
        <f t="shared" si="391"/>
        <v>1141016.5310637921</v>
      </c>
      <c r="CU208" s="123">
        <f t="shared" si="391"/>
        <v>2682375.2508105286</v>
      </c>
      <c r="CV208" s="123">
        <f t="shared" si="391"/>
        <v>660640.73770634911</v>
      </c>
      <c r="CW208" s="123">
        <f t="shared" si="391"/>
        <v>2029159.9179999998</v>
      </c>
      <c r="CX208" s="123">
        <f t="shared" si="391"/>
        <v>3647765.3246071041</v>
      </c>
      <c r="CY208" s="123">
        <f t="shared" si="391"/>
        <v>1043771.3160000001</v>
      </c>
      <c r="CZ208" s="123">
        <f t="shared" si="391"/>
        <v>16068834.445</v>
      </c>
      <c r="DA208" s="123">
        <f t="shared" si="391"/>
        <v>2207928.11</v>
      </c>
      <c r="DB208" s="123">
        <f t="shared" si="391"/>
        <v>3004558.6210000003</v>
      </c>
      <c r="DC208" s="123">
        <f t="shared" si="391"/>
        <v>1952765.8414720832</v>
      </c>
      <c r="DD208" s="123">
        <f t="shared" si="391"/>
        <v>1724835.21</v>
      </c>
      <c r="DE208" s="123">
        <f t="shared" si="391"/>
        <v>3744357.4182332</v>
      </c>
      <c r="DF208" s="123">
        <f t="shared" si="391"/>
        <v>140896432.17658219</v>
      </c>
      <c r="DG208" s="123">
        <f t="shared" si="391"/>
        <v>1254518.7290000001</v>
      </c>
      <c r="DH208" s="123">
        <f t="shared" si="391"/>
        <v>15665245.664000001</v>
      </c>
      <c r="DI208" s="123">
        <f t="shared" si="391"/>
        <v>19754531.030000001</v>
      </c>
      <c r="DJ208" s="123">
        <f t="shared" si="391"/>
        <v>5346245.1488907216</v>
      </c>
      <c r="DK208" s="123">
        <f t="shared" si="391"/>
        <v>3127555.4844948002</v>
      </c>
      <c r="DL208" s="123">
        <f t="shared" si="391"/>
        <v>40439263.921565399</v>
      </c>
      <c r="DM208" s="123">
        <f t="shared" si="391"/>
        <v>2924586.9002634007</v>
      </c>
      <c r="DN208" s="123">
        <f t="shared" si="391"/>
        <v>11655632.864999998</v>
      </c>
      <c r="DO208" s="123">
        <f t="shared" si="391"/>
        <v>23681138.894000001</v>
      </c>
      <c r="DP208" s="123">
        <f t="shared" si="391"/>
        <v>2389502.4679999999</v>
      </c>
      <c r="DQ208" s="123">
        <f t="shared" si="391"/>
        <v>4322987.1100000003</v>
      </c>
      <c r="DR208" s="123">
        <f t="shared" si="391"/>
        <v>10764430.960000001</v>
      </c>
      <c r="DS208" s="123">
        <f t="shared" si="391"/>
        <v>7119875.8099999996</v>
      </c>
      <c r="DT208" s="123">
        <f t="shared" si="391"/>
        <v>1980417.3530956602</v>
      </c>
      <c r="DU208" s="123">
        <f t="shared" si="391"/>
        <v>3560460.844</v>
      </c>
      <c r="DV208" s="123">
        <f t="shared" si="391"/>
        <v>2485975.59</v>
      </c>
      <c r="DW208" s="123">
        <f t="shared" si="391"/>
        <v>3123767.4997946154</v>
      </c>
      <c r="DX208" s="123">
        <f t="shared" si="391"/>
        <v>2250649.5493676676</v>
      </c>
      <c r="DY208" s="123">
        <f t="shared" si="391"/>
        <v>2966333.4750653165</v>
      </c>
      <c r="DZ208" s="123">
        <f t="shared" si="391"/>
        <v>6995422.7267693616</v>
      </c>
      <c r="EA208" s="123">
        <f t="shared" si="391"/>
        <v>4387065.9059999995</v>
      </c>
      <c r="EB208" s="123">
        <f t="shared" ref="EB208:FY208" si="392">SUM(EB204:EB207)</f>
        <v>5027464.4380000001</v>
      </c>
      <c r="EC208" s="123">
        <f t="shared" si="392"/>
        <v>2876095.4380000001</v>
      </c>
      <c r="ED208" s="123">
        <f t="shared" si="392"/>
        <v>13947979.382552946</v>
      </c>
      <c r="EE208" s="123">
        <f t="shared" si="392"/>
        <v>2461352.2740000002</v>
      </c>
      <c r="EF208" s="123">
        <f t="shared" si="392"/>
        <v>11955639.560297249</v>
      </c>
      <c r="EG208" s="123">
        <f t="shared" si="392"/>
        <v>3065443.8539999994</v>
      </c>
      <c r="EH208" s="123">
        <f t="shared" si="392"/>
        <v>2575764.5730000003</v>
      </c>
      <c r="EI208" s="123">
        <f t="shared" si="392"/>
        <v>126319392.97199999</v>
      </c>
      <c r="EJ208" s="123">
        <f t="shared" si="392"/>
        <v>59267614.909999996</v>
      </c>
      <c r="EK208" s="123">
        <f t="shared" si="392"/>
        <v>5223752.6609999994</v>
      </c>
      <c r="EL208" s="123">
        <f t="shared" si="392"/>
        <v>3069711.6078766887</v>
      </c>
      <c r="EM208" s="123">
        <f t="shared" si="392"/>
        <v>4550008.1459999997</v>
      </c>
      <c r="EN208" s="123">
        <f t="shared" si="392"/>
        <v>8965626.6400000006</v>
      </c>
      <c r="EO208" s="123">
        <f t="shared" si="392"/>
        <v>3757899.84</v>
      </c>
      <c r="EP208" s="123">
        <f t="shared" si="392"/>
        <v>3204860.3879450001</v>
      </c>
      <c r="EQ208" s="123">
        <f t="shared" si="392"/>
        <v>14562705.552716767</v>
      </c>
      <c r="ER208" s="123">
        <f t="shared" si="392"/>
        <v>3460811.86</v>
      </c>
      <c r="ES208" s="123">
        <f t="shared" si="392"/>
        <v>1625426.3900469998</v>
      </c>
      <c r="ET208" s="123">
        <f t="shared" si="392"/>
        <v>2643733.378</v>
      </c>
      <c r="EU208" s="123">
        <f t="shared" si="392"/>
        <v>5874120.4080000008</v>
      </c>
      <c r="EV208" s="123">
        <f t="shared" si="392"/>
        <v>1091248.0050259498</v>
      </c>
      <c r="EW208" s="123">
        <f t="shared" si="392"/>
        <v>7240338.2816045601</v>
      </c>
      <c r="EX208" s="123">
        <f t="shared" si="392"/>
        <v>2549277.7483030623</v>
      </c>
      <c r="EY208" s="123">
        <f t="shared" si="392"/>
        <v>7471200.4519999996</v>
      </c>
      <c r="EZ208" s="123">
        <f t="shared" si="392"/>
        <v>1777034.5825187003</v>
      </c>
      <c r="FA208" s="123">
        <f t="shared" si="392"/>
        <v>21942225.717999998</v>
      </c>
      <c r="FB208" s="123">
        <f t="shared" si="392"/>
        <v>3577818.8299999996</v>
      </c>
      <c r="FC208" s="123">
        <f t="shared" si="392"/>
        <v>16579176.43251</v>
      </c>
      <c r="FD208" s="123">
        <f t="shared" si="392"/>
        <v>3178207.9668111438</v>
      </c>
      <c r="FE208" s="123">
        <f t="shared" si="392"/>
        <v>1247682.4791875165</v>
      </c>
      <c r="FF208" s="123">
        <f t="shared" si="392"/>
        <v>2242531.34</v>
      </c>
      <c r="FG208" s="123">
        <f t="shared" si="392"/>
        <v>1579165.5559999999</v>
      </c>
      <c r="FH208" s="123">
        <f t="shared" si="392"/>
        <v>1204258.4188715201</v>
      </c>
      <c r="FI208" s="123">
        <f t="shared" si="392"/>
        <v>13870819.219999999</v>
      </c>
      <c r="FJ208" s="123">
        <f t="shared" si="392"/>
        <v>13201821.207000002</v>
      </c>
      <c r="FK208" s="123">
        <f t="shared" si="392"/>
        <v>13726715.408886241</v>
      </c>
      <c r="FL208" s="123">
        <f t="shared" si="392"/>
        <v>30124250.634</v>
      </c>
      <c r="FM208" s="123">
        <f t="shared" si="392"/>
        <v>20869676.216414317</v>
      </c>
      <c r="FN208" s="123">
        <f t="shared" si="392"/>
        <v>145630096.92399999</v>
      </c>
      <c r="FO208" s="123">
        <f t="shared" si="392"/>
        <v>8656693.6410000008</v>
      </c>
      <c r="FP208" s="123">
        <f t="shared" si="392"/>
        <v>17390240.444898959</v>
      </c>
      <c r="FQ208" s="123">
        <f t="shared" si="392"/>
        <v>5718360.7752</v>
      </c>
      <c r="FR208" s="123">
        <f t="shared" si="392"/>
        <v>1737105.4342123156</v>
      </c>
      <c r="FS208" s="123">
        <f t="shared" si="392"/>
        <v>1876768.99141676</v>
      </c>
      <c r="FT208" s="123">
        <f t="shared" si="392"/>
        <v>1318869.8999999999</v>
      </c>
      <c r="FU208" s="123">
        <f t="shared" si="392"/>
        <v>6777869.8460000008</v>
      </c>
      <c r="FV208" s="123">
        <f t="shared" si="392"/>
        <v>5297467.8951400118</v>
      </c>
      <c r="FW208" s="123">
        <f t="shared" si="392"/>
        <v>1952440.9462481926</v>
      </c>
      <c r="FX208" s="123">
        <f t="shared" si="392"/>
        <v>1122560.5595526814</v>
      </c>
      <c r="FY208" s="123">
        <f t="shared" si="392"/>
        <v>5811299593.2122841</v>
      </c>
    </row>
    <row r="209" spans="1:181" x14ac:dyDescent="0.25">
      <c r="B209" s="6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</row>
    <row r="210" spans="1:181" x14ac:dyDescent="0.25">
      <c r="B210" t="s">
        <v>420</v>
      </c>
      <c r="C210" s="122">
        <f t="shared" ref="C210:AH210" si="393">C50</f>
        <v>8176</v>
      </c>
      <c r="D210" s="122">
        <f t="shared" si="393"/>
        <v>43735.199999999997</v>
      </c>
      <c r="E210" s="122">
        <f t="shared" si="393"/>
        <v>7705.1</v>
      </c>
      <c r="F210" s="122">
        <f t="shared" si="393"/>
        <v>16933.2</v>
      </c>
      <c r="G210" s="122">
        <f t="shared" si="393"/>
        <v>1023.7</v>
      </c>
      <c r="H210" s="122">
        <f t="shared" si="393"/>
        <v>967.19999999999993</v>
      </c>
      <c r="I210" s="122">
        <f t="shared" si="393"/>
        <v>10213.300000000001</v>
      </c>
      <c r="J210" s="122">
        <f t="shared" si="393"/>
        <v>2228.6999999999998</v>
      </c>
      <c r="K210" s="122">
        <f t="shared" si="393"/>
        <v>317.90000000000003</v>
      </c>
      <c r="L210" s="122">
        <f t="shared" si="393"/>
        <v>2984.6</v>
      </c>
      <c r="M210" s="122">
        <f t="shared" si="393"/>
        <v>1535.6</v>
      </c>
      <c r="N210" s="122">
        <f t="shared" si="393"/>
        <v>52922</v>
      </c>
      <c r="O210" s="122">
        <f t="shared" si="393"/>
        <v>15302.2</v>
      </c>
      <c r="P210" s="122">
        <f t="shared" si="393"/>
        <v>178.60000000000002</v>
      </c>
      <c r="Q210" s="122">
        <f t="shared" si="393"/>
        <v>40132.600000000006</v>
      </c>
      <c r="R210" s="122">
        <f t="shared" si="393"/>
        <v>531.69999999999993</v>
      </c>
      <c r="S210" s="122">
        <f t="shared" si="393"/>
        <v>1448.4</v>
      </c>
      <c r="T210" s="122">
        <f t="shared" si="393"/>
        <v>145.79999999999998</v>
      </c>
      <c r="U210" s="122">
        <f t="shared" si="393"/>
        <v>58</v>
      </c>
      <c r="V210" s="122">
        <f t="shared" si="393"/>
        <v>289.39999999999998</v>
      </c>
      <c r="W210" s="122">
        <f t="shared" si="393"/>
        <v>214.70000000000002</v>
      </c>
      <c r="X210" s="122">
        <f t="shared" si="393"/>
        <v>47.699999999999996</v>
      </c>
      <c r="Y210" s="122">
        <f t="shared" si="393"/>
        <v>536.19999999999993</v>
      </c>
      <c r="Z210" s="122">
        <f t="shared" si="393"/>
        <v>268.89999999999998</v>
      </c>
      <c r="AA210" s="122">
        <f t="shared" si="393"/>
        <v>29137.1</v>
      </c>
      <c r="AB210" s="122">
        <f t="shared" si="393"/>
        <v>29920.399999999998</v>
      </c>
      <c r="AC210" s="122">
        <f t="shared" si="393"/>
        <v>941.90000000000009</v>
      </c>
      <c r="AD210" s="122">
        <f t="shared" si="393"/>
        <v>1161.8</v>
      </c>
      <c r="AE210" s="122">
        <f t="shared" si="393"/>
        <v>111.2</v>
      </c>
      <c r="AF210" s="122">
        <f t="shared" si="393"/>
        <v>181.29999999999998</v>
      </c>
      <c r="AG210" s="122">
        <f t="shared" si="393"/>
        <v>947.4</v>
      </c>
      <c r="AH210" s="122">
        <f t="shared" si="393"/>
        <v>1092</v>
      </c>
      <c r="AI210" s="122">
        <f t="shared" ref="AI210:BN210" si="394">AI50</f>
        <v>369.2</v>
      </c>
      <c r="AJ210" s="122">
        <f t="shared" si="394"/>
        <v>235.4</v>
      </c>
      <c r="AK210" s="122">
        <f t="shared" si="394"/>
        <v>212.9</v>
      </c>
      <c r="AL210" s="122">
        <f t="shared" si="394"/>
        <v>282</v>
      </c>
      <c r="AM210" s="122">
        <f t="shared" si="394"/>
        <v>485.59999999999997</v>
      </c>
      <c r="AN210" s="122">
        <f t="shared" si="394"/>
        <v>418</v>
      </c>
      <c r="AO210" s="122">
        <f t="shared" si="394"/>
        <v>5337.2000000000007</v>
      </c>
      <c r="AP210" s="122">
        <f t="shared" si="394"/>
        <v>85230.299999999988</v>
      </c>
      <c r="AQ210" s="122">
        <f t="shared" si="394"/>
        <v>280.10000000000002</v>
      </c>
      <c r="AR210" s="122">
        <f t="shared" si="394"/>
        <v>64482.1</v>
      </c>
      <c r="AS210" s="122">
        <f t="shared" si="394"/>
        <v>6421.1</v>
      </c>
      <c r="AT210" s="122">
        <f t="shared" si="394"/>
        <v>2619.8000000000002</v>
      </c>
      <c r="AU210" s="122">
        <f t="shared" si="394"/>
        <v>368.2</v>
      </c>
      <c r="AV210" s="122">
        <f t="shared" si="394"/>
        <v>309.5</v>
      </c>
      <c r="AW210" s="122">
        <f t="shared" si="394"/>
        <v>208.2</v>
      </c>
      <c r="AX210" s="122">
        <f t="shared" si="394"/>
        <v>37</v>
      </c>
      <c r="AY210" s="122">
        <f t="shared" si="394"/>
        <v>514.6</v>
      </c>
      <c r="AZ210" s="122">
        <f t="shared" si="394"/>
        <v>11155.9</v>
      </c>
      <c r="BA210" s="122">
        <f t="shared" si="394"/>
        <v>9136.6</v>
      </c>
      <c r="BB210" s="122">
        <f t="shared" si="394"/>
        <v>7895.1</v>
      </c>
      <c r="BC210" s="122">
        <f t="shared" si="394"/>
        <v>28906.6</v>
      </c>
      <c r="BD210" s="122">
        <f t="shared" si="394"/>
        <v>4527.5</v>
      </c>
      <c r="BE210" s="122">
        <f t="shared" si="394"/>
        <v>1466.7</v>
      </c>
      <c r="BF210" s="122">
        <f t="shared" si="394"/>
        <v>23866.5</v>
      </c>
      <c r="BG210" s="122">
        <f t="shared" si="394"/>
        <v>1021.7</v>
      </c>
      <c r="BH210" s="122">
        <f t="shared" si="394"/>
        <v>646.9</v>
      </c>
      <c r="BI210" s="122">
        <f t="shared" si="394"/>
        <v>234</v>
      </c>
      <c r="BJ210" s="122">
        <f t="shared" si="394"/>
        <v>6039.9</v>
      </c>
      <c r="BK210" s="122">
        <f t="shared" si="394"/>
        <v>15430.5</v>
      </c>
      <c r="BL210" s="122">
        <f t="shared" si="394"/>
        <v>177.2</v>
      </c>
      <c r="BM210" s="122">
        <f t="shared" si="394"/>
        <v>286.5</v>
      </c>
      <c r="BN210" s="122">
        <f t="shared" si="394"/>
        <v>3964.6000000000004</v>
      </c>
      <c r="BO210" s="122">
        <f t="shared" ref="BO210:CT210" si="395">BO50</f>
        <v>1639.7</v>
      </c>
      <c r="BP210" s="122">
        <f t="shared" si="395"/>
        <v>224.5</v>
      </c>
      <c r="BQ210" s="122">
        <f t="shared" si="395"/>
        <v>5522.9</v>
      </c>
      <c r="BR210" s="122">
        <f t="shared" si="395"/>
        <v>4806.3999999999996</v>
      </c>
      <c r="BS210" s="122">
        <f t="shared" si="395"/>
        <v>1112.9000000000001</v>
      </c>
      <c r="BT210" s="122">
        <f t="shared" si="395"/>
        <v>353.5</v>
      </c>
      <c r="BU210" s="122">
        <f t="shared" si="395"/>
        <v>462.29999999999995</v>
      </c>
      <c r="BV210" s="122">
        <f t="shared" si="395"/>
        <v>1239.0999999999999</v>
      </c>
      <c r="BW210" s="122">
        <f t="shared" si="395"/>
        <v>1837.2</v>
      </c>
      <c r="BX210" s="122">
        <f t="shared" si="395"/>
        <v>81.2</v>
      </c>
      <c r="BY210" s="122">
        <f t="shared" si="395"/>
        <v>538.20000000000005</v>
      </c>
      <c r="BZ210" s="122">
        <f t="shared" si="395"/>
        <v>220.39999999999998</v>
      </c>
      <c r="CA210" s="122">
        <f t="shared" si="395"/>
        <v>202.8</v>
      </c>
      <c r="CB210" s="122">
        <f t="shared" si="395"/>
        <v>83592.600000000006</v>
      </c>
      <c r="CC210" s="122">
        <f t="shared" si="395"/>
        <v>172.1</v>
      </c>
      <c r="CD210" s="122">
        <f t="shared" si="395"/>
        <v>80.3</v>
      </c>
      <c r="CE210" s="122">
        <f t="shared" si="395"/>
        <v>163</v>
      </c>
      <c r="CF210" s="122">
        <f t="shared" si="395"/>
        <v>129.30000000000001</v>
      </c>
      <c r="CG210" s="122">
        <f t="shared" si="395"/>
        <v>173</v>
      </c>
      <c r="CH210" s="122">
        <f t="shared" si="395"/>
        <v>124.2</v>
      </c>
      <c r="CI210" s="122">
        <f t="shared" si="395"/>
        <v>759.7</v>
      </c>
      <c r="CJ210" s="122">
        <f t="shared" si="395"/>
        <v>1151.3999999999999</v>
      </c>
      <c r="CK210" s="122">
        <f t="shared" si="395"/>
        <v>4624.8999999999996</v>
      </c>
      <c r="CL210" s="122">
        <f t="shared" si="395"/>
        <v>1381.1000000000001</v>
      </c>
      <c r="CM210" s="122">
        <f t="shared" si="395"/>
        <v>766.1</v>
      </c>
      <c r="CN210" s="122">
        <f t="shared" si="395"/>
        <v>27994.000000000004</v>
      </c>
      <c r="CO210" s="122">
        <f t="shared" si="395"/>
        <v>15766.900000000001</v>
      </c>
      <c r="CP210" s="122">
        <f t="shared" si="395"/>
        <v>1154.9000000000001</v>
      </c>
      <c r="CQ210" s="122">
        <f t="shared" si="395"/>
        <v>1375.6999999999998</v>
      </c>
      <c r="CR210" s="122">
        <f t="shared" si="395"/>
        <v>193.4</v>
      </c>
      <c r="CS210" s="122">
        <f t="shared" si="395"/>
        <v>370.7</v>
      </c>
      <c r="CT210" s="122">
        <f t="shared" si="395"/>
        <v>96.100000000000009</v>
      </c>
      <c r="CU210" s="122">
        <f t="shared" ref="CU210:DZ210" si="396">CU50</f>
        <v>434.40000000000003</v>
      </c>
      <c r="CV210" s="122">
        <f t="shared" si="396"/>
        <v>54.5</v>
      </c>
      <c r="CW210" s="122">
        <f t="shared" si="396"/>
        <v>164.79999999999998</v>
      </c>
      <c r="CX210" s="122">
        <f t="shared" si="396"/>
        <v>475.7</v>
      </c>
      <c r="CY210" s="122">
        <f t="shared" si="396"/>
        <v>129.20000000000002</v>
      </c>
      <c r="CZ210" s="122">
        <f t="shared" si="396"/>
        <v>2305.5</v>
      </c>
      <c r="DA210" s="122">
        <f t="shared" si="396"/>
        <v>188.6</v>
      </c>
      <c r="DB210" s="122">
        <f t="shared" si="396"/>
        <v>330.70000000000005</v>
      </c>
      <c r="DC210" s="122">
        <f t="shared" si="396"/>
        <v>186.4</v>
      </c>
      <c r="DD210" s="122">
        <f t="shared" si="396"/>
        <v>121.6</v>
      </c>
      <c r="DE210" s="122">
        <f t="shared" si="396"/>
        <v>514.70000000000005</v>
      </c>
      <c r="DF210" s="122">
        <f t="shared" si="396"/>
        <v>21690.799999999999</v>
      </c>
      <c r="DG210" s="122">
        <f t="shared" si="396"/>
        <v>89.1</v>
      </c>
      <c r="DH210" s="122">
        <f t="shared" si="396"/>
        <v>2266.3000000000002</v>
      </c>
      <c r="DI210" s="122">
        <f t="shared" si="396"/>
        <v>2784.8</v>
      </c>
      <c r="DJ210" s="122">
        <f t="shared" si="396"/>
        <v>738.90000000000009</v>
      </c>
      <c r="DK210" s="122">
        <f t="shared" si="396"/>
        <v>406.3</v>
      </c>
      <c r="DL210" s="122">
        <f t="shared" si="396"/>
        <v>5998</v>
      </c>
      <c r="DM210" s="122">
        <f t="shared" si="396"/>
        <v>325.10000000000002</v>
      </c>
      <c r="DN210" s="122">
        <f t="shared" si="396"/>
        <v>1564.5</v>
      </c>
      <c r="DO210" s="122">
        <f t="shared" si="396"/>
        <v>3111.4</v>
      </c>
      <c r="DP210" s="122">
        <f t="shared" si="396"/>
        <v>218.20000000000002</v>
      </c>
      <c r="DQ210" s="122">
        <f t="shared" si="396"/>
        <v>526</v>
      </c>
      <c r="DR210" s="122">
        <f t="shared" si="396"/>
        <v>1401.2</v>
      </c>
      <c r="DS210" s="122">
        <f t="shared" si="396"/>
        <v>864.9</v>
      </c>
      <c r="DT210" s="122">
        <f t="shared" si="396"/>
        <v>151.1</v>
      </c>
      <c r="DU210" s="122">
        <f t="shared" si="396"/>
        <v>425.8</v>
      </c>
      <c r="DV210" s="122">
        <f t="shared" si="396"/>
        <v>219</v>
      </c>
      <c r="DW210" s="122">
        <f t="shared" si="396"/>
        <v>352.3</v>
      </c>
      <c r="DX210" s="122">
        <f t="shared" si="396"/>
        <v>192.5</v>
      </c>
      <c r="DY210" s="122">
        <f t="shared" si="396"/>
        <v>333.2</v>
      </c>
      <c r="DZ210" s="122">
        <f t="shared" si="396"/>
        <v>1059.6999999999998</v>
      </c>
      <c r="EA210" s="122">
        <f t="shared" ref="EA210:FF210" si="397">EA50</f>
        <v>563.6</v>
      </c>
      <c r="EB210" s="122">
        <f t="shared" si="397"/>
        <v>622.9</v>
      </c>
      <c r="EC210" s="122">
        <f t="shared" si="397"/>
        <v>308.7</v>
      </c>
      <c r="ED210" s="122">
        <f t="shared" si="397"/>
        <v>1757.7</v>
      </c>
      <c r="EE210" s="122">
        <f t="shared" si="397"/>
        <v>215.6</v>
      </c>
      <c r="EF210" s="122">
        <f t="shared" si="397"/>
        <v>1662.2</v>
      </c>
      <c r="EG210" s="122">
        <f t="shared" si="397"/>
        <v>296.7</v>
      </c>
      <c r="EH210" s="122">
        <f t="shared" si="397"/>
        <v>243.3</v>
      </c>
      <c r="EI210" s="122">
        <f t="shared" si="397"/>
        <v>17907.399999999998</v>
      </c>
      <c r="EJ210" s="122">
        <f t="shared" si="397"/>
        <v>9102.5</v>
      </c>
      <c r="EK210" s="122">
        <f t="shared" si="397"/>
        <v>693.9</v>
      </c>
      <c r="EL210" s="122">
        <f t="shared" si="397"/>
        <v>488.6</v>
      </c>
      <c r="EM210" s="122">
        <f t="shared" si="397"/>
        <v>558.79999999999995</v>
      </c>
      <c r="EN210" s="122">
        <f t="shared" si="397"/>
        <v>1138.8</v>
      </c>
      <c r="EO210" s="122">
        <f t="shared" si="397"/>
        <v>477.4</v>
      </c>
      <c r="EP210" s="122">
        <f t="shared" si="397"/>
        <v>388.3</v>
      </c>
      <c r="EQ210" s="122">
        <f t="shared" si="397"/>
        <v>2393.3000000000002</v>
      </c>
      <c r="ER210" s="122">
        <f t="shared" si="397"/>
        <v>413.5</v>
      </c>
      <c r="ES210" s="122">
        <f t="shared" si="397"/>
        <v>121.1</v>
      </c>
      <c r="ET210" s="122">
        <f t="shared" si="397"/>
        <v>207.3</v>
      </c>
      <c r="EU210" s="122">
        <f t="shared" si="397"/>
        <v>618.6</v>
      </c>
      <c r="EV210" s="122">
        <f t="shared" si="397"/>
        <v>73.599999999999994</v>
      </c>
      <c r="EW210" s="122">
        <f t="shared" si="397"/>
        <v>882.5</v>
      </c>
      <c r="EX210" s="122">
        <f t="shared" si="397"/>
        <v>278.10000000000002</v>
      </c>
      <c r="EY210" s="122">
        <f t="shared" si="397"/>
        <v>1095.3</v>
      </c>
      <c r="EZ210" s="122">
        <f t="shared" si="397"/>
        <v>136.30000000000001</v>
      </c>
      <c r="FA210" s="122">
        <f t="shared" si="397"/>
        <v>3159.1</v>
      </c>
      <c r="FB210" s="122">
        <f t="shared" si="397"/>
        <v>380.5</v>
      </c>
      <c r="FC210" s="122">
        <f t="shared" si="397"/>
        <v>2571.8000000000002</v>
      </c>
      <c r="FD210" s="122">
        <f t="shared" si="397"/>
        <v>354.2</v>
      </c>
      <c r="FE210" s="122">
        <f t="shared" si="397"/>
        <v>105.4</v>
      </c>
      <c r="FF210" s="122">
        <f t="shared" si="397"/>
        <v>192.1</v>
      </c>
      <c r="FG210" s="122">
        <f t="shared" ref="FG210:FX210" si="398">FG50</f>
        <v>117.8</v>
      </c>
      <c r="FH210" s="122">
        <f t="shared" si="398"/>
        <v>90.6</v>
      </c>
      <c r="FI210" s="122">
        <f t="shared" si="398"/>
        <v>1867.7</v>
      </c>
      <c r="FJ210" s="122">
        <f t="shared" si="398"/>
        <v>1912.7</v>
      </c>
      <c r="FK210" s="122">
        <f t="shared" si="398"/>
        <v>2265.1999999999998</v>
      </c>
      <c r="FL210" s="122">
        <f t="shared" si="398"/>
        <v>4846.3</v>
      </c>
      <c r="FM210" s="122">
        <f t="shared" si="398"/>
        <v>3450.4</v>
      </c>
      <c r="FN210" s="122">
        <f t="shared" si="398"/>
        <v>20558.3</v>
      </c>
      <c r="FO210" s="122">
        <f t="shared" si="398"/>
        <v>1216.9000000000001</v>
      </c>
      <c r="FP210" s="122">
        <f t="shared" si="398"/>
        <v>2361.9</v>
      </c>
      <c r="FQ210" s="122">
        <f t="shared" si="398"/>
        <v>816.8</v>
      </c>
      <c r="FR210" s="122">
        <f t="shared" si="398"/>
        <v>155.80000000000001</v>
      </c>
      <c r="FS210" s="122">
        <f t="shared" si="398"/>
        <v>182.89999999999998</v>
      </c>
      <c r="FT210" s="122">
        <f t="shared" si="398"/>
        <v>86.6</v>
      </c>
      <c r="FU210" s="122">
        <f t="shared" si="398"/>
        <v>797.1</v>
      </c>
      <c r="FV210" s="122">
        <f t="shared" si="398"/>
        <v>741.5</v>
      </c>
      <c r="FW210" s="122">
        <f t="shared" si="398"/>
        <v>158.5</v>
      </c>
      <c r="FX210" s="122">
        <f t="shared" si="398"/>
        <v>89</v>
      </c>
      <c r="FY210" s="4">
        <f>SUM(C210:FX210)</f>
        <v>853018</v>
      </c>
    </row>
    <row r="211" spans="1:181" x14ac:dyDescent="0.25"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  <c r="AR211" s="122"/>
      <c r="AS211" s="122"/>
      <c r="AT211" s="122"/>
      <c r="AU211" s="122"/>
      <c r="AV211" s="122"/>
      <c r="AW211" s="122"/>
      <c r="AX211" s="122"/>
      <c r="AY211" s="122"/>
      <c r="AZ211" s="122"/>
      <c r="BA211" s="122"/>
      <c r="BB211" s="122"/>
      <c r="BC211" s="122"/>
      <c r="BD211" s="122"/>
      <c r="BE211" s="122"/>
      <c r="BF211" s="122"/>
      <c r="BG211" s="122"/>
      <c r="BH211" s="122"/>
      <c r="BI211" s="122"/>
      <c r="BJ211" s="122"/>
      <c r="BK211" s="122"/>
      <c r="BL211" s="122"/>
      <c r="BM211" s="122"/>
      <c r="BN211" s="122"/>
      <c r="BO211" s="122"/>
      <c r="BP211" s="122"/>
      <c r="BQ211" s="122"/>
      <c r="BR211" s="122"/>
      <c r="BS211" s="122"/>
      <c r="BT211" s="122"/>
      <c r="BU211" s="122"/>
      <c r="BV211" s="122"/>
      <c r="BW211" s="122"/>
      <c r="BX211" s="122"/>
      <c r="BY211" s="122"/>
      <c r="BZ211" s="122"/>
      <c r="CA211" s="122"/>
      <c r="CB211" s="122"/>
      <c r="CC211" s="122"/>
      <c r="CD211" s="122"/>
      <c r="CE211" s="122"/>
      <c r="CF211" s="122"/>
      <c r="CG211" s="122"/>
      <c r="CH211" s="122"/>
      <c r="CI211" s="122"/>
      <c r="CJ211" s="122"/>
      <c r="CK211" s="122"/>
      <c r="CL211" s="122"/>
      <c r="CM211" s="122"/>
      <c r="CN211" s="122"/>
      <c r="CO211" s="122"/>
      <c r="CP211" s="122"/>
      <c r="CQ211" s="122"/>
      <c r="CR211" s="122"/>
      <c r="CS211" s="122"/>
      <c r="CT211" s="122"/>
      <c r="CU211" s="122"/>
      <c r="CV211" s="122"/>
      <c r="CW211" s="122"/>
      <c r="CX211" s="122"/>
      <c r="CY211" s="122"/>
      <c r="CZ211" s="122"/>
      <c r="DA211" s="122"/>
      <c r="DB211" s="122"/>
      <c r="DC211" s="122"/>
      <c r="DD211" s="122"/>
      <c r="DE211" s="122"/>
      <c r="DF211" s="122"/>
      <c r="DG211" s="122"/>
      <c r="DH211" s="122"/>
      <c r="DI211" s="122"/>
      <c r="DJ211" s="122"/>
      <c r="DK211" s="122"/>
      <c r="DL211" s="122"/>
      <c r="DM211" s="122"/>
      <c r="DN211" s="122"/>
      <c r="DO211" s="122"/>
      <c r="DP211" s="122"/>
      <c r="DQ211" s="122"/>
      <c r="DR211" s="122"/>
      <c r="DS211" s="122"/>
      <c r="DT211" s="122"/>
      <c r="DU211" s="122"/>
      <c r="DV211" s="122"/>
      <c r="DW211" s="122"/>
      <c r="DX211" s="122"/>
      <c r="DY211" s="122"/>
      <c r="DZ211" s="122"/>
      <c r="EA211" s="122"/>
      <c r="EB211" s="122"/>
      <c r="EC211" s="122"/>
      <c r="ED211" s="122"/>
      <c r="EE211" s="122"/>
      <c r="EF211" s="122"/>
      <c r="EG211" s="122"/>
      <c r="EH211" s="122"/>
      <c r="EI211" s="122"/>
      <c r="EJ211" s="122"/>
      <c r="EK211" s="122"/>
      <c r="EL211" s="122"/>
      <c r="EM211" s="122"/>
      <c r="EN211" s="122"/>
      <c r="EO211" s="122"/>
      <c r="EP211" s="122"/>
      <c r="EQ211" s="122"/>
      <c r="ER211" s="122"/>
      <c r="ES211" s="122"/>
      <c r="ET211" s="122"/>
      <c r="EU211" s="122"/>
      <c r="EV211" s="122"/>
      <c r="EW211" s="122"/>
      <c r="EX211" s="122"/>
      <c r="EY211" s="122"/>
      <c r="EZ211" s="122"/>
      <c r="FA211" s="122"/>
      <c r="FB211" s="122"/>
      <c r="FC211" s="122"/>
      <c r="FD211" s="122"/>
      <c r="FE211" s="122"/>
      <c r="FF211" s="122"/>
      <c r="FG211" s="122"/>
      <c r="FH211" s="122"/>
      <c r="FI211" s="122"/>
      <c r="FJ211" s="122"/>
      <c r="FK211" s="122"/>
      <c r="FL211" s="122"/>
      <c r="FM211" s="122"/>
      <c r="FN211" s="122"/>
      <c r="FO211" s="122"/>
      <c r="FP211" s="122"/>
      <c r="FQ211" s="122"/>
      <c r="FR211" s="122"/>
      <c r="FS211" s="122"/>
      <c r="FT211" s="122"/>
      <c r="FU211" s="122"/>
      <c r="FV211" s="122"/>
      <c r="FW211" s="122"/>
      <c r="FX211" s="122"/>
      <c r="FY211" s="4"/>
    </row>
    <row r="212" spans="1:181" x14ac:dyDescent="0.25">
      <c r="B212" t="s">
        <v>421</v>
      </c>
      <c r="C212" s="24">
        <f>ROUND(C208/C210,2)</f>
        <v>7519.19</v>
      </c>
      <c r="D212" s="24">
        <f t="shared" ref="D212:BO212" si="399">ROUND(D208/D210,2)</f>
        <v>6559.19</v>
      </c>
      <c r="E212" s="24">
        <f t="shared" si="399"/>
        <v>8053.62</v>
      </c>
      <c r="F212" s="24">
        <f t="shared" si="399"/>
        <v>6513.67</v>
      </c>
      <c r="G212" s="24">
        <f t="shared" si="399"/>
        <v>6936.76</v>
      </c>
      <c r="H212" s="24">
        <f t="shared" si="399"/>
        <v>7077.97</v>
      </c>
      <c r="I212" s="24">
        <f t="shared" si="399"/>
        <v>8003.47</v>
      </c>
      <c r="J212" s="24">
        <f t="shared" si="399"/>
        <v>7635.85</v>
      </c>
      <c r="K212" s="24">
        <f t="shared" si="399"/>
        <v>9614.76</v>
      </c>
      <c r="L212" s="24">
        <f t="shared" si="399"/>
        <v>7156.69</v>
      </c>
      <c r="M212" s="24">
        <f t="shared" si="399"/>
        <v>8705.3799999999992</v>
      </c>
      <c r="N212" s="24">
        <f t="shared" si="399"/>
        <v>6372.81</v>
      </c>
      <c r="O212" s="24">
        <f t="shared" si="399"/>
        <v>6290.25</v>
      </c>
      <c r="P212" s="24">
        <f t="shared" si="399"/>
        <v>12346.67</v>
      </c>
      <c r="Q212" s="24">
        <f t="shared" si="399"/>
        <v>7663.93</v>
      </c>
      <c r="R212" s="24">
        <f t="shared" si="399"/>
        <v>7563.49</v>
      </c>
      <c r="S212" s="24">
        <f t="shared" si="399"/>
        <v>7325.93</v>
      </c>
      <c r="T212" s="24">
        <f t="shared" si="399"/>
        <v>11773.07</v>
      </c>
      <c r="U212" s="24">
        <f t="shared" si="399"/>
        <v>13443.17</v>
      </c>
      <c r="V212" s="24">
        <f t="shared" si="399"/>
        <v>9917.36</v>
      </c>
      <c r="W212" s="24">
        <f t="shared" si="399"/>
        <v>7977.89</v>
      </c>
      <c r="X212" s="24">
        <f t="shared" si="399"/>
        <v>13666.55</v>
      </c>
      <c r="Y212" s="24">
        <f t="shared" si="399"/>
        <v>8472.2999999999993</v>
      </c>
      <c r="Z212" s="24">
        <f t="shared" si="399"/>
        <v>9671.3700000000008</v>
      </c>
      <c r="AA212" s="24">
        <f t="shared" si="399"/>
        <v>6526.26</v>
      </c>
      <c r="AB212" s="24">
        <f t="shared" si="399"/>
        <v>6287.25</v>
      </c>
      <c r="AC212" s="24">
        <f t="shared" si="399"/>
        <v>6470.7</v>
      </c>
      <c r="AD212" s="24">
        <f t="shared" si="399"/>
        <v>6227.32</v>
      </c>
      <c r="AE212" s="24">
        <f t="shared" si="399"/>
        <v>11537.33</v>
      </c>
      <c r="AF212" s="24">
        <f t="shared" si="399"/>
        <v>10376</v>
      </c>
      <c r="AG212" s="24">
        <f t="shared" si="399"/>
        <v>7640.07</v>
      </c>
      <c r="AH212" s="24">
        <f t="shared" si="399"/>
        <v>7424.21</v>
      </c>
      <c r="AI212" s="24">
        <f t="shared" si="399"/>
        <v>9044.02</v>
      </c>
      <c r="AJ212" s="24">
        <f t="shared" si="399"/>
        <v>11372.65</v>
      </c>
      <c r="AK212" s="24">
        <f t="shared" si="399"/>
        <v>12102.24</v>
      </c>
      <c r="AL212" s="24">
        <f t="shared" si="399"/>
        <v>10837.84</v>
      </c>
      <c r="AM212" s="24">
        <f t="shared" si="399"/>
        <v>7824.8</v>
      </c>
      <c r="AN212" s="24">
        <f t="shared" si="399"/>
        <v>8290.75</v>
      </c>
      <c r="AO212" s="24">
        <f t="shared" si="399"/>
        <v>6399.24</v>
      </c>
      <c r="AP212" s="24">
        <f t="shared" si="399"/>
        <v>7691.37</v>
      </c>
      <c r="AQ212" s="24">
        <f t="shared" si="399"/>
        <v>9538.35</v>
      </c>
      <c r="AR212" s="24">
        <f t="shared" si="399"/>
        <v>6139.07</v>
      </c>
      <c r="AS212" s="24">
        <f t="shared" si="399"/>
        <v>6828.3</v>
      </c>
      <c r="AT212" s="24">
        <f t="shared" si="399"/>
        <v>6498.62</v>
      </c>
      <c r="AU212" s="24">
        <f t="shared" si="399"/>
        <v>8295.8700000000008</v>
      </c>
      <c r="AV212" s="24">
        <f t="shared" si="399"/>
        <v>9371</v>
      </c>
      <c r="AW212" s="24">
        <f t="shared" si="399"/>
        <v>10725.37</v>
      </c>
      <c r="AX212" s="24">
        <f t="shared" si="399"/>
        <v>19156.34</v>
      </c>
      <c r="AY212" s="24">
        <f t="shared" si="399"/>
        <v>7824.6</v>
      </c>
      <c r="AZ212" s="24">
        <f t="shared" si="399"/>
        <v>6908.66</v>
      </c>
      <c r="BA212" s="24">
        <f t="shared" si="399"/>
        <v>6428.07</v>
      </c>
      <c r="BB212" s="24">
        <f t="shared" si="399"/>
        <v>6541.4</v>
      </c>
      <c r="BC212" s="24">
        <f t="shared" si="399"/>
        <v>6673.96</v>
      </c>
      <c r="BD212" s="24">
        <f t="shared" si="399"/>
        <v>6194.45</v>
      </c>
      <c r="BE212" s="24">
        <f t="shared" si="399"/>
        <v>6721.81</v>
      </c>
      <c r="BF212" s="24">
        <f t="shared" si="399"/>
        <v>6140.52</v>
      </c>
      <c r="BG212" s="24">
        <f t="shared" si="399"/>
        <v>7761.18</v>
      </c>
      <c r="BH212" s="24">
        <f t="shared" si="399"/>
        <v>7282.61</v>
      </c>
      <c r="BI212" s="24">
        <f t="shared" si="399"/>
        <v>10024.33</v>
      </c>
      <c r="BJ212" s="24">
        <f t="shared" si="399"/>
        <v>5973.17</v>
      </c>
      <c r="BK212" s="24">
        <f t="shared" si="399"/>
        <v>6233.37</v>
      </c>
      <c r="BL212" s="24">
        <f t="shared" si="399"/>
        <v>11862.64</v>
      </c>
      <c r="BM212" s="24">
        <f t="shared" si="399"/>
        <v>9782.51</v>
      </c>
      <c r="BN212" s="24">
        <f t="shared" si="399"/>
        <v>6837.33</v>
      </c>
      <c r="BO212" s="24">
        <f t="shared" si="399"/>
        <v>6506.38</v>
      </c>
      <c r="BP212" s="24">
        <f t="shared" ref="BP212:EA212" si="400">ROUND(BP208/BP210,2)</f>
        <v>11111.22</v>
      </c>
      <c r="BQ212" s="24">
        <f t="shared" si="400"/>
        <v>6759.78</v>
      </c>
      <c r="BR212" s="24">
        <f t="shared" si="400"/>
        <v>5805.93</v>
      </c>
      <c r="BS212" s="24">
        <f t="shared" si="400"/>
        <v>6383.45</v>
      </c>
      <c r="BT212" s="24">
        <f t="shared" si="400"/>
        <v>8203.76</v>
      </c>
      <c r="BU212" s="24">
        <f t="shared" si="400"/>
        <v>7960.92</v>
      </c>
      <c r="BV212" s="24">
        <f t="shared" si="400"/>
        <v>7063.47</v>
      </c>
      <c r="BW212" s="24">
        <f t="shared" si="400"/>
        <v>6269.44</v>
      </c>
      <c r="BX212" s="24">
        <f t="shared" si="400"/>
        <v>13816.15</v>
      </c>
      <c r="BY212" s="24">
        <f t="shared" si="400"/>
        <v>8403.3700000000008</v>
      </c>
      <c r="BZ212" s="24">
        <f t="shared" si="400"/>
        <v>11129.8</v>
      </c>
      <c r="CA212" s="24">
        <f t="shared" si="400"/>
        <v>11611.51</v>
      </c>
      <c r="CB212" s="24">
        <f t="shared" si="400"/>
        <v>6454.47</v>
      </c>
      <c r="CC212" s="24">
        <f t="shared" si="400"/>
        <v>11644.51</v>
      </c>
      <c r="CD212" s="24">
        <f t="shared" si="400"/>
        <v>13219.58</v>
      </c>
      <c r="CE212" s="24">
        <f t="shared" si="400"/>
        <v>12311.8</v>
      </c>
      <c r="CF212" s="24">
        <f t="shared" si="400"/>
        <v>13071.14</v>
      </c>
      <c r="CG212" s="24">
        <f t="shared" si="400"/>
        <v>12234.33</v>
      </c>
      <c r="CH212" s="24">
        <f t="shared" si="400"/>
        <v>13803.76</v>
      </c>
      <c r="CI212" s="24">
        <f t="shared" si="400"/>
        <v>8052.57</v>
      </c>
      <c r="CJ212" s="24">
        <f t="shared" si="400"/>
        <v>8317.4500000000007</v>
      </c>
      <c r="CK212" s="24">
        <f t="shared" si="400"/>
        <v>5839.15</v>
      </c>
      <c r="CL212" s="24">
        <f t="shared" si="400"/>
        <v>6296.58</v>
      </c>
      <c r="CM212" s="24">
        <f t="shared" si="400"/>
        <v>6937.17</v>
      </c>
      <c r="CN212" s="24">
        <f t="shared" si="400"/>
        <v>6387.89</v>
      </c>
      <c r="CO212" s="24">
        <f t="shared" si="400"/>
        <v>6239.26</v>
      </c>
      <c r="CP212" s="24">
        <f t="shared" si="400"/>
        <v>7231.84</v>
      </c>
      <c r="CQ212" s="24">
        <f t="shared" si="400"/>
        <v>6860.19</v>
      </c>
      <c r="CR212" s="24">
        <f t="shared" si="400"/>
        <v>10247.120000000001</v>
      </c>
      <c r="CS212" s="24">
        <f t="shared" si="400"/>
        <v>8541.41</v>
      </c>
      <c r="CT212" s="24">
        <f t="shared" si="400"/>
        <v>11873.22</v>
      </c>
      <c r="CU212" s="24">
        <f t="shared" si="400"/>
        <v>6174.9</v>
      </c>
      <c r="CV212" s="24">
        <f t="shared" si="400"/>
        <v>12121.85</v>
      </c>
      <c r="CW212" s="24">
        <f t="shared" si="400"/>
        <v>12312.86</v>
      </c>
      <c r="CX212" s="24">
        <f t="shared" si="400"/>
        <v>7668.21</v>
      </c>
      <c r="CY212" s="24">
        <f t="shared" si="400"/>
        <v>8078.73</v>
      </c>
      <c r="CZ212" s="24">
        <f t="shared" si="400"/>
        <v>6969.78</v>
      </c>
      <c r="DA212" s="24">
        <f t="shared" si="400"/>
        <v>11706.94</v>
      </c>
      <c r="DB212" s="24">
        <f t="shared" si="400"/>
        <v>9085.4500000000007</v>
      </c>
      <c r="DC212" s="24">
        <f t="shared" si="400"/>
        <v>10476.209999999999</v>
      </c>
      <c r="DD212" s="24">
        <f t="shared" si="400"/>
        <v>14184.5</v>
      </c>
      <c r="DE212" s="24">
        <f t="shared" si="400"/>
        <v>7274.83</v>
      </c>
      <c r="DF212" s="24">
        <f t="shared" si="400"/>
        <v>6495.68</v>
      </c>
      <c r="DG212" s="24">
        <f t="shared" si="400"/>
        <v>14079.9</v>
      </c>
      <c r="DH212" s="24">
        <f t="shared" si="400"/>
        <v>6912.26</v>
      </c>
      <c r="DI212" s="24">
        <f t="shared" si="400"/>
        <v>7093.7</v>
      </c>
      <c r="DJ212" s="24">
        <f t="shared" si="400"/>
        <v>7235.41</v>
      </c>
      <c r="DK212" s="24">
        <f t="shared" si="400"/>
        <v>7697.65</v>
      </c>
      <c r="DL212" s="24">
        <f t="shared" si="400"/>
        <v>6742.12</v>
      </c>
      <c r="DM212" s="24">
        <f t="shared" si="400"/>
        <v>8995.9599999999991</v>
      </c>
      <c r="DN212" s="24">
        <f t="shared" si="400"/>
        <v>7450.07</v>
      </c>
      <c r="DO212" s="24">
        <f t="shared" si="400"/>
        <v>7611.09</v>
      </c>
      <c r="DP212" s="24">
        <f t="shared" si="400"/>
        <v>10950.97</v>
      </c>
      <c r="DQ212" s="24">
        <f t="shared" si="400"/>
        <v>8218.61</v>
      </c>
      <c r="DR212" s="24">
        <f t="shared" si="400"/>
        <v>7682.29</v>
      </c>
      <c r="DS212" s="24">
        <f t="shared" si="400"/>
        <v>8232.02</v>
      </c>
      <c r="DT212" s="24">
        <f t="shared" si="400"/>
        <v>13106.67</v>
      </c>
      <c r="DU212" s="24">
        <f t="shared" si="400"/>
        <v>8361.82</v>
      </c>
      <c r="DV212" s="24">
        <f t="shared" si="400"/>
        <v>11351.49</v>
      </c>
      <c r="DW212" s="24">
        <f t="shared" si="400"/>
        <v>8866.7800000000007</v>
      </c>
      <c r="DX212" s="24">
        <f t="shared" si="400"/>
        <v>11691.69</v>
      </c>
      <c r="DY212" s="24">
        <f t="shared" si="400"/>
        <v>8902.56</v>
      </c>
      <c r="DZ212" s="24">
        <f t="shared" si="400"/>
        <v>6601.32</v>
      </c>
      <c r="EA212" s="24">
        <f t="shared" si="400"/>
        <v>7784.01</v>
      </c>
      <c r="EB212" s="24">
        <f t="shared" ref="EB212:FX212" si="401">ROUND(EB208/EB210,2)</f>
        <v>8071.06</v>
      </c>
      <c r="EC212" s="24">
        <f t="shared" si="401"/>
        <v>9316.7999999999993</v>
      </c>
      <c r="ED212" s="24">
        <f t="shared" si="401"/>
        <v>7935.36</v>
      </c>
      <c r="EE212" s="24">
        <f t="shared" si="401"/>
        <v>11416.29</v>
      </c>
      <c r="EF212" s="24">
        <f t="shared" si="401"/>
        <v>7192.66</v>
      </c>
      <c r="EG212" s="24">
        <f t="shared" si="401"/>
        <v>10331.799999999999</v>
      </c>
      <c r="EH212" s="24">
        <f t="shared" si="401"/>
        <v>10586.78</v>
      </c>
      <c r="EI212" s="24">
        <f t="shared" si="401"/>
        <v>7054.03</v>
      </c>
      <c r="EJ212" s="24">
        <f t="shared" si="401"/>
        <v>6511.14</v>
      </c>
      <c r="EK212" s="24">
        <f t="shared" si="401"/>
        <v>7528.11</v>
      </c>
      <c r="EL212" s="24">
        <f t="shared" si="401"/>
        <v>6282.67</v>
      </c>
      <c r="EM212" s="24">
        <f t="shared" si="401"/>
        <v>8142.46</v>
      </c>
      <c r="EN212" s="24">
        <f t="shared" si="401"/>
        <v>7872.87</v>
      </c>
      <c r="EO212" s="24">
        <f t="shared" si="401"/>
        <v>7871.6</v>
      </c>
      <c r="EP212" s="24">
        <f t="shared" si="401"/>
        <v>8253.57</v>
      </c>
      <c r="EQ212" s="24">
        <f t="shared" si="401"/>
        <v>6084.78</v>
      </c>
      <c r="ER212" s="24">
        <f t="shared" si="401"/>
        <v>8369.56</v>
      </c>
      <c r="ES212" s="24">
        <f t="shared" si="401"/>
        <v>13422.18</v>
      </c>
      <c r="ET212" s="24">
        <f t="shared" si="401"/>
        <v>12753.18</v>
      </c>
      <c r="EU212" s="24">
        <f t="shared" si="401"/>
        <v>9495.83</v>
      </c>
      <c r="EV212" s="24">
        <f t="shared" si="401"/>
        <v>14826.74</v>
      </c>
      <c r="EW212" s="24">
        <f t="shared" si="401"/>
        <v>8204.35</v>
      </c>
      <c r="EX212" s="24">
        <f t="shared" si="401"/>
        <v>9166.77</v>
      </c>
      <c r="EY212" s="24">
        <f t="shared" si="401"/>
        <v>6821.15</v>
      </c>
      <c r="EZ212" s="24">
        <f t="shared" si="401"/>
        <v>13037.67</v>
      </c>
      <c r="FA212" s="24">
        <f t="shared" si="401"/>
        <v>6945.72</v>
      </c>
      <c r="FB212" s="24">
        <f t="shared" si="401"/>
        <v>9402.94</v>
      </c>
      <c r="FC212" s="24">
        <f t="shared" si="401"/>
        <v>6446.53</v>
      </c>
      <c r="FD212" s="24">
        <f t="shared" si="401"/>
        <v>8972.92</v>
      </c>
      <c r="FE212" s="24">
        <f t="shared" si="401"/>
        <v>11837.59</v>
      </c>
      <c r="FF212" s="24">
        <f t="shared" si="401"/>
        <v>11673.77</v>
      </c>
      <c r="FG212" s="24">
        <f t="shared" si="401"/>
        <v>13405.48</v>
      </c>
      <c r="FH212" s="24">
        <f t="shared" si="401"/>
        <v>13292.04</v>
      </c>
      <c r="FI212" s="24">
        <f t="shared" si="401"/>
        <v>7426.68</v>
      </c>
      <c r="FJ212" s="24">
        <f t="shared" si="401"/>
        <v>6902.19</v>
      </c>
      <c r="FK212" s="24">
        <f t="shared" si="401"/>
        <v>6059.82</v>
      </c>
      <c r="FL212" s="24">
        <f t="shared" si="401"/>
        <v>6215.93</v>
      </c>
      <c r="FM212" s="24">
        <f t="shared" si="401"/>
        <v>6048.48</v>
      </c>
      <c r="FN212" s="24">
        <f t="shared" si="401"/>
        <v>7083.76</v>
      </c>
      <c r="FO212" s="24">
        <f t="shared" si="401"/>
        <v>7113.73</v>
      </c>
      <c r="FP212" s="24">
        <f t="shared" si="401"/>
        <v>7362.82</v>
      </c>
      <c r="FQ212" s="24">
        <f t="shared" si="401"/>
        <v>7000.93</v>
      </c>
      <c r="FR212" s="24">
        <f t="shared" si="401"/>
        <v>11149.59</v>
      </c>
      <c r="FS212" s="24">
        <f t="shared" si="401"/>
        <v>10261.18</v>
      </c>
      <c r="FT212" s="24">
        <f t="shared" si="401"/>
        <v>15229.44</v>
      </c>
      <c r="FU212" s="24">
        <f t="shared" si="401"/>
        <v>8503.16</v>
      </c>
      <c r="FV212" s="24">
        <f t="shared" si="401"/>
        <v>7144.26</v>
      </c>
      <c r="FW212" s="24">
        <f t="shared" si="401"/>
        <v>12318.24</v>
      </c>
      <c r="FX212" s="24">
        <f t="shared" si="401"/>
        <v>12613.04</v>
      </c>
      <c r="FY212" s="121" t="s">
        <v>419</v>
      </c>
    </row>
    <row r="213" spans="1:181" x14ac:dyDescent="0.25">
      <c r="B213" t="s">
        <v>436</v>
      </c>
      <c r="C213" s="126">
        <f>$B$14</f>
        <v>6575.03</v>
      </c>
      <c r="D213" s="126">
        <f t="shared" ref="D213:BO213" si="402">$B$14</f>
        <v>6575.03</v>
      </c>
      <c r="E213" s="126">
        <f t="shared" si="402"/>
        <v>6575.03</v>
      </c>
      <c r="F213" s="126">
        <f t="shared" si="402"/>
        <v>6575.03</v>
      </c>
      <c r="G213" s="126">
        <f t="shared" si="402"/>
        <v>6575.03</v>
      </c>
      <c r="H213" s="126">
        <f t="shared" si="402"/>
        <v>6575.03</v>
      </c>
      <c r="I213" s="126">
        <f t="shared" si="402"/>
        <v>6575.03</v>
      </c>
      <c r="J213" s="126">
        <f t="shared" si="402"/>
        <v>6575.03</v>
      </c>
      <c r="K213" s="126">
        <f t="shared" si="402"/>
        <v>6575.03</v>
      </c>
      <c r="L213" s="126">
        <f t="shared" si="402"/>
        <v>6575.03</v>
      </c>
      <c r="M213" s="126">
        <f t="shared" si="402"/>
        <v>6575.03</v>
      </c>
      <c r="N213" s="126">
        <f t="shared" si="402"/>
        <v>6575.03</v>
      </c>
      <c r="O213" s="126">
        <f t="shared" si="402"/>
        <v>6575.03</v>
      </c>
      <c r="P213" s="126">
        <f t="shared" si="402"/>
        <v>6575.03</v>
      </c>
      <c r="Q213" s="126">
        <f t="shared" si="402"/>
        <v>6575.03</v>
      </c>
      <c r="R213" s="126">
        <f t="shared" si="402"/>
        <v>6575.03</v>
      </c>
      <c r="S213" s="126">
        <f t="shared" si="402"/>
        <v>6575.03</v>
      </c>
      <c r="T213" s="126">
        <f t="shared" si="402"/>
        <v>6575.03</v>
      </c>
      <c r="U213" s="126">
        <f t="shared" si="402"/>
        <v>6575.03</v>
      </c>
      <c r="V213" s="126">
        <f t="shared" si="402"/>
        <v>6575.03</v>
      </c>
      <c r="W213" s="126">
        <f t="shared" si="402"/>
        <v>6575.03</v>
      </c>
      <c r="X213" s="126">
        <f t="shared" si="402"/>
        <v>6575.03</v>
      </c>
      <c r="Y213" s="126">
        <f t="shared" si="402"/>
        <v>6575.03</v>
      </c>
      <c r="Z213" s="126">
        <f t="shared" si="402"/>
        <v>6575.03</v>
      </c>
      <c r="AA213" s="126">
        <f t="shared" si="402"/>
        <v>6575.03</v>
      </c>
      <c r="AB213" s="126">
        <f t="shared" si="402"/>
        <v>6575.03</v>
      </c>
      <c r="AC213" s="126">
        <f t="shared" si="402"/>
        <v>6575.03</v>
      </c>
      <c r="AD213" s="126">
        <f t="shared" si="402"/>
        <v>6575.03</v>
      </c>
      <c r="AE213" s="126">
        <f t="shared" si="402"/>
        <v>6575.03</v>
      </c>
      <c r="AF213" s="126">
        <f t="shared" si="402"/>
        <v>6575.03</v>
      </c>
      <c r="AG213" s="126">
        <f t="shared" si="402"/>
        <v>6575.03</v>
      </c>
      <c r="AH213" s="126">
        <f t="shared" si="402"/>
        <v>6575.03</v>
      </c>
      <c r="AI213" s="126">
        <f t="shared" si="402"/>
        <v>6575.03</v>
      </c>
      <c r="AJ213" s="126">
        <f t="shared" si="402"/>
        <v>6575.03</v>
      </c>
      <c r="AK213" s="126">
        <f t="shared" si="402"/>
        <v>6575.03</v>
      </c>
      <c r="AL213" s="126">
        <f t="shared" si="402"/>
        <v>6575.03</v>
      </c>
      <c r="AM213" s="126">
        <f t="shared" si="402"/>
        <v>6575.03</v>
      </c>
      <c r="AN213" s="126">
        <f t="shared" si="402"/>
        <v>6575.03</v>
      </c>
      <c r="AO213" s="126">
        <f t="shared" si="402"/>
        <v>6575.03</v>
      </c>
      <c r="AP213" s="126">
        <f t="shared" si="402"/>
        <v>6575.03</v>
      </c>
      <c r="AQ213" s="126">
        <f t="shared" si="402"/>
        <v>6575.03</v>
      </c>
      <c r="AR213" s="126">
        <f t="shared" si="402"/>
        <v>6575.03</v>
      </c>
      <c r="AS213" s="126">
        <f t="shared" si="402"/>
        <v>6575.03</v>
      </c>
      <c r="AT213" s="126">
        <f t="shared" si="402"/>
        <v>6575.03</v>
      </c>
      <c r="AU213" s="126">
        <f t="shared" si="402"/>
        <v>6575.03</v>
      </c>
      <c r="AV213" s="126">
        <f t="shared" si="402"/>
        <v>6575.03</v>
      </c>
      <c r="AW213" s="126">
        <f t="shared" si="402"/>
        <v>6575.03</v>
      </c>
      <c r="AX213" s="126">
        <f t="shared" si="402"/>
        <v>6575.03</v>
      </c>
      <c r="AY213" s="126">
        <f t="shared" si="402"/>
        <v>6575.03</v>
      </c>
      <c r="AZ213" s="126">
        <f t="shared" si="402"/>
        <v>6575.03</v>
      </c>
      <c r="BA213" s="126">
        <f t="shared" si="402"/>
        <v>6575.03</v>
      </c>
      <c r="BB213" s="126">
        <f t="shared" si="402"/>
        <v>6575.03</v>
      </c>
      <c r="BC213" s="126">
        <f t="shared" si="402"/>
        <v>6575.03</v>
      </c>
      <c r="BD213" s="126">
        <f t="shared" si="402"/>
        <v>6575.03</v>
      </c>
      <c r="BE213" s="126">
        <f t="shared" si="402"/>
        <v>6575.03</v>
      </c>
      <c r="BF213" s="126">
        <f t="shared" si="402"/>
        <v>6575.03</v>
      </c>
      <c r="BG213" s="126">
        <f t="shared" si="402"/>
        <v>6575.03</v>
      </c>
      <c r="BH213" s="126">
        <f t="shared" si="402"/>
        <v>6575.03</v>
      </c>
      <c r="BI213" s="126">
        <f t="shared" si="402"/>
        <v>6575.03</v>
      </c>
      <c r="BJ213" s="126">
        <f t="shared" si="402"/>
        <v>6575.03</v>
      </c>
      <c r="BK213" s="126">
        <f t="shared" si="402"/>
        <v>6575.03</v>
      </c>
      <c r="BL213" s="126">
        <f t="shared" si="402"/>
        <v>6575.03</v>
      </c>
      <c r="BM213" s="126">
        <f t="shared" si="402"/>
        <v>6575.03</v>
      </c>
      <c r="BN213" s="126">
        <f t="shared" si="402"/>
        <v>6575.03</v>
      </c>
      <c r="BO213" s="126">
        <f t="shared" si="402"/>
        <v>6575.03</v>
      </c>
      <c r="BP213" s="126">
        <f t="shared" ref="BP213:EA213" si="403">$B$14</f>
        <v>6575.03</v>
      </c>
      <c r="BQ213" s="126">
        <f t="shared" si="403"/>
        <v>6575.03</v>
      </c>
      <c r="BR213" s="126">
        <f t="shared" si="403"/>
        <v>6575.03</v>
      </c>
      <c r="BS213" s="126">
        <f t="shared" si="403"/>
        <v>6575.03</v>
      </c>
      <c r="BT213" s="126">
        <f t="shared" si="403"/>
        <v>6575.03</v>
      </c>
      <c r="BU213" s="126">
        <f t="shared" si="403"/>
        <v>6575.03</v>
      </c>
      <c r="BV213" s="126">
        <f t="shared" si="403"/>
        <v>6575.03</v>
      </c>
      <c r="BW213" s="126">
        <f t="shared" si="403"/>
        <v>6575.03</v>
      </c>
      <c r="BX213" s="126">
        <f t="shared" si="403"/>
        <v>6575.03</v>
      </c>
      <c r="BY213" s="126">
        <f t="shared" si="403"/>
        <v>6575.03</v>
      </c>
      <c r="BZ213" s="126">
        <f t="shared" si="403"/>
        <v>6575.03</v>
      </c>
      <c r="CA213" s="126">
        <f t="shared" si="403"/>
        <v>6575.03</v>
      </c>
      <c r="CB213" s="126">
        <f t="shared" si="403"/>
        <v>6575.03</v>
      </c>
      <c r="CC213" s="126">
        <f t="shared" si="403"/>
        <v>6575.03</v>
      </c>
      <c r="CD213" s="126">
        <f t="shared" si="403"/>
        <v>6575.03</v>
      </c>
      <c r="CE213" s="126">
        <f t="shared" si="403"/>
        <v>6575.03</v>
      </c>
      <c r="CF213" s="126">
        <f t="shared" si="403"/>
        <v>6575.03</v>
      </c>
      <c r="CG213" s="126">
        <f t="shared" si="403"/>
        <v>6575.03</v>
      </c>
      <c r="CH213" s="126">
        <f t="shared" si="403"/>
        <v>6575.03</v>
      </c>
      <c r="CI213" s="126">
        <f t="shared" si="403"/>
        <v>6575.03</v>
      </c>
      <c r="CJ213" s="126">
        <f t="shared" si="403"/>
        <v>6575.03</v>
      </c>
      <c r="CK213" s="126">
        <f t="shared" si="403"/>
        <v>6575.03</v>
      </c>
      <c r="CL213" s="126">
        <f t="shared" si="403"/>
        <v>6575.03</v>
      </c>
      <c r="CM213" s="126">
        <f t="shared" si="403"/>
        <v>6575.03</v>
      </c>
      <c r="CN213" s="126">
        <f t="shared" si="403"/>
        <v>6575.03</v>
      </c>
      <c r="CO213" s="126">
        <f t="shared" si="403"/>
        <v>6575.03</v>
      </c>
      <c r="CP213" s="126">
        <f t="shared" si="403"/>
        <v>6575.03</v>
      </c>
      <c r="CQ213" s="126">
        <f t="shared" si="403"/>
        <v>6575.03</v>
      </c>
      <c r="CR213" s="126">
        <f t="shared" si="403"/>
        <v>6575.03</v>
      </c>
      <c r="CS213" s="126">
        <f t="shared" si="403"/>
        <v>6575.03</v>
      </c>
      <c r="CT213" s="126">
        <f t="shared" si="403"/>
        <v>6575.03</v>
      </c>
      <c r="CU213" s="126">
        <f t="shared" si="403"/>
        <v>6575.03</v>
      </c>
      <c r="CV213" s="126">
        <f t="shared" si="403"/>
        <v>6575.03</v>
      </c>
      <c r="CW213" s="126">
        <f t="shared" si="403"/>
        <v>6575.03</v>
      </c>
      <c r="CX213" s="126">
        <f t="shared" si="403"/>
        <v>6575.03</v>
      </c>
      <c r="CY213" s="126">
        <f t="shared" si="403"/>
        <v>6575.03</v>
      </c>
      <c r="CZ213" s="126">
        <f t="shared" si="403"/>
        <v>6575.03</v>
      </c>
      <c r="DA213" s="126">
        <f t="shared" si="403"/>
        <v>6575.03</v>
      </c>
      <c r="DB213" s="126">
        <f t="shared" si="403"/>
        <v>6575.03</v>
      </c>
      <c r="DC213" s="126">
        <f t="shared" si="403"/>
        <v>6575.03</v>
      </c>
      <c r="DD213" s="126">
        <f t="shared" si="403"/>
        <v>6575.03</v>
      </c>
      <c r="DE213" s="126">
        <f t="shared" si="403"/>
        <v>6575.03</v>
      </c>
      <c r="DF213" s="126">
        <f t="shared" si="403"/>
        <v>6575.03</v>
      </c>
      <c r="DG213" s="126">
        <f t="shared" si="403"/>
        <v>6575.03</v>
      </c>
      <c r="DH213" s="126">
        <f t="shared" si="403"/>
        <v>6575.03</v>
      </c>
      <c r="DI213" s="126">
        <f t="shared" si="403"/>
        <v>6575.03</v>
      </c>
      <c r="DJ213" s="126">
        <f t="shared" si="403"/>
        <v>6575.03</v>
      </c>
      <c r="DK213" s="126">
        <f t="shared" si="403"/>
        <v>6575.03</v>
      </c>
      <c r="DL213" s="126">
        <f t="shared" si="403"/>
        <v>6575.03</v>
      </c>
      <c r="DM213" s="126">
        <f t="shared" si="403"/>
        <v>6575.03</v>
      </c>
      <c r="DN213" s="126">
        <f t="shared" si="403"/>
        <v>6575.03</v>
      </c>
      <c r="DO213" s="126">
        <f t="shared" si="403"/>
        <v>6575.03</v>
      </c>
      <c r="DP213" s="126">
        <f t="shared" si="403"/>
        <v>6575.03</v>
      </c>
      <c r="DQ213" s="126">
        <f t="shared" si="403"/>
        <v>6575.03</v>
      </c>
      <c r="DR213" s="126">
        <f t="shared" si="403"/>
        <v>6575.03</v>
      </c>
      <c r="DS213" s="126">
        <f t="shared" si="403"/>
        <v>6575.03</v>
      </c>
      <c r="DT213" s="126">
        <f t="shared" si="403"/>
        <v>6575.03</v>
      </c>
      <c r="DU213" s="126">
        <f t="shared" si="403"/>
        <v>6575.03</v>
      </c>
      <c r="DV213" s="126">
        <f t="shared" si="403"/>
        <v>6575.03</v>
      </c>
      <c r="DW213" s="126">
        <f t="shared" si="403"/>
        <v>6575.03</v>
      </c>
      <c r="DX213" s="126">
        <f t="shared" si="403"/>
        <v>6575.03</v>
      </c>
      <c r="DY213" s="126">
        <f t="shared" si="403"/>
        <v>6575.03</v>
      </c>
      <c r="DZ213" s="126">
        <f t="shared" si="403"/>
        <v>6575.03</v>
      </c>
      <c r="EA213" s="126">
        <f t="shared" si="403"/>
        <v>6575.03</v>
      </c>
      <c r="EB213" s="126">
        <f t="shared" ref="EB213:FY213" si="404">$B$14</f>
        <v>6575.03</v>
      </c>
      <c r="EC213" s="126">
        <f t="shared" si="404"/>
        <v>6575.03</v>
      </c>
      <c r="ED213" s="126">
        <f t="shared" si="404"/>
        <v>6575.03</v>
      </c>
      <c r="EE213" s="126">
        <f t="shared" si="404"/>
        <v>6575.03</v>
      </c>
      <c r="EF213" s="126">
        <f t="shared" si="404"/>
        <v>6575.03</v>
      </c>
      <c r="EG213" s="126">
        <f t="shared" si="404"/>
        <v>6575.03</v>
      </c>
      <c r="EH213" s="126">
        <f t="shared" si="404"/>
        <v>6575.03</v>
      </c>
      <c r="EI213" s="126">
        <f t="shared" si="404"/>
        <v>6575.03</v>
      </c>
      <c r="EJ213" s="126">
        <f t="shared" si="404"/>
        <v>6575.03</v>
      </c>
      <c r="EK213" s="126">
        <f t="shared" si="404"/>
        <v>6575.03</v>
      </c>
      <c r="EL213" s="126">
        <f t="shared" si="404"/>
        <v>6575.03</v>
      </c>
      <c r="EM213" s="126">
        <f t="shared" si="404"/>
        <v>6575.03</v>
      </c>
      <c r="EN213" s="126">
        <f t="shared" si="404"/>
        <v>6575.03</v>
      </c>
      <c r="EO213" s="126">
        <f t="shared" si="404"/>
        <v>6575.03</v>
      </c>
      <c r="EP213" s="126">
        <f t="shared" si="404"/>
        <v>6575.03</v>
      </c>
      <c r="EQ213" s="126">
        <f t="shared" si="404"/>
        <v>6575.03</v>
      </c>
      <c r="ER213" s="126">
        <f t="shared" si="404"/>
        <v>6575.03</v>
      </c>
      <c r="ES213" s="126">
        <f t="shared" si="404"/>
        <v>6575.03</v>
      </c>
      <c r="ET213" s="126">
        <f t="shared" si="404"/>
        <v>6575.03</v>
      </c>
      <c r="EU213" s="126">
        <f t="shared" si="404"/>
        <v>6575.03</v>
      </c>
      <c r="EV213" s="126">
        <f t="shared" si="404"/>
        <v>6575.03</v>
      </c>
      <c r="EW213" s="126">
        <f t="shared" si="404"/>
        <v>6575.03</v>
      </c>
      <c r="EX213" s="126">
        <f t="shared" si="404"/>
        <v>6575.03</v>
      </c>
      <c r="EY213" s="126">
        <f t="shared" si="404"/>
        <v>6575.03</v>
      </c>
      <c r="EZ213" s="126">
        <f t="shared" si="404"/>
        <v>6575.03</v>
      </c>
      <c r="FA213" s="126">
        <f t="shared" si="404"/>
        <v>6575.03</v>
      </c>
      <c r="FB213" s="126">
        <f t="shared" si="404"/>
        <v>6575.03</v>
      </c>
      <c r="FC213" s="126">
        <f t="shared" si="404"/>
        <v>6575.03</v>
      </c>
      <c r="FD213" s="126">
        <f t="shared" si="404"/>
        <v>6575.03</v>
      </c>
      <c r="FE213" s="126">
        <f t="shared" si="404"/>
        <v>6575.03</v>
      </c>
      <c r="FF213" s="126">
        <f t="shared" si="404"/>
        <v>6575.03</v>
      </c>
      <c r="FG213" s="126">
        <f t="shared" si="404"/>
        <v>6575.03</v>
      </c>
      <c r="FH213" s="126">
        <f t="shared" si="404"/>
        <v>6575.03</v>
      </c>
      <c r="FI213" s="126">
        <f t="shared" si="404"/>
        <v>6575.03</v>
      </c>
      <c r="FJ213" s="126">
        <f t="shared" si="404"/>
        <v>6575.03</v>
      </c>
      <c r="FK213" s="126">
        <f t="shared" si="404"/>
        <v>6575.03</v>
      </c>
      <c r="FL213" s="126">
        <f t="shared" si="404"/>
        <v>6575.03</v>
      </c>
      <c r="FM213" s="126">
        <f t="shared" si="404"/>
        <v>6575.03</v>
      </c>
      <c r="FN213" s="126">
        <f t="shared" si="404"/>
        <v>6575.03</v>
      </c>
      <c r="FO213" s="126">
        <f t="shared" si="404"/>
        <v>6575.03</v>
      </c>
      <c r="FP213" s="126">
        <f t="shared" si="404"/>
        <v>6575.03</v>
      </c>
      <c r="FQ213" s="126">
        <f t="shared" si="404"/>
        <v>6575.03</v>
      </c>
      <c r="FR213" s="126">
        <f t="shared" si="404"/>
        <v>6575.03</v>
      </c>
      <c r="FS213" s="126">
        <f t="shared" si="404"/>
        <v>6575.03</v>
      </c>
      <c r="FT213" s="126">
        <f t="shared" si="404"/>
        <v>6575.03</v>
      </c>
      <c r="FU213" s="126">
        <f t="shared" si="404"/>
        <v>6575.03</v>
      </c>
      <c r="FV213" s="126">
        <f t="shared" si="404"/>
        <v>6575.03</v>
      </c>
      <c r="FW213" s="126">
        <f t="shared" si="404"/>
        <v>6575.03</v>
      </c>
      <c r="FX213" s="126">
        <f t="shared" si="404"/>
        <v>6575.03</v>
      </c>
      <c r="FY213" s="126">
        <f t="shared" si="404"/>
        <v>6575.03</v>
      </c>
    </row>
    <row r="214" spans="1:181" s="24" customFormat="1" x14ac:dyDescent="0.25">
      <c r="A214" s="133"/>
      <c r="B214" s="134" t="s">
        <v>422</v>
      </c>
      <c r="C214" s="135" t="str">
        <f>IF(C213&gt;C212,C213-C212,"NA")</f>
        <v>NA</v>
      </c>
      <c r="D214" s="135">
        <f t="shared" ref="D214:BO214" si="405">IF(D213&gt;D212,D213-D212,"NA")</f>
        <v>15.840000000000146</v>
      </c>
      <c r="E214" s="135" t="str">
        <f t="shared" si="405"/>
        <v>NA</v>
      </c>
      <c r="F214" s="135">
        <f t="shared" si="405"/>
        <v>61.359999999999673</v>
      </c>
      <c r="G214" s="135" t="str">
        <f t="shared" si="405"/>
        <v>NA</v>
      </c>
      <c r="H214" s="135" t="str">
        <f t="shared" si="405"/>
        <v>NA</v>
      </c>
      <c r="I214" s="135" t="str">
        <f t="shared" si="405"/>
        <v>NA</v>
      </c>
      <c r="J214" s="135" t="str">
        <f t="shared" si="405"/>
        <v>NA</v>
      </c>
      <c r="K214" s="135" t="str">
        <f t="shared" si="405"/>
        <v>NA</v>
      </c>
      <c r="L214" s="135" t="str">
        <f t="shared" si="405"/>
        <v>NA</v>
      </c>
      <c r="M214" s="135" t="str">
        <f t="shared" si="405"/>
        <v>NA</v>
      </c>
      <c r="N214" s="135">
        <f t="shared" si="405"/>
        <v>202.21999999999935</v>
      </c>
      <c r="O214" s="135">
        <f t="shared" si="405"/>
        <v>284.77999999999975</v>
      </c>
      <c r="P214" s="135" t="str">
        <f t="shared" si="405"/>
        <v>NA</v>
      </c>
      <c r="Q214" s="135" t="str">
        <f t="shared" si="405"/>
        <v>NA</v>
      </c>
      <c r="R214" s="135" t="str">
        <f t="shared" si="405"/>
        <v>NA</v>
      </c>
      <c r="S214" s="135" t="str">
        <f t="shared" si="405"/>
        <v>NA</v>
      </c>
      <c r="T214" s="135" t="str">
        <f t="shared" si="405"/>
        <v>NA</v>
      </c>
      <c r="U214" s="135" t="str">
        <f t="shared" si="405"/>
        <v>NA</v>
      </c>
      <c r="V214" s="135" t="str">
        <f t="shared" si="405"/>
        <v>NA</v>
      </c>
      <c r="W214" s="135" t="str">
        <f t="shared" si="405"/>
        <v>NA</v>
      </c>
      <c r="X214" s="135" t="str">
        <f t="shared" si="405"/>
        <v>NA</v>
      </c>
      <c r="Y214" s="135" t="str">
        <f t="shared" si="405"/>
        <v>NA</v>
      </c>
      <c r="Z214" s="135" t="str">
        <f t="shared" si="405"/>
        <v>NA</v>
      </c>
      <c r="AA214" s="135">
        <f t="shared" si="405"/>
        <v>48.769999999999527</v>
      </c>
      <c r="AB214" s="135">
        <f t="shared" si="405"/>
        <v>287.77999999999975</v>
      </c>
      <c r="AC214" s="135">
        <f t="shared" si="405"/>
        <v>104.32999999999993</v>
      </c>
      <c r="AD214" s="135">
        <f t="shared" si="405"/>
        <v>347.71000000000004</v>
      </c>
      <c r="AE214" s="135" t="str">
        <f t="shared" si="405"/>
        <v>NA</v>
      </c>
      <c r="AF214" s="135" t="str">
        <f t="shared" si="405"/>
        <v>NA</v>
      </c>
      <c r="AG214" s="135" t="str">
        <f t="shared" si="405"/>
        <v>NA</v>
      </c>
      <c r="AH214" s="135" t="str">
        <f t="shared" si="405"/>
        <v>NA</v>
      </c>
      <c r="AI214" s="135" t="str">
        <f t="shared" si="405"/>
        <v>NA</v>
      </c>
      <c r="AJ214" s="135" t="str">
        <f t="shared" si="405"/>
        <v>NA</v>
      </c>
      <c r="AK214" s="135" t="str">
        <f t="shared" si="405"/>
        <v>NA</v>
      </c>
      <c r="AL214" s="135" t="str">
        <f t="shared" si="405"/>
        <v>NA</v>
      </c>
      <c r="AM214" s="135" t="str">
        <f t="shared" si="405"/>
        <v>NA</v>
      </c>
      <c r="AN214" s="135" t="str">
        <f t="shared" si="405"/>
        <v>NA</v>
      </c>
      <c r="AO214" s="135">
        <f t="shared" si="405"/>
        <v>175.78999999999996</v>
      </c>
      <c r="AP214" s="135" t="str">
        <f t="shared" si="405"/>
        <v>NA</v>
      </c>
      <c r="AQ214" s="135" t="str">
        <f t="shared" si="405"/>
        <v>NA</v>
      </c>
      <c r="AR214" s="135">
        <f t="shared" si="405"/>
        <v>435.96000000000004</v>
      </c>
      <c r="AS214" s="135" t="str">
        <f t="shared" si="405"/>
        <v>NA</v>
      </c>
      <c r="AT214" s="135">
        <f t="shared" si="405"/>
        <v>76.409999999999854</v>
      </c>
      <c r="AU214" s="135" t="str">
        <f t="shared" si="405"/>
        <v>NA</v>
      </c>
      <c r="AV214" s="135" t="str">
        <f t="shared" si="405"/>
        <v>NA</v>
      </c>
      <c r="AW214" s="135" t="str">
        <f t="shared" si="405"/>
        <v>NA</v>
      </c>
      <c r="AX214" s="135" t="str">
        <f t="shared" si="405"/>
        <v>NA</v>
      </c>
      <c r="AY214" s="135" t="str">
        <f t="shared" si="405"/>
        <v>NA</v>
      </c>
      <c r="AZ214" s="135" t="str">
        <f t="shared" si="405"/>
        <v>NA</v>
      </c>
      <c r="BA214" s="135">
        <f t="shared" si="405"/>
        <v>146.96000000000004</v>
      </c>
      <c r="BB214" s="135">
        <f t="shared" si="405"/>
        <v>33.630000000000109</v>
      </c>
      <c r="BC214" s="135" t="str">
        <f t="shared" si="405"/>
        <v>NA</v>
      </c>
      <c r="BD214" s="135">
        <f t="shared" si="405"/>
        <v>380.57999999999993</v>
      </c>
      <c r="BE214" s="135" t="str">
        <f t="shared" si="405"/>
        <v>NA</v>
      </c>
      <c r="BF214" s="135">
        <f t="shared" si="405"/>
        <v>434.50999999999931</v>
      </c>
      <c r="BG214" s="135" t="str">
        <f t="shared" si="405"/>
        <v>NA</v>
      </c>
      <c r="BH214" s="135" t="str">
        <f t="shared" si="405"/>
        <v>NA</v>
      </c>
      <c r="BI214" s="135" t="str">
        <f t="shared" si="405"/>
        <v>NA</v>
      </c>
      <c r="BJ214" s="135">
        <f t="shared" si="405"/>
        <v>601.85999999999967</v>
      </c>
      <c r="BK214" s="135">
        <f t="shared" si="405"/>
        <v>341.65999999999985</v>
      </c>
      <c r="BL214" s="135" t="str">
        <f t="shared" si="405"/>
        <v>NA</v>
      </c>
      <c r="BM214" s="135" t="str">
        <f t="shared" si="405"/>
        <v>NA</v>
      </c>
      <c r="BN214" s="135" t="str">
        <f t="shared" si="405"/>
        <v>NA</v>
      </c>
      <c r="BO214" s="135">
        <f t="shared" si="405"/>
        <v>68.649999999999636</v>
      </c>
      <c r="BP214" s="135" t="str">
        <f t="shared" ref="BP214:EA214" si="406">IF(BP213&gt;BP212,BP213-BP212,"NA")</f>
        <v>NA</v>
      </c>
      <c r="BQ214" s="135" t="str">
        <f t="shared" si="406"/>
        <v>NA</v>
      </c>
      <c r="BR214" s="135">
        <f t="shared" si="406"/>
        <v>769.09999999999945</v>
      </c>
      <c r="BS214" s="135">
        <f t="shared" si="406"/>
        <v>191.57999999999993</v>
      </c>
      <c r="BT214" s="135" t="str">
        <f t="shared" si="406"/>
        <v>NA</v>
      </c>
      <c r="BU214" s="135" t="str">
        <f t="shared" si="406"/>
        <v>NA</v>
      </c>
      <c r="BV214" s="135" t="str">
        <f t="shared" si="406"/>
        <v>NA</v>
      </c>
      <c r="BW214" s="135">
        <f t="shared" si="406"/>
        <v>305.59000000000015</v>
      </c>
      <c r="BX214" s="135" t="str">
        <f t="shared" si="406"/>
        <v>NA</v>
      </c>
      <c r="BY214" s="135" t="str">
        <f t="shared" si="406"/>
        <v>NA</v>
      </c>
      <c r="BZ214" s="135" t="str">
        <f t="shared" si="406"/>
        <v>NA</v>
      </c>
      <c r="CA214" s="135" t="str">
        <f t="shared" si="406"/>
        <v>NA</v>
      </c>
      <c r="CB214" s="135">
        <f t="shared" si="406"/>
        <v>120.55999999999949</v>
      </c>
      <c r="CC214" s="135" t="str">
        <f t="shared" si="406"/>
        <v>NA</v>
      </c>
      <c r="CD214" s="135" t="str">
        <f t="shared" si="406"/>
        <v>NA</v>
      </c>
      <c r="CE214" s="135" t="str">
        <f t="shared" si="406"/>
        <v>NA</v>
      </c>
      <c r="CF214" s="135" t="str">
        <f t="shared" si="406"/>
        <v>NA</v>
      </c>
      <c r="CG214" s="135" t="str">
        <f t="shared" si="406"/>
        <v>NA</v>
      </c>
      <c r="CH214" s="135" t="str">
        <f t="shared" si="406"/>
        <v>NA</v>
      </c>
      <c r="CI214" s="135" t="str">
        <f t="shared" si="406"/>
        <v>NA</v>
      </c>
      <c r="CJ214" s="135" t="str">
        <f t="shared" si="406"/>
        <v>NA</v>
      </c>
      <c r="CK214" s="135">
        <f t="shared" si="406"/>
        <v>735.88000000000011</v>
      </c>
      <c r="CL214" s="135">
        <f t="shared" si="406"/>
        <v>278.44999999999982</v>
      </c>
      <c r="CM214" s="135" t="str">
        <f t="shared" si="406"/>
        <v>NA</v>
      </c>
      <c r="CN214" s="135">
        <f t="shared" si="406"/>
        <v>187.13999999999942</v>
      </c>
      <c r="CO214" s="135">
        <f t="shared" si="406"/>
        <v>335.76999999999953</v>
      </c>
      <c r="CP214" s="135" t="str">
        <f t="shared" si="406"/>
        <v>NA</v>
      </c>
      <c r="CQ214" s="135" t="str">
        <f t="shared" si="406"/>
        <v>NA</v>
      </c>
      <c r="CR214" s="135" t="str">
        <f t="shared" si="406"/>
        <v>NA</v>
      </c>
      <c r="CS214" s="135" t="str">
        <f t="shared" si="406"/>
        <v>NA</v>
      </c>
      <c r="CT214" s="135" t="str">
        <f t="shared" si="406"/>
        <v>NA</v>
      </c>
      <c r="CU214" s="135">
        <f t="shared" si="406"/>
        <v>400.13000000000011</v>
      </c>
      <c r="CV214" s="135" t="str">
        <f t="shared" si="406"/>
        <v>NA</v>
      </c>
      <c r="CW214" s="135" t="str">
        <f t="shared" si="406"/>
        <v>NA</v>
      </c>
      <c r="CX214" s="135" t="str">
        <f t="shared" si="406"/>
        <v>NA</v>
      </c>
      <c r="CY214" s="135" t="str">
        <f t="shared" si="406"/>
        <v>NA</v>
      </c>
      <c r="CZ214" s="135" t="str">
        <f t="shared" si="406"/>
        <v>NA</v>
      </c>
      <c r="DA214" s="135" t="str">
        <f t="shared" si="406"/>
        <v>NA</v>
      </c>
      <c r="DB214" s="135" t="str">
        <f t="shared" si="406"/>
        <v>NA</v>
      </c>
      <c r="DC214" s="135" t="str">
        <f t="shared" si="406"/>
        <v>NA</v>
      </c>
      <c r="DD214" s="135" t="str">
        <f t="shared" si="406"/>
        <v>NA</v>
      </c>
      <c r="DE214" s="135" t="str">
        <f t="shared" si="406"/>
        <v>NA</v>
      </c>
      <c r="DF214" s="135">
        <f t="shared" si="406"/>
        <v>79.349999999999454</v>
      </c>
      <c r="DG214" s="135" t="str">
        <f t="shared" si="406"/>
        <v>NA</v>
      </c>
      <c r="DH214" s="135" t="str">
        <f t="shared" si="406"/>
        <v>NA</v>
      </c>
      <c r="DI214" s="135" t="str">
        <f t="shared" si="406"/>
        <v>NA</v>
      </c>
      <c r="DJ214" s="135" t="str">
        <f t="shared" si="406"/>
        <v>NA</v>
      </c>
      <c r="DK214" s="135" t="str">
        <f t="shared" si="406"/>
        <v>NA</v>
      </c>
      <c r="DL214" s="135" t="str">
        <f t="shared" si="406"/>
        <v>NA</v>
      </c>
      <c r="DM214" s="135" t="str">
        <f t="shared" si="406"/>
        <v>NA</v>
      </c>
      <c r="DN214" s="135" t="str">
        <f t="shared" si="406"/>
        <v>NA</v>
      </c>
      <c r="DO214" s="135" t="str">
        <f t="shared" si="406"/>
        <v>NA</v>
      </c>
      <c r="DP214" s="135" t="str">
        <f t="shared" si="406"/>
        <v>NA</v>
      </c>
      <c r="DQ214" s="135" t="str">
        <f t="shared" si="406"/>
        <v>NA</v>
      </c>
      <c r="DR214" s="135" t="str">
        <f t="shared" si="406"/>
        <v>NA</v>
      </c>
      <c r="DS214" s="135" t="str">
        <f t="shared" si="406"/>
        <v>NA</v>
      </c>
      <c r="DT214" s="135" t="str">
        <f t="shared" si="406"/>
        <v>NA</v>
      </c>
      <c r="DU214" s="135" t="str">
        <f t="shared" si="406"/>
        <v>NA</v>
      </c>
      <c r="DV214" s="135" t="str">
        <f t="shared" si="406"/>
        <v>NA</v>
      </c>
      <c r="DW214" s="135" t="str">
        <f t="shared" si="406"/>
        <v>NA</v>
      </c>
      <c r="DX214" s="135" t="str">
        <f t="shared" si="406"/>
        <v>NA</v>
      </c>
      <c r="DY214" s="135" t="str">
        <f t="shared" si="406"/>
        <v>NA</v>
      </c>
      <c r="DZ214" s="135" t="str">
        <f t="shared" si="406"/>
        <v>NA</v>
      </c>
      <c r="EA214" s="135" t="str">
        <f t="shared" si="406"/>
        <v>NA</v>
      </c>
      <c r="EB214" s="135" t="str">
        <f t="shared" ref="EB214:FY214" si="407">IF(EB213&gt;EB212,EB213-EB212,"NA")</f>
        <v>NA</v>
      </c>
      <c r="EC214" s="135" t="str">
        <f t="shared" si="407"/>
        <v>NA</v>
      </c>
      <c r="ED214" s="135" t="str">
        <f t="shared" si="407"/>
        <v>NA</v>
      </c>
      <c r="EE214" s="135" t="str">
        <f t="shared" si="407"/>
        <v>NA</v>
      </c>
      <c r="EF214" s="135" t="str">
        <f t="shared" si="407"/>
        <v>NA</v>
      </c>
      <c r="EG214" s="135" t="str">
        <f t="shared" si="407"/>
        <v>NA</v>
      </c>
      <c r="EH214" s="135" t="str">
        <f t="shared" si="407"/>
        <v>NA</v>
      </c>
      <c r="EI214" s="135" t="str">
        <f t="shared" si="407"/>
        <v>NA</v>
      </c>
      <c r="EJ214" s="135">
        <f t="shared" si="407"/>
        <v>63.889999999999418</v>
      </c>
      <c r="EK214" s="135" t="str">
        <f t="shared" si="407"/>
        <v>NA</v>
      </c>
      <c r="EL214" s="135">
        <f t="shared" si="407"/>
        <v>292.35999999999967</v>
      </c>
      <c r="EM214" s="135" t="str">
        <f t="shared" si="407"/>
        <v>NA</v>
      </c>
      <c r="EN214" s="135" t="str">
        <f t="shared" si="407"/>
        <v>NA</v>
      </c>
      <c r="EO214" s="135" t="str">
        <f t="shared" si="407"/>
        <v>NA</v>
      </c>
      <c r="EP214" s="135" t="str">
        <f t="shared" si="407"/>
        <v>NA</v>
      </c>
      <c r="EQ214" s="135">
        <f t="shared" si="407"/>
        <v>490.25</v>
      </c>
      <c r="ER214" s="135" t="str">
        <f t="shared" si="407"/>
        <v>NA</v>
      </c>
      <c r="ES214" s="135" t="str">
        <f t="shared" si="407"/>
        <v>NA</v>
      </c>
      <c r="ET214" s="135" t="str">
        <f t="shared" si="407"/>
        <v>NA</v>
      </c>
      <c r="EU214" s="135" t="str">
        <f t="shared" si="407"/>
        <v>NA</v>
      </c>
      <c r="EV214" s="135" t="str">
        <f t="shared" si="407"/>
        <v>NA</v>
      </c>
      <c r="EW214" s="135" t="str">
        <f t="shared" si="407"/>
        <v>NA</v>
      </c>
      <c r="EX214" s="135" t="str">
        <f t="shared" si="407"/>
        <v>NA</v>
      </c>
      <c r="EY214" s="135" t="str">
        <f t="shared" si="407"/>
        <v>NA</v>
      </c>
      <c r="EZ214" s="135" t="str">
        <f t="shared" si="407"/>
        <v>NA</v>
      </c>
      <c r="FA214" s="135" t="str">
        <f t="shared" si="407"/>
        <v>NA</v>
      </c>
      <c r="FB214" s="135" t="str">
        <f t="shared" si="407"/>
        <v>NA</v>
      </c>
      <c r="FC214" s="135">
        <f t="shared" si="407"/>
        <v>128.5</v>
      </c>
      <c r="FD214" s="135" t="str">
        <f t="shared" si="407"/>
        <v>NA</v>
      </c>
      <c r="FE214" s="135" t="str">
        <f t="shared" si="407"/>
        <v>NA</v>
      </c>
      <c r="FF214" s="135" t="str">
        <f t="shared" si="407"/>
        <v>NA</v>
      </c>
      <c r="FG214" s="135" t="str">
        <f t="shared" si="407"/>
        <v>NA</v>
      </c>
      <c r="FH214" s="135" t="str">
        <f t="shared" si="407"/>
        <v>NA</v>
      </c>
      <c r="FI214" s="135" t="str">
        <f t="shared" si="407"/>
        <v>NA</v>
      </c>
      <c r="FJ214" s="135" t="str">
        <f t="shared" si="407"/>
        <v>NA</v>
      </c>
      <c r="FK214" s="135">
        <f t="shared" si="407"/>
        <v>515.21</v>
      </c>
      <c r="FL214" s="135">
        <f t="shared" si="407"/>
        <v>359.09999999999945</v>
      </c>
      <c r="FM214" s="135">
        <f t="shared" si="407"/>
        <v>526.55000000000018</v>
      </c>
      <c r="FN214" s="135" t="str">
        <f t="shared" si="407"/>
        <v>NA</v>
      </c>
      <c r="FO214" s="135" t="str">
        <f t="shared" si="407"/>
        <v>NA</v>
      </c>
      <c r="FP214" s="135" t="str">
        <f t="shared" si="407"/>
        <v>NA</v>
      </c>
      <c r="FQ214" s="135" t="str">
        <f t="shared" si="407"/>
        <v>NA</v>
      </c>
      <c r="FR214" s="135" t="str">
        <f t="shared" si="407"/>
        <v>NA</v>
      </c>
      <c r="FS214" s="135" t="str">
        <f t="shared" si="407"/>
        <v>NA</v>
      </c>
      <c r="FT214" s="135" t="str">
        <f t="shared" si="407"/>
        <v>NA</v>
      </c>
      <c r="FU214" s="135" t="str">
        <f t="shared" si="407"/>
        <v>NA</v>
      </c>
      <c r="FV214" s="135" t="str">
        <f t="shared" si="407"/>
        <v>NA</v>
      </c>
      <c r="FW214" s="135" t="str">
        <f t="shared" si="407"/>
        <v>NA</v>
      </c>
      <c r="FX214" s="135" t="str">
        <f t="shared" si="407"/>
        <v>NA</v>
      </c>
      <c r="FY214" s="135" t="str">
        <f t="shared" si="407"/>
        <v>NA</v>
      </c>
    </row>
    <row r="216" spans="1:181" x14ac:dyDescent="0.25">
      <c r="B216" s="130" t="s">
        <v>487</v>
      </c>
      <c r="C216" s="132">
        <f>IF(C214="NA",0,C214*C210)</f>
        <v>0</v>
      </c>
      <c r="D216" s="132">
        <f t="shared" ref="D216:BO216" si="408">IF(D214="NA",0,D214*D210)</f>
        <v>692765.56800000637</v>
      </c>
      <c r="E216" s="132">
        <f t="shared" si="408"/>
        <v>0</v>
      </c>
      <c r="F216" s="132">
        <f t="shared" si="408"/>
        <v>1039021.1519999945</v>
      </c>
      <c r="G216" s="132">
        <f t="shared" si="408"/>
        <v>0</v>
      </c>
      <c r="H216" s="132">
        <f t="shared" si="408"/>
        <v>0</v>
      </c>
      <c r="I216" s="132">
        <f t="shared" si="408"/>
        <v>0</v>
      </c>
      <c r="J216" s="132">
        <f t="shared" si="408"/>
        <v>0</v>
      </c>
      <c r="K216" s="132">
        <f t="shared" si="408"/>
        <v>0</v>
      </c>
      <c r="L216" s="132">
        <f t="shared" si="408"/>
        <v>0</v>
      </c>
      <c r="M216" s="132">
        <f t="shared" si="408"/>
        <v>0</v>
      </c>
      <c r="N216" s="132">
        <f t="shared" si="408"/>
        <v>10701886.839999964</v>
      </c>
      <c r="O216" s="132">
        <f t="shared" si="408"/>
        <v>4357760.5159999961</v>
      </c>
      <c r="P216" s="132">
        <f t="shared" si="408"/>
        <v>0</v>
      </c>
      <c r="Q216" s="132">
        <f t="shared" si="408"/>
        <v>0</v>
      </c>
      <c r="R216" s="132">
        <f t="shared" si="408"/>
        <v>0</v>
      </c>
      <c r="S216" s="132">
        <f t="shared" si="408"/>
        <v>0</v>
      </c>
      <c r="T216" s="132">
        <f t="shared" si="408"/>
        <v>0</v>
      </c>
      <c r="U216" s="132">
        <f t="shared" si="408"/>
        <v>0</v>
      </c>
      <c r="V216" s="132">
        <f t="shared" si="408"/>
        <v>0</v>
      </c>
      <c r="W216" s="132">
        <f t="shared" si="408"/>
        <v>0</v>
      </c>
      <c r="X216" s="132">
        <f t="shared" si="408"/>
        <v>0</v>
      </c>
      <c r="Y216" s="132">
        <f t="shared" si="408"/>
        <v>0</v>
      </c>
      <c r="Z216" s="132">
        <f t="shared" si="408"/>
        <v>0</v>
      </c>
      <c r="AA216" s="132">
        <f t="shared" si="408"/>
        <v>1421016.3669999861</v>
      </c>
      <c r="AB216" s="132">
        <f t="shared" si="408"/>
        <v>8610492.7119999919</v>
      </c>
      <c r="AC216" s="132">
        <f t="shared" si="408"/>
        <v>98268.426999999938</v>
      </c>
      <c r="AD216" s="132">
        <f t="shared" si="408"/>
        <v>403969.478</v>
      </c>
      <c r="AE216" s="132">
        <f t="shared" si="408"/>
        <v>0</v>
      </c>
      <c r="AF216" s="132">
        <f t="shared" si="408"/>
        <v>0</v>
      </c>
      <c r="AG216" s="132">
        <f t="shared" si="408"/>
        <v>0</v>
      </c>
      <c r="AH216" s="132">
        <f t="shared" si="408"/>
        <v>0</v>
      </c>
      <c r="AI216" s="132">
        <f t="shared" si="408"/>
        <v>0</v>
      </c>
      <c r="AJ216" s="132">
        <f t="shared" si="408"/>
        <v>0</v>
      </c>
      <c r="AK216" s="132">
        <f t="shared" si="408"/>
        <v>0</v>
      </c>
      <c r="AL216" s="132">
        <f t="shared" si="408"/>
        <v>0</v>
      </c>
      <c r="AM216" s="132">
        <f t="shared" si="408"/>
        <v>0</v>
      </c>
      <c r="AN216" s="132">
        <f t="shared" si="408"/>
        <v>0</v>
      </c>
      <c r="AO216" s="132">
        <f t="shared" si="408"/>
        <v>938226.38799999992</v>
      </c>
      <c r="AP216" s="132">
        <f t="shared" si="408"/>
        <v>0</v>
      </c>
      <c r="AQ216" s="132">
        <f t="shared" si="408"/>
        <v>0</v>
      </c>
      <c r="AR216" s="132">
        <f t="shared" si="408"/>
        <v>28111616.316000003</v>
      </c>
      <c r="AS216" s="132">
        <f t="shared" si="408"/>
        <v>0</v>
      </c>
      <c r="AT216" s="132">
        <f t="shared" si="408"/>
        <v>200178.91799999963</v>
      </c>
      <c r="AU216" s="132">
        <f t="shared" si="408"/>
        <v>0</v>
      </c>
      <c r="AV216" s="132">
        <f t="shared" si="408"/>
        <v>0</v>
      </c>
      <c r="AW216" s="132">
        <f t="shared" si="408"/>
        <v>0</v>
      </c>
      <c r="AX216" s="132">
        <f t="shared" si="408"/>
        <v>0</v>
      </c>
      <c r="AY216" s="132">
        <f t="shared" si="408"/>
        <v>0</v>
      </c>
      <c r="AZ216" s="132">
        <f t="shared" si="408"/>
        <v>0</v>
      </c>
      <c r="BA216" s="132">
        <f t="shared" si="408"/>
        <v>1342714.7360000005</v>
      </c>
      <c r="BB216" s="132">
        <f t="shared" si="408"/>
        <v>265512.21300000086</v>
      </c>
      <c r="BC216" s="132">
        <f t="shared" si="408"/>
        <v>0</v>
      </c>
      <c r="BD216" s="132">
        <f t="shared" si="408"/>
        <v>1723075.9499999997</v>
      </c>
      <c r="BE216" s="132">
        <f t="shared" si="408"/>
        <v>0</v>
      </c>
      <c r="BF216" s="132">
        <f t="shared" si="408"/>
        <v>10370232.914999984</v>
      </c>
      <c r="BG216" s="132">
        <f t="shared" si="408"/>
        <v>0</v>
      </c>
      <c r="BH216" s="132">
        <f t="shared" si="408"/>
        <v>0</v>
      </c>
      <c r="BI216" s="132">
        <f t="shared" si="408"/>
        <v>0</v>
      </c>
      <c r="BJ216" s="132">
        <f t="shared" si="408"/>
        <v>3635174.2139999978</v>
      </c>
      <c r="BK216" s="132">
        <f t="shared" si="408"/>
        <v>5271984.629999998</v>
      </c>
      <c r="BL216" s="132">
        <f t="shared" si="408"/>
        <v>0</v>
      </c>
      <c r="BM216" s="132">
        <f t="shared" si="408"/>
        <v>0</v>
      </c>
      <c r="BN216" s="132">
        <f t="shared" si="408"/>
        <v>0</v>
      </c>
      <c r="BO216" s="132">
        <f t="shared" si="408"/>
        <v>112565.4049999994</v>
      </c>
      <c r="BP216" s="132">
        <f t="shared" ref="BP216:EA216" si="409">IF(BP214="NA",0,BP214*BP210)</f>
        <v>0</v>
      </c>
      <c r="BQ216" s="132">
        <f t="shared" si="409"/>
        <v>0</v>
      </c>
      <c r="BR216" s="132">
        <f t="shared" si="409"/>
        <v>3696602.239999997</v>
      </c>
      <c r="BS216" s="132">
        <f t="shared" si="409"/>
        <v>213209.38199999993</v>
      </c>
      <c r="BT216" s="132">
        <f t="shared" si="409"/>
        <v>0</v>
      </c>
      <c r="BU216" s="132">
        <f t="shared" si="409"/>
        <v>0</v>
      </c>
      <c r="BV216" s="132">
        <f t="shared" si="409"/>
        <v>0</v>
      </c>
      <c r="BW216" s="132">
        <f t="shared" si="409"/>
        <v>561429.94800000032</v>
      </c>
      <c r="BX216" s="132">
        <f t="shared" si="409"/>
        <v>0</v>
      </c>
      <c r="BY216" s="132">
        <f t="shared" si="409"/>
        <v>0</v>
      </c>
      <c r="BZ216" s="132">
        <f t="shared" si="409"/>
        <v>0</v>
      </c>
      <c r="CA216" s="132">
        <f t="shared" si="409"/>
        <v>0</v>
      </c>
      <c r="CB216" s="132">
        <f t="shared" si="409"/>
        <v>10077923.855999958</v>
      </c>
      <c r="CC216" s="132">
        <f t="shared" si="409"/>
        <v>0</v>
      </c>
      <c r="CD216" s="132">
        <f t="shared" si="409"/>
        <v>0</v>
      </c>
      <c r="CE216" s="132">
        <f t="shared" si="409"/>
        <v>0</v>
      </c>
      <c r="CF216" s="132">
        <f t="shared" si="409"/>
        <v>0</v>
      </c>
      <c r="CG216" s="132">
        <f t="shared" si="409"/>
        <v>0</v>
      </c>
      <c r="CH216" s="132">
        <f t="shared" si="409"/>
        <v>0</v>
      </c>
      <c r="CI216" s="132">
        <f t="shared" si="409"/>
        <v>0</v>
      </c>
      <c r="CJ216" s="132">
        <f t="shared" si="409"/>
        <v>0</v>
      </c>
      <c r="CK216" s="132">
        <f t="shared" si="409"/>
        <v>3403371.412</v>
      </c>
      <c r="CL216" s="132">
        <f t="shared" si="409"/>
        <v>384567.29499999981</v>
      </c>
      <c r="CM216" s="132">
        <f t="shared" si="409"/>
        <v>0</v>
      </c>
      <c r="CN216" s="132">
        <f t="shared" si="409"/>
        <v>5238797.1599999843</v>
      </c>
      <c r="CO216" s="132">
        <f t="shared" si="409"/>
        <v>5294052.0129999928</v>
      </c>
      <c r="CP216" s="132">
        <f t="shared" si="409"/>
        <v>0</v>
      </c>
      <c r="CQ216" s="132">
        <f t="shared" si="409"/>
        <v>0</v>
      </c>
      <c r="CR216" s="132">
        <f t="shared" si="409"/>
        <v>0</v>
      </c>
      <c r="CS216" s="132">
        <f t="shared" si="409"/>
        <v>0</v>
      </c>
      <c r="CT216" s="132">
        <f t="shared" si="409"/>
        <v>0</v>
      </c>
      <c r="CU216" s="132">
        <f t="shared" si="409"/>
        <v>173816.47200000007</v>
      </c>
      <c r="CV216" s="132">
        <f t="shared" si="409"/>
        <v>0</v>
      </c>
      <c r="CW216" s="132">
        <f t="shared" si="409"/>
        <v>0</v>
      </c>
      <c r="CX216" s="132">
        <f t="shared" si="409"/>
        <v>0</v>
      </c>
      <c r="CY216" s="132">
        <f t="shared" si="409"/>
        <v>0</v>
      </c>
      <c r="CZ216" s="132">
        <f t="shared" si="409"/>
        <v>0</v>
      </c>
      <c r="DA216" s="132">
        <f t="shared" si="409"/>
        <v>0</v>
      </c>
      <c r="DB216" s="132">
        <f t="shared" si="409"/>
        <v>0</v>
      </c>
      <c r="DC216" s="132">
        <f t="shared" si="409"/>
        <v>0</v>
      </c>
      <c r="DD216" s="132">
        <f t="shared" si="409"/>
        <v>0</v>
      </c>
      <c r="DE216" s="132">
        <f t="shared" si="409"/>
        <v>0</v>
      </c>
      <c r="DF216" s="132">
        <f t="shared" si="409"/>
        <v>1721164.9799999881</v>
      </c>
      <c r="DG216" s="132">
        <f t="shared" si="409"/>
        <v>0</v>
      </c>
      <c r="DH216" s="132">
        <f t="shared" si="409"/>
        <v>0</v>
      </c>
      <c r="DI216" s="132">
        <f t="shared" si="409"/>
        <v>0</v>
      </c>
      <c r="DJ216" s="132">
        <f t="shared" si="409"/>
        <v>0</v>
      </c>
      <c r="DK216" s="132">
        <f t="shared" si="409"/>
        <v>0</v>
      </c>
      <c r="DL216" s="132">
        <f t="shared" si="409"/>
        <v>0</v>
      </c>
      <c r="DM216" s="132">
        <f t="shared" si="409"/>
        <v>0</v>
      </c>
      <c r="DN216" s="132">
        <f t="shared" si="409"/>
        <v>0</v>
      </c>
      <c r="DO216" s="132">
        <f t="shared" si="409"/>
        <v>0</v>
      </c>
      <c r="DP216" s="132">
        <f t="shared" si="409"/>
        <v>0</v>
      </c>
      <c r="DQ216" s="132">
        <f t="shared" si="409"/>
        <v>0</v>
      </c>
      <c r="DR216" s="132">
        <f t="shared" si="409"/>
        <v>0</v>
      </c>
      <c r="DS216" s="132">
        <f t="shared" si="409"/>
        <v>0</v>
      </c>
      <c r="DT216" s="132">
        <f t="shared" si="409"/>
        <v>0</v>
      </c>
      <c r="DU216" s="132">
        <f t="shared" si="409"/>
        <v>0</v>
      </c>
      <c r="DV216" s="132">
        <f t="shared" si="409"/>
        <v>0</v>
      </c>
      <c r="DW216" s="132">
        <f t="shared" si="409"/>
        <v>0</v>
      </c>
      <c r="DX216" s="132">
        <f t="shared" si="409"/>
        <v>0</v>
      </c>
      <c r="DY216" s="132">
        <f t="shared" si="409"/>
        <v>0</v>
      </c>
      <c r="DZ216" s="132">
        <f t="shared" si="409"/>
        <v>0</v>
      </c>
      <c r="EA216" s="132">
        <f t="shared" si="409"/>
        <v>0</v>
      </c>
      <c r="EB216" s="132">
        <f t="shared" ref="EB216:FX216" si="410">IF(EB214="NA",0,EB214*EB210)</f>
        <v>0</v>
      </c>
      <c r="EC216" s="132">
        <f t="shared" si="410"/>
        <v>0</v>
      </c>
      <c r="ED216" s="132">
        <f t="shared" si="410"/>
        <v>0</v>
      </c>
      <c r="EE216" s="132">
        <f t="shared" si="410"/>
        <v>0</v>
      </c>
      <c r="EF216" s="132">
        <f t="shared" si="410"/>
        <v>0</v>
      </c>
      <c r="EG216" s="132">
        <f t="shared" si="410"/>
        <v>0</v>
      </c>
      <c r="EH216" s="132">
        <f t="shared" si="410"/>
        <v>0</v>
      </c>
      <c r="EI216" s="132">
        <f t="shared" si="410"/>
        <v>0</v>
      </c>
      <c r="EJ216" s="132">
        <f t="shared" si="410"/>
        <v>581558.72499999474</v>
      </c>
      <c r="EK216" s="132">
        <f t="shared" si="410"/>
        <v>0</v>
      </c>
      <c r="EL216" s="132">
        <f t="shared" si="410"/>
        <v>142847.09599999984</v>
      </c>
      <c r="EM216" s="132">
        <f t="shared" si="410"/>
        <v>0</v>
      </c>
      <c r="EN216" s="132">
        <f t="shared" si="410"/>
        <v>0</v>
      </c>
      <c r="EO216" s="132">
        <f t="shared" si="410"/>
        <v>0</v>
      </c>
      <c r="EP216" s="132">
        <f t="shared" si="410"/>
        <v>0</v>
      </c>
      <c r="EQ216" s="132">
        <f t="shared" si="410"/>
        <v>1173315.3250000002</v>
      </c>
      <c r="ER216" s="132">
        <f t="shared" si="410"/>
        <v>0</v>
      </c>
      <c r="ES216" s="132">
        <f t="shared" si="410"/>
        <v>0</v>
      </c>
      <c r="ET216" s="132">
        <f t="shared" si="410"/>
        <v>0</v>
      </c>
      <c r="EU216" s="132">
        <f t="shared" si="410"/>
        <v>0</v>
      </c>
      <c r="EV216" s="132">
        <f t="shared" si="410"/>
        <v>0</v>
      </c>
      <c r="EW216" s="132">
        <f t="shared" si="410"/>
        <v>0</v>
      </c>
      <c r="EX216" s="132">
        <f t="shared" si="410"/>
        <v>0</v>
      </c>
      <c r="EY216" s="132">
        <f t="shared" si="410"/>
        <v>0</v>
      </c>
      <c r="EZ216" s="132">
        <f t="shared" si="410"/>
        <v>0</v>
      </c>
      <c r="FA216" s="132">
        <f t="shared" si="410"/>
        <v>0</v>
      </c>
      <c r="FB216" s="132">
        <f t="shared" si="410"/>
        <v>0</v>
      </c>
      <c r="FC216" s="132">
        <f t="shared" si="410"/>
        <v>330476.30000000005</v>
      </c>
      <c r="FD216" s="132">
        <f t="shared" si="410"/>
        <v>0</v>
      </c>
      <c r="FE216" s="132">
        <f t="shared" si="410"/>
        <v>0</v>
      </c>
      <c r="FF216" s="132">
        <f t="shared" si="410"/>
        <v>0</v>
      </c>
      <c r="FG216" s="132">
        <f t="shared" si="410"/>
        <v>0</v>
      </c>
      <c r="FH216" s="132">
        <f t="shared" si="410"/>
        <v>0</v>
      </c>
      <c r="FI216" s="132">
        <f t="shared" si="410"/>
        <v>0</v>
      </c>
      <c r="FJ216" s="132">
        <f t="shared" si="410"/>
        <v>0</v>
      </c>
      <c r="FK216" s="132">
        <f t="shared" si="410"/>
        <v>1167053.692</v>
      </c>
      <c r="FL216" s="132">
        <f t="shared" si="410"/>
        <v>1740306.3299999975</v>
      </c>
      <c r="FM216" s="132">
        <f t="shared" si="410"/>
        <v>1816808.1200000006</v>
      </c>
      <c r="FN216" s="132">
        <f t="shared" si="410"/>
        <v>0</v>
      </c>
      <c r="FO216" s="132">
        <f t="shared" si="410"/>
        <v>0</v>
      </c>
      <c r="FP216" s="132">
        <f t="shared" si="410"/>
        <v>0</v>
      </c>
      <c r="FQ216" s="132">
        <f t="shared" si="410"/>
        <v>0</v>
      </c>
      <c r="FR216" s="132">
        <f t="shared" si="410"/>
        <v>0</v>
      </c>
      <c r="FS216" s="132">
        <f t="shared" si="410"/>
        <v>0</v>
      </c>
      <c r="FT216" s="132">
        <f t="shared" si="410"/>
        <v>0</v>
      </c>
      <c r="FU216" s="132">
        <f t="shared" si="410"/>
        <v>0</v>
      </c>
      <c r="FV216" s="132">
        <f t="shared" si="410"/>
        <v>0</v>
      </c>
      <c r="FW216" s="132">
        <f t="shared" si="410"/>
        <v>0</v>
      </c>
      <c r="FX216" s="132">
        <f t="shared" si="410"/>
        <v>0</v>
      </c>
      <c r="FY216" s="131">
        <f>SUM(C216:FX216)</f>
        <v>117013763.09099986</v>
      </c>
    </row>
    <row r="219" spans="1:181" ht="21" x14ac:dyDescent="0.35">
      <c r="B219" s="37" t="s">
        <v>484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146"/>
    </row>
    <row r="220" spans="1:181" x14ac:dyDescent="0.25">
      <c r="B220" s="15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146"/>
    </row>
    <row r="221" spans="1:181" x14ac:dyDescent="0.25">
      <c r="B221" t="s">
        <v>440</v>
      </c>
      <c r="C221" s="156">
        <f t="shared" ref="C221:AH221" si="411">C63</f>
        <v>0.75339999999999996</v>
      </c>
      <c r="D221" s="156">
        <f t="shared" si="411"/>
        <v>0.38790000000000002</v>
      </c>
      <c r="E221" s="156">
        <f t="shared" si="411"/>
        <v>0.87439999999999996</v>
      </c>
      <c r="F221" s="156">
        <f t="shared" si="411"/>
        <v>0.3523</v>
      </c>
      <c r="G221" s="156">
        <f t="shared" si="411"/>
        <v>0.35370000000000001</v>
      </c>
      <c r="H221" s="156">
        <f t="shared" si="411"/>
        <v>0.2661</v>
      </c>
      <c r="I221" s="156">
        <f t="shared" si="411"/>
        <v>0.86029999999999995</v>
      </c>
      <c r="J221" s="156">
        <f t="shared" si="411"/>
        <v>0.81410000000000005</v>
      </c>
      <c r="K221" s="156">
        <f t="shared" si="411"/>
        <v>0.62409999999999999</v>
      </c>
      <c r="L221" s="156">
        <f t="shared" si="411"/>
        <v>0.64610000000000001</v>
      </c>
      <c r="M221" s="156">
        <f t="shared" si="411"/>
        <v>0.92769999999999997</v>
      </c>
      <c r="N221" s="156">
        <f t="shared" si="411"/>
        <v>0.2752</v>
      </c>
      <c r="O221" s="156">
        <f t="shared" si="411"/>
        <v>0.2445</v>
      </c>
      <c r="P221" s="156">
        <f t="shared" si="411"/>
        <v>0.68320000000000003</v>
      </c>
      <c r="Q221" s="156">
        <f t="shared" si="411"/>
        <v>0.71699999999999997</v>
      </c>
      <c r="R221" s="156">
        <f t="shared" si="411"/>
        <v>0.46410000000000001</v>
      </c>
      <c r="S221" s="156">
        <f t="shared" si="411"/>
        <v>0.58689999999999998</v>
      </c>
      <c r="T221" s="156">
        <f t="shared" si="411"/>
        <v>0.52170000000000005</v>
      </c>
      <c r="U221" s="156">
        <f t="shared" si="411"/>
        <v>0.57140000000000002</v>
      </c>
      <c r="V221" s="156">
        <f t="shared" si="411"/>
        <v>0.66920000000000002</v>
      </c>
      <c r="W221" s="156">
        <f t="shared" si="411"/>
        <v>0.61170000000000002</v>
      </c>
      <c r="X221" s="156">
        <f t="shared" si="411"/>
        <v>0.68240000000000001</v>
      </c>
      <c r="Y221" s="156">
        <f t="shared" si="411"/>
        <v>0.84230000000000005</v>
      </c>
      <c r="Z221" s="156">
        <f t="shared" si="411"/>
        <v>0.58440000000000003</v>
      </c>
      <c r="AA221" s="156">
        <f t="shared" si="411"/>
        <v>0.35210000000000002</v>
      </c>
      <c r="AB221" s="156">
        <f t="shared" si="411"/>
        <v>0.1976</v>
      </c>
      <c r="AC221" s="156">
        <f t="shared" si="411"/>
        <v>0.42449999999999999</v>
      </c>
      <c r="AD221" s="156">
        <f t="shared" si="411"/>
        <v>0.434</v>
      </c>
      <c r="AE221" s="156">
        <f t="shared" si="411"/>
        <v>0.33329999999999999</v>
      </c>
      <c r="AF221" s="156">
        <f t="shared" si="411"/>
        <v>0.4476</v>
      </c>
      <c r="AG221" s="156">
        <f t="shared" si="411"/>
        <v>0.2596</v>
      </c>
      <c r="AH221" s="156">
        <f t="shared" si="411"/>
        <v>0.71360000000000001</v>
      </c>
      <c r="AI221" s="156">
        <f t="shared" ref="AI221:BN221" si="412">AI63</f>
        <v>0.62380000000000002</v>
      </c>
      <c r="AJ221" s="156">
        <f t="shared" si="412"/>
        <v>0.80200000000000005</v>
      </c>
      <c r="AK221" s="156">
        <f t="shared" si="412"/>
        <v>0.91149999999999998</v>
      </c>
      <c r="AL221" s="156">
        <f t="shared" si="412"/>
        <v>0.94030000000000002</v>
      </c>
      <c r="AM221" s="156">
        <f t="shared" si="412"/>
        <v>0.73119999999999996</v>
      </c>
      <c r="AN221" s="156">
        <f t="shared" si="412"/>
        <v>0.47660000000000002</v>
      </c>
      <c r="AO221" s="156">
        <f t="shared" si="412"/>
        <v>0.4909</v>
      </c>
      <c r="AP221" s="156">
        <f t="shared" si="412"/>
        <v>0.76639999999999997</v>
      </c>
      <c r="AQ221" s="156">
        <f t="shared" si="412"/>
        <v>0.47199999999999998</v>
      </c>
      <c r="AR221" s="156">
        <f t="shared" si="412"/>
        <v>0.1226</v>
      </c>
      <c r="AS221" s="156">
        <f t="shared" si="412"/>
        <v>0.45050000000000001</v>
      </c>
      <c r="AT221" s="156">
        <f t="shared" si="412"/>
        <v>0.2026</v>
      </c>
      <c r="AU221" s="156">
        <f t="shared" si="412"/>
        <v>0.40570000000000001</v>
      </c>
      <c r="AV221" s="156">
        <f t="shared" si="412"/>
        <v>0.45450000000000002</v>
      </c>
      <c r="AW221" s="156">
        <f t="shared" si="412"/>
        <v>0.307</v>
      </c>
      <c r="AX221" s="156">
        <f t="shared" si="412"/>
        <v>1</v>
      </c>
      <c r="AY221" s="156">
        <f t="shared" si="412"/>
        <v>0.46060000000000001</v>
      </c>
      <c r="AZ221" s="156">
        <f t="shared" si="412"/>
        <v>0.74450000000000005</v>
      </c>
      <c r="BA221" s="156">
        <f t="shared" si="412"/>
        <v>0.4768</v>
      </c>
      <c r="BB221" s="156">
        <f t="shared" si="412"/>
        <v>0.52359999999999995</v>
      </c>
      <c r="BC221" s="156">
        <f t="shared" si="412"/>
        <v>0.56969999999999998</v>
      </c>
      <c r="BD221" s="156">
        <f t="shared" si="412"/>
        <v>0.18149999999999999</v>
      </c>
      <c r="BE221" s="156">
        <f t="shared" si="412"/>
        <v>0.29020000000000001</v>
      </c>
      <c r="BF221" s="156">
        <f t="shared" si="412"/>
        <v>0.1419</v>
      </c>
      <c r="BG221" s="156">
        <f t="shared" si="412"/>
        <v>0.71220000000000006</v>
      </c>
      <c r="BH221" s="156">
        <f t="shared" si="412"/>
        <v>0.31030000000000002</v>
      </c>
      <c r="BI221" s="156">
        <f t="shared" si="412"/>
        <v>0.74809999999999999</v>
      </c>
      <c r="BJ221" s="156">
        <f t="shared" si="412"/>
        <v>9.8400000000000001E-2</v>
      </c>
      <c r="BK221" s="156">
        <f t="shared" si="412"/>
        <v>0.22919999999999999</v>
      </c>
      <c r="BL221" s="156">
        <f t="shared" si="412"/>
        <v>0.57530000000000003</v>
      </c>
      <c r="BM221" s="156">
        <f t="shared" si="412"/>
        <v>0.72529999999999994</v>
      </c>
      <c r="BN221" s="156">
        <f t="shared" si="412"/>
        <v>0.58189999999999997</v>
      </c>
      <c r="BO221" s="156">
        <f t="shared" ref="BO221:CT221" si="413">BO63</f>
        <v>0.5706</v>
      </c>
      <c r="BP221" s="156">
        <f t="shared" si="413"/>
        <v>0.61150000000000004</v>
      </c>
      <c r="BQ221" s="156">
        <f t="shared" si="413"/>
        <v>0.48420000000000002</v>
      </c>
      <c r="BR221" s="156">
        <f t="shared" si="413"/>
        <v>0.51729999999999998</v>
      </c>
      <c r="BS221" s="156">
        <f t="shared" si="413"/>
        <v>0.60470000000000002</v>
      </c>
      <c r="BT221" s="156">
        <f t="shared" si="413"/>
        <v>0.31900000000000001</v>
      </c>
      <c r="BU221" s="156">
        <f t="shared" si="413"/>
        <v>0.43969999999999998</v>
      </c>
      <c r="BV221" s="156">
        <f t="shared" si="413"/>
        <v>0.32350000000000001</v>
      </c>
      <c r="BW221" s="156">
        <f t="shared" si="413"/>
        <v>0.26490000000000002</v>
      </c>
      <c r="BX221" s="156">
        <f t="shared" si="413"/>
        <v>0.23880000000000001</v>
      </c>
      <c r="BY221" s="156">
        <f t="shared" si="413"/>
        <v>0.81679999999999997</v>
      </c>
      <c r="BZ221" s="156">
        <f t="shared" si="413"/>
        <v>0.55379999999999996</v>
      </c>
      <c r="CA221" s="156">
        <f t="shared" si="413"/>
        <v>0.625</v>
      </c>
      <c r="CB221" s="156">
        <f t="shared" si="413"/>
        <v>0.3639</v>
      </c>
      <c r="CC221" s="156">
        <f t="shared" si="413"/>
        <v>0.47060000000000002</v>
      </c>
      <c r="CD221" s="156">
        <f t="shared" si="413"/>
        <v>0.72729999999999995</v>
      </c>
      <c r="CE221" s="156">
        <f t="shared" si="413"/>
        <v>0.50700000000000001</v>
      </c>
      <c r="CF221" s="156">
        <f t="shared" si="413"/>
        <v>0.64439999999999997</v>
      </c>
      <c r="CG221" s="156">
        <f t="shared" si="413"/>
        <v>0.60540000000000005</v>
      </c>
      <c r="CH221" s="156">
        <f t="shared" si="413"/>
        <v>0.75</v>
      </c>
      <c r="CI221" s="156">
        <f t="shared" si="413"/>
        <v>0.63570000000000004</v>
      </c>
      <c r="CJ221" s="156">
        <f t="shared" si="413"/>
        <v>0.76890000000000003</v>
      </c>
      <c r="CK221" s="156">
        <f t="shared" si="413"/>
        <v>0.33310000000000001</v>
      </c>
      <c r="CL221" s="156">
        <f t="shared" si="413"/>
        <v>0.39479999999999998</v>
      </c>
      <c r="CM221" s="156">
        <f t="shared" si="413"/>
        <v>0.64729999999999999</v>
      </c>
      <c r="CN221" s="156">
        <f t="shared" si="413"/>
        <v>0.30780000000000002</v>
      </c>
      <c r="CO221" s="156">
        <f t="shared" si="413"/>
        <v>0.4128</v>
      </c>
      <c r="CP221" s="156">
        <f t="shared" si="413"/>
        <v>0.36480000000000001</v>
      </c>
      <c r="CQ221" s="156">
        <f t="shared" si="413"/>
        <v>0.71260000000000001</v>
      </c>
      <c r="CR221" s="156">
        <f t="shared" si="413"/>
        <v>0.40339999999999998</v>
      </c>
      <c r="CS221" s="156">
        <f t="shared" si="413"/>
        <v>0.46629999999999999</v>
      </c>
      <c r="CT221" s="156">
        <f t="shared" si="413"/>
        <v>0.76539999999999997</v>
      </c>
      <c r="CU221" s="156">
        <f t="shared" ref="CU221:DZ221" si="414">CU63</f>
        <v>0.20660000000000001</v>
      </c>
      <c r="CV221" s="156">
        <f t="shared" si="414"/>
        <v>0.57689999999999997</v>
      </c>
      <c r="CW221" s="156">
        <f t="shared" si="414"/>
        <v>0.52880000000000005</v>
      </c>
      <c r="CX221" s="156">
        <f t="shared" si="414"/>
        <v>0.4854</v>
      </c>
      <c r="CY221" s="156">
        <f t="shared" si="414"/>
        <v>0.1391</v>
      </c>
      <c r="CZ221" s="156">
        <f t="shared" si="414"/>
        <v>0.55889999999999995</v>
      </c>
      <c r="DA221" s="156">
        <f t="shared" si="414"/>
        <v>0.48599999999999999</v>
      </c>
      <c r="DB221" s="156">
        <f t="shared" si="414"/>
        <v>0.36409999999999998</v>
      </c>
      <c r="DC221" s="156">
        <f t="shared" si="414"/>
        <v>0.38319999999999999</v>
      </c>
      <c r="DD221" s="156">
        <f t="shared" si="414"/>
        <v>0.54810000000000003</v>
      </c>
      <c r="DE221" s="156">
        <f t="shared" si="414"/>
        <v>0.32300000000000001</v>
      </c>
      <c r="DF221" s="156">
        <f t="shared" si="414"/>
        <v>0.47470000000000001</v>
      </c>
      <c r="DG221" s="156">
        <f t="shared" si="414"/>
        <v>0.59619999999999995</v>
      </c>
      <c r="DH221" s="156">
        <f t="shared" si="414"/>
        <v>0.47139999999999999</v>
      </c>
      <c r="DI221" s="156">
        <f t="shared" si="414"/>
        <v>0.63119999999999998</v>
      </c>
      <c r="DJ221" s="156">
        <f t="shared" si="414"/>
        <v>0.44719999999999999</v>
      </c>
      <c r="DK221" s="156">
        <f t="shared" si="414"/>
        <v>0.65590000000000004</v>
      </c>
      <c r="DL221" s="156">
        <f t="shared" si="414"/>
        <v>0.59519999999999995</v>
      </c>
      <c r="DM221" s="156">
        <f t="shared" si="414"/>
        <v>0.58240000000000003</v>
      </c>
      <c r="DN221" s="156">
        <f t="shared" si="414"/>
        <v>0.62780000000000002</v>
      </c>
      <c r="DO221" s="156">
        <f t="shared" si="414"/>
        <v>0.72440000000000004</v>
      </c>
      <c r="DP221" s="156">
        <f t="shared" si="414"/>
        <v>0.40679999999999999</v>
      </c>
      <c r="DQ221" s="156">
        <f t="shared" si="414"/>
        <v>0.61799999999999999</v>
      </c>
      <c r="DR221" s="156">
        <f t="shared" si="414"/>
        <v>0.77880000000000005</v>
      </c>
      <c r="DS221" s="156">
        <f t="shared" si="414"/>
        <v>0.83130000000000004</v>
      </c>
      <c r="DT221" s="156">
        <f t="shared" si="414"/>
        <v>0.79049999999999998</v>
      </c>
      <c r="DU221" s="156">
        <f t="shared" si="414"/>
        <v>0.54820000000000002</v>
      </c>
      <c r="DV221" s="156">
        <f t="shared" si="414"/>
        <v>0.66920000000000002</v>
      </c>
      <c r="DW221" s="156">
        <f t="shared" si="414"/>
        <v>0.46429999999999999</v>
      </c>
      <c r="DX221" s="156">
        <f t="shared" si="414"/>
        <v>0.43559999999999999</v>
      </c>
      <c r="DY221" s="156">
        <f t="shared" si="414"/>
        <v>0.39700000000000002</v>
      </c>
      <c r="DZ221" s="156">
        <f t="shared" si="414"/>
        <v>0.3805</v>
      </c>
      <c r="EA221" s="156">
        <f t="shared" ref="EA221:FF221" si="415">EA63</f>
        <v>0.48509999999999998</v>
      </c>
      <c r="EB221" s="156">
        <f t="shared" si="415"/>
        <v>0.53490000000000004</v>
      </c>
      <c r="EC221" s="156">
        <f t="shared" si="415"/>
        <v>0.4</v>
      </c>
      <c r="ED221" s="156">
        <f t="shared" si="415"/>
        <v>7.2700000000000001E-2</v>
      </c>
      <c r="EE221" s="156">
        <f t="shared" si="415"/>
        <v>0.63029999999999997</v>
      </c>
      <c r="EF221" s="156">
        <f t="shared" si="415"/>
        <v>0.7127</v>
      </c>
      <c r="EG221" s="156">
        <f t="shared" si="415"/>
        <v>0.76800000000000002</v>
      </c>
      <c r="EH221" s="156">
        <f t="shared" si="415"/>
        <v>0.58020000000000005</v>
      </c>
      <c r="EI221" s="156">
        <f t="shared" si="415"/>
        <v>0.749</v>
      </c>
      <c r="EJ221" s="156">
        <f t="shared" si="415"/>
        <v>0.45019999999999999</v>
      </c>
      <c r="EK221" s="156">
        <f t="shared" si="415"/>
        <v>0.3216</v>
      </c>
      <c r="EL221" s="156">
        <f t="shared" si="415"/>
        <v>0.29599999999999999</v>
      </c>
      <c r="EM221" s="156">
        <f t="shared" si="415"/>
        <v>0.6734</v>
      </c>
      <c r="EN221" s="156">
        <f t="shared" si="415"/>
        <v>0.78159999999999996</v>
      </c>
      <c r="EO221" s="156">
        <f t="shared" si="415"/>
        <v>0.40860000000000002</v>
      </c>
      <c r="EP221" s="156">
        <f t="shared" si="415"/>
        <v>0.44350000000000001</v>
      </c>
      <c r="EQ221" s="156">
        <f t="shared" si="415"/>
        <v>0.18260000000000001</v>
      </c>
      <c r="ER221" s="156">
        <f t="shared" si="415"/>
        <v>0.4269</v>
      </c>
      <c r="ES221" s="156">
        <f t="shared" si="415"/>
        <v>0.71050000000000002</v>
      </c>
      <c r="ET221" s="156">
        <f t="shared" si="415"/>
        <v>0.66039999999999999</v>
      </c>
      <c r="EU221" s="156">
        <f t="shared" si="415"/>
        <v>0.9415</v>
      </c>
      <c r="EV221" s="156">
        <f t="shared" si="415"/>
        <v>0.73499999999999999</v>
      </c>
      <c r="EW221" s="156">
        <f t="shared" si="415"/>
        <v>0.27700000000000002</v>
      </c>
      <c r="EX221" s="156">
        <f t="shared" si="415"/>
        <v>0.59040000000000004</v>
      </c>
      <c r="EY221" s="156">
        <f t="shared" si="415"/>
        <v>0.56189999999999996</v>
      </c>
      <c r="EZ221" s="156">
        <f t="shared" si="415"/>
        <v>0.78029999999999999</v>
      </c>
      <c r="FA221" s="156">
        <f t="shared" si="415"/>
        <v>0.3518</v>
      </c>
      <c r="FB221" s="156">
        <f t="shared" si="415"/>
        <v>0.59219999999999995</v>
      </c>
      <c r="FC221" s="156">
        <f t="shared" si="415"/>
        <v>0.37690000000000001</v>
      </c>
      <c r="FD221" s="156">
        <f t="shared" si="415"/>
        <v>0.53369999999999995</v>
      </c>
      <c r="FE221" s="156">
        <f t="shared" si="415"/>
        <v>0.42420000000000002</v>
      </c>
      <c r="FF221" s="156">
        <f t="shared" si="415"/>
        <v>0.53400000000000003</v>
      </c>
      <c r="FG221" s="156">
        <f t="shared" ref="FG221:FX221" si="416">FG63</f>
        <v>0.48649999999999999</v>
      </c>
      <c r="FH221" s="156">
        <f t="shared" si="416"/>
        <v>0.625</v>
      </c>
      <c r="FI221" s="156">
        <f t="shared" si="416"/>
        <v>0.6472</v>
      </c>
      <c r="FJ221" s="156">
        <f t="shared" si="416"/>
        <v>0.38769999999999999</v>
      </c>
      <c r="FK221" s="156">
        <f t="shared" si="416"/>
        <v>0.5605</v>
      </c>
      <c r="FL221" s="156">
        <f t="shared" si="416"/>
        <v>0.2109</v>
      </c>
      <c r="FM221" s="156">
        <f t="shared" si="416"/>
        <v>0.37430000000000002</v>
      </c>
      <c r="FN221" s="156">
        <f t="shared" si="416"/>
        <v>0.65700000000000003</v>
      </c>
      <c r="FO221" s="156">
        <f t="shared" si="416"/>
        <v>0.38590000000000002</v>
      </c>
      <c r="FP221" s="156">
        <f t="shared" si="416"/>
        <v>0.76800000000000002</v>
      </c>
      <c r="FQ221" s="156">
        <f t="shared" si="416"/>
        <v>0.54200000000000004</v>
      </c>
      <c r="FR221" s="156">
        <f t="shared" si="416"/>
        <v>0.44319999999999998</v>
      </c>
      <c r="FS221" s="156">
        <f t="shared" si="416"/>
        <v>0.21820000000000001</v>
      </c>
      <c r="FT221" s="156">
        <f t="shared" si="416"/>
        <v>0.2979</v>
      </c>
      <c r="FU221" s="156">
        <f t="shared" si="416"/>
        <v>0.70679999999999998</v>
      </c>
      <c r="FV221" s="156">
        <f t="shared" si="416"/>
        <v>0.59950000000000003</v>
      </c>
      <c r="FW221" s="156">
        <f t="shared" si="416"/>
        <v>0.61680000000000001</v>
      </c>
      <c r="FX221" s="156">
        <f t="shared" si="416"/>
        <v>0.22389999999999999</v>
      </c>
      <c r="FY221" s="121" t="s">
        <v>419</v>
      </c>
    </row>
    <row r="222" spans="1:181" x14ac:dyDescent="0.25">
      <c r="B222" t="s">
        <v>442</v>
      </c>
      <c r="C222" s="7">
        <f t="shared" ref="C222:AH222" si="417">C95</f>
        <v>8806611.7100000009</v>
      </c>
      <c r="D222" s="7">
        <f t="shared" si="417"/>
        <v>19845615.239999998</v>
      </c>
      <c r="E222" s="7">
        <f t="shared" si="417"/>
        <v>10488813.41</v>
      </c>
      <c r="F222" s="7">
        <f t="shared" si="417"/>
        <v>6862784.04</v>
      </c>
      <c r="G222" s="7">
        <f t="shared" si="417"/>
        <v>408820.86</v>
      </c>
      <c r="H222" s="7">
        <f t="shared" si="417"/>
        <v>294022.34999999998</v>
      </c>
      <c r="I222" s="7">
        <f t="shared" si="417"/>
        <v>13716566.01</v>
      </c>
      <c r="J222" s="7">
        <f t="shared" si="417"/>
        <v>2677555.4500000002</v>
      </c>
      <c r="K222" s="7">
        <f t="shared" si="417"/>
        <v>250105.62</v>
      </c>
      <c r="L222" s="7">
        <f t="shared" si="417"/>
        <v>2422134.1799999997</v>
      </c>
      <c r="M222" s="7">
        <f t="shared" si="417"/>
        <v>2377361.2200000002</v>
      </c>
      <c r="N222" s="7">
        <f t="shared" si="417"/>
        <v>17127010.079999998</v>
      </c>
      <c r="O222" s="7">
        <f t="shared" si="417"/>
        <v>4370560.6100000003</v>
      </c>
      <c r="P222" s="7">
        <f t="shared" si="417"/>
        <v>162672.41</v>
      </c>
      <c r="Q222" s="7">
        <f t="shared" si="417"/>
        <v>39750882.649999999</v>
      </c>
      <c r="R222" s="7">
        <f t="shared" si="417"/>
        <v>284936.2</v>
      </c>
      <c r="S222" s="7">
        <f t="shared" si="417"/>
        <v>1012077.5900000001</v>
      </c>
      <c r="T222" s="7">
        <f t="shared" si="417"/>
        <v>81630.34</v>
      </c>
      <c r="U222" s="7">
        <f t="shared" si="417"/>
        <v>30303.18</v>
      </c>
      <c r="V222" s="7">
        <f t="shared" si="417"/>
        <v>242851.47</v>
      </c>
      <c r="W222" s="7">
        <f t="shared" si="417"/>
        <v>163139.34</v>
      </c>
      <c r="X222" s="7">
        <f t="shared" si="417"/>
        <v>42998</v>
      </c>
      <c r="Y222" s="7">
        <f t="shared" si="417"/>
        <v>637092.59000000008</v>
      </c>
      <c r="Z222" s="7">
        <f t="shared" si="417"/>
        <v>188165.51</v>
      </c>
      <c r="AA222" s="7">
        <f t="shared" si="417"/>
        <v>12020262.289999999</v>
      </c>
      <c r="AB222" s="7">
        <f t="shared" si="417"/>
        <v>6924351.2999999998</v>
      </c>
      <c r="AC222" s="7">
        <f t="shared" si="417"/>
        <v>462171.21</v>
      </c>
      <c r="AD222" s="7">
        <f t="shared" si="417"/>
        <v>565299.34</v>
      </c>
      <c r="AE222" s="7">
        <f t="shared" si="417"/>
        <v>44180.76</v>
      </c>
      <c r="AF222" s="7">
        <f t="shared" si="417"/>
        <v>91008.83</v>
      </c>
      <c r="AG222" s="7">
        <f t="shared" si="417"/>
        <v>278064.88</v>
      </c>
      <c r="AH222" s="7">
        <f t="shared" si="417"/>
        <v>1051248.1000000001</v>
      </c>
      <c r="AI222" s="7">
        <f t="shared" ref="AI222:BN222" si="418">AI95</f>
        <v>285145.73</v>
      </c>
      <c r="AJ222" s="7">
        <f t="shared" si="418"/>
        <v>266452.93</v>
      </c>
      <c r="AK222" s="7">
        <f t="shared" si="418"/>
        <v>299995.94999999995</v>
      </c>
      <c r="AL222" s="7">
        <f t="shared" si="418"/>
        <v>452468.59</v>
      </c>
      <c r="AM222" s="7">
        <f t="shared" si="418"/>
        <v>460915.88</v>
      </c>
      <c r="AN222" s="7">
        <f t="shared" si="418"/>
        <v>211808.74</v>
      </c>
      <c r="AO222" s="7">
        <f t="shared" si="418"/>
        <v>2991326.67</v>
      </c>
      <c r="AP222" s="7">
        <f t="shared" si="418"/>
        <v>94084134.530000001</v>
      </c>
      <c r="AQ222" s="7">
        <f t="shared" si="418"/>
        <v>149355.30000000002</v>
      </c>
      <c r="AR222" s="7">
        <f t="shared" si="418"/>
        <v>9334762.9299999997</v>
      </c>
      <c r="AS222" s="7">
        <f t="shared" si="418"/>
        <v>3350957.19</v>
      </c>
      <c r="AT222" s="7">
        <f t="shared" si="418"/>
        <v>622103.17000000004</v>
      </c>
      <c r="AU222" s="7">
        <f t="shared" si="418"/>
        <v>172197.78</v>
      </c>
      <c r="AV222" s="7">
        <f t="shared" si="418"/>
        <v>155401.41</v>
      </c>
      <c r="AW222" s="7">
        <f t="shared" si="418"/>
        <v>71689.53</v>
      </c>
      <c r="AX222" s="7">
        <f t="shared" si="418"/>
        <v>68746.69</v>
      </c>
      <c r="AY222" s="7">
        <f t="shared" si="418"/>
        <v>265732.95</v>
      </c>
      <c r="AZ222" s="7">
        <f t="shared" si="418"/>
        <v>11828520.370000001</v>
      </c>
      <c r="BA222" s="7">
        <f t="shared" si="418"/>
        <v>5086864.46</v>
      </c>
      <c r="BB222" s="7">
        <f t="shared" si="418"/>
        <v>4918333.4000000004</v>
      </c>
      <c r="BC222" s="7">
        <f t="shared" si="418"/>
        <v>20048451.48</v>
      </c>
      <c r="BD222" s="7">
        <f t="shared" si="418"/>
        <v>972214.84</v>
      </c>
      <c r="BE222" s="7">
        <f t="shared" si="418"/>
        <v>505637.46</v>
      </c>
      <c r="BF222" s="7">
        <f t="shared" si="418"/>
        <v>4007230.44</v>
      </c>
      <c r="BG222" s="7">
        <f t="shared" si="418"/>
        <v>967975.75</v>
      </c>
      <c r="BH222" s="7">
        <f t="shared" si="418"/>
        <v>221737.39</v>
      </c>
      <c r="BI222" s="7">
        <f t="shared" si="418"/>
        <v>246104.18</v>
      </c>
      <c r="BJ222" s="7">
        <f t="shared" si="418"/>
        <v>699746.99</v>
      </c>
      <c r="BK222" s="7">
        <f t="shared" si="418"/>
        <v>4155372.93</v>
      </c>
      <c r="BL222" s="7">
        <f t="shared" si="418"/>
        <v>122814.03</v>
      </c>
      <c r="BM222" s="7">
        <f t="shared" si="418"/>
        <v>253099</v>
      </c>
      <c r="BN222" s="7">
        <f t="shared" si="418"/>
        <v>2740440.91</v>
      </c>
      <c r="BO222" s="7">
        <f t="shared" ref="BO222:CT222" si="419">BO95</f>
        <v>1119484.6499999999</v>
      </c>
      <c r="BP222" s="7">
        <f t="shared" si="419"/>
        <v>169352.65</v>
      </c>
      <c r="BQ222" s="7">
        <f t="shared" si="419"/>
        <v>3105626.02</v>
      </c>
      <c r="BR222" s="7">
        <f t="shared" si="419"/>
        <v>2941208.33</v>
      </c>
      <c r="BS222" s="7">
        <f t="shared" si="419"/>
        <v>805718.07</v>
      </c>
      <c r="BT222" s="7">
        <f t="shared" si="419"/>
        <v>129565.13</v>
      </c>
      <c r="BU222" s="7">
        <f t="shared" si="419"/>
        <v>227355.55000000002</v>
      </c>
      <c r="BV222" s="7">
        <f t="shared" si="419"/>
        <v>443832.03</v>
      </c>
      <c r="BW222" s="7">
        <f t="shared" si="419"/>
        <v>560535.92000000004</v>
      </c>
      <c r="BX222" s="7">
        <f t="shared" si="419"/>
        <v>20244.55</v>
      </c>
      <c r="BY222" s="7">
        <f t="shared" si="419"/>
        <v>606039.85</v>
      </c>
      <c r="BZ222" s="7">
        <f t="shared" si="419"/>
        <v>146452.08000000002</v>
      </c>
      <c r="CA222" s="7">
        <f t="shared" si="419"/>
        <v>156689.33000000002</v>
      </c>
      <c r="CB222" s="7">
        <f t="shared" si="419"/>
        <v>35467026.079999998</v>
      </c>
      <c r="CC222" s="7">
        <f t="shared" si="419"/>
        <v>87166.21</v>
      </c>
      <c r="CD222" s="7">
        <f t="shared" si="419"/>
        <v>75985.64</v>
      </c>
      <c r="CE222" s="7">
        <f t="shared" si="419"/>
        <v>94067.96</v>
      </c>
      <c r="CF222" s="7">
        <f t="shared" si="419"/>
        <v>105829.82</v>
      </c>
      <c r="CG222" s="7">
        <f t="shared" si="419"/>
        <v>112528.95999999999</v>
      </c>
      <c r="CH222" s="7">
        <f t="shared" si="419"/>
        <v>134770.10999999999</v>
      </c>
      <c r="CI222" s="7">
        <f t="shared" si="419"/>
        <v>606121.39</v>
      </c>
      <c r="CJ222" s="7">
        <f t="shared" si="419"/>
        <v>1248969.75</v>
      </c>
      <c r="CK222" s="7">
        <f t="shared" si="419"/>
        <v>1752940.03</v>
      </c>
      <c r="CL222" s="7">
        <f t="shared" si="419"/>
        <v>635559.85</v>
      </c>
      <c r="CM222" s="7">
        <f t="shared" si="419"/>
        <v>614115.37</v>
      </c>
      <c r="CN222" s="7">
        <f t="shared" si="419"/>
        <v>10059875.15</v>
      </c>
      <c r="CO222" s="7">
        <f t="shared" si="419"/>
        <v>7591230.6600000001</v>
      </c>
      <c r="CP222" s="7">
        <f t="shared" si="419"/>
        <v>488489.13</v>
      </c>
      <c r="CQ222" s="7">
        <f t="shared" si="419"/>
        <v>1224232.4099999999</v>
      </c>
      <c r="CR222" s="7">
        <f t="shared" si="419"/>
        <v>87885.17</v>
      </c>
      <c r="CS222" s="7">
        <f t="shared" si="419"/>
        <v>200016.16</v>
      </c>
      <c r="CT222" s="7">
        <f t="shared" si="419"/>
        <v>91694.91</v>
      </c>
      <c r="CU222" s="7">
        <f t="shared" ref="CU222:DZ222" si="420">CU95</f>
        <v>105867.1</v>
      </c>
      <c r="CV222" s="7">
        <f t="shared" si="420"/>
        <v>36209.770000000004</v>
      </c>
      <c r="CW222" s="7">
        <f t="shared" si="420"/>
        <v>101954.11</v>
      </c>
      <c r="CX222" s="7">
        <f t="shared" si="420"/>
        <v>263005.68</v>
      </c>
      <c r="CY222" s="7">
        <f t="shared" si="420"/>
        <v>18220.099999999999</v>
      </c>
      <c r="CZ222" s="7">
        <f t="shared" si="420"/>
        <v>1486557.58</v>
      </c>
      <c r="DA222" s="7">
        <f t="shared" si="420"/>
        <v>102906.93</v>
      </c>
      <c r="DB222" s="7">
        <f t="shared" si="420"/>
        <v>139211.07</v>
      </c>
      <c r="DC222" s="7">
        <f t="shared" si="420"/>
        <v>81573.64</v>
      </c>
      <c r="DD222" s="7">
        <f t="shared" si="420"/>
        <v>72389.02</v>
      </c>
      <c r="DE222" s="7">
        <f t="shared" si="420"/>
        <v>188869.76000000001</v>
      </c>
      <c r="DF222" s="7">
        <f t="shared" si="420"/>
        <v>11993927.050000001</v>
      </c>
      <c r="DG222" s="7">
        <f t="shared" si="420"/>
        <v>61524.08</v>
      </c>
      <c r="DH222" s="7">
        <f t="shared" si="420"/>
        <v>1204758.98</v>
      </c>
      <c r="DI222" s="7">
        <f t="shared" si="420"/>
        <v>2201279.4299999997</v>
      </c>
      <c r="DJ222" s="7">
        <f t="shared" si="420"/>
        <v>382020.07</v>
      </c>
      <c r="DK222" s="7">
        <f t="shared" si="420"/>
        <v>352474.72</v>
      </c>
      <c r="DL222" s="7">
        <f t="shared" si="420"/>
        <v>4400880.5999999996</v>
      </c>
      <c r="DM222" s="7">
        <f t="shared" si="420"/>
        <v>222693.01</v>
      </c>
      <c r="DN222" s="7">
        <f t="shared" si="420"/>
        <v>1245308.6099999999</v>
      </c>
      <c r="DO222" s="7">
        <f t="shared" si="420"/>
        <v>3157261.3</v>
      </c>
      <c r="DP222" s="7">
        <f t="shared" si="420"/>
        <v>97531.11</v>
      </c>
      <c r="DQ222" s="7">
        <f t="shared" si="420"/>
        <v>402050.32</v>
      </c>
      <c r="DR222" s="7">
        <f t="shared" si="420"/>
        <v>1551719.47</v>
      </c>
      <c r="DS222" s="7">
        <f t="shared" si="420"/>
        <v>1092993.46</v>
      </c>
      <c r="DT222" s="7">
        <f t="shared" si="420"/>
        <v>166781.19</v>
      </c>
      <c r="DU222" s="7">
        <f t="shared" si="420"/>
        <v>276732.47000000003</v>
      </c>
      <c r="DV222" s="7">
        <f t="shared" si="420"/>
        <v>190827.12</v>
      </c>
      <c r="DW222" s="7">
        <f t="shared" si="420"/>
        <v>194079.66</v>
      </c>
      <c r="DX222" s="7">
        <f t="shared" si="420"/>
        <v>90266.880000000005</v>
      </c>
      <c r="DY222" s="7">
        <f t="shared" si="420"/>
        <v>151476.88</v>
      </c>
      <c r="DZ222" s="7">
        <f t="shared" si="420"/>
        <v>451810.77</v>
      </c>
      <c r="EA222" s="7">
        <f t="shared" ref="EA222:FF222" si="421">EA95</f>
        <v>299290.02999999997</v>
      </c>
      <c r="EB222" s="7">
        <f t="shared" si="421"/>
        <v>387211.55</v>
      </c>
      <c r="EC222" s="7">
        <f t="shared" si="421"/>
        <v>135876.67000000001</v>
      </c>
      <c r="ED222" s="7">
        <f t="shared" si="421"/>
        <v>148380.66</v>
      </c>
      <c r="EE222" s="7">
        <f t="shared" si="421"/>
        <v>174322.65999999997</v>
      </c>
      <c r="EF222" s="7">
        <f t="shared" si="421"/>
        <v>1569404.69</v>
      </c>
      <c r="EG222" s="7">
        <f t="shared" si="421"/>
        <v>319069.63</v>
      </c>
      <c r="EH222" s="7">
        <f t="shared" si="421"/>
        <v>166781.79999999999</v>
      </c>
      <c r="EI222" s="7">
        <f t="shared" si="421"/>
        <v>18560143.469999999</v>
      </c>
      <c r="EJ222" s="7">
        <f t="shared" si="421"/>
        <v>4746416.49</v>
      </c>
      <c r="EK222" s="7">
        <f t="shared" si="421"/>
        <v>251270.62</v>
      </c>
      <c r="EL222" s="7">
        <f t="shared" si="421"/>
        <v>161599.16</v>
      </c>
      <c r="EM222" s="7">
        <f t="shared" si="421"/>
        <v>447731.06</v>
      </c>
      <c r="EN222" s="7">
        <f t="shared" si="421"/>
        <v>1312443.08</v>
      </c>
      <c r="EO222" s="7">
        <f t="shared" si="421"/>
        <v>217331.22</v>
      </c>
      <c r="EP222" s="7">
        <f t="shared" si="421"/>
        <v>195090.2</v>
      </c>
      <c r="EQ222" s="7">
        <f t="shared" si="421"/>
        <v>510996.31</v>
      </c>
      <c r="ER222" s="7">
        <f t="shared" si="421"/>
        <v>198277.52</v>
      </c>
      <c r="ES222" s="7">
        <f t="shared" si="421"/>
        <v>111112.51000000001</v>
      </c>
      <c r="ET222" s="7">
        <f t="shared" si="421"/>
        <v>172463.71</v>
      </c>
      <c r="EU222" s="7">
        <f t="shared" si="421"/>
        <v>1006827.31</v>
      </c>
      <c r="EV222" s="7">
        <f t="shared" si="421"/>
        <v>71115.47</v>
      </c>
      <c r="EW222" s="7">
        <f t="shared" si="421"/>
        <v>281875.62</v>
      </c>
      <c r="EX222" s="7">
        <f t="shared" si="421"/>
        <v>189721.93</v>
      </c>
      <c r="EY222" s="7">
        <f t="shared" si="421"/>
        <v>758240.06</v>
      </c>
      <c r="EZ222" s="7">
        <f t="shared" si="421"/>
        <v>146018.77000000002</v>
      </c>
      <c r="FA222" s="7">
        <f t="shared" si="421"/>
        <v>1271000.6100000001</v>
      </c>
      <c r="FB222" s="7">
        <f t="shared" si="421"/>
        <v>253988.6</v>
      </c>
      <c r="FC222" s="7">
        <f t="shared" si="421"/>
        <v>1089156.8999999999</v>
      </c>
      <c r="FD222" s="7">
        <f t="shared" si="421"/>
        <v>217002.05</v>
      </c>
      <c r="FE222" s="7">
        <f t="shared" si="421"/>
        <v>51564.06</v>
      </c>
      <c r="FF222" s="7">
        <f t="shared" si="421"/>
        <v>113544.67000000001</v>
      </c>
      <c r="FG222" s="7">
        <f t="shared" ref="FG222:FX222" si="422">FG95</f>
        <v>68885.13</v>
      </c>
      <c r="FH222" s="7">
        <f t="shared" si="422"/>
        <v>62625.84</v>
      </c>
      <c r="FI222" s="7">
        <f t="shared" si="422"/>
        <v>1547262.27</v>
      </c>
      <c r="FJ222" s="7">
        <f t="shared" si="422"/>
        <v>847294.04</v>
      </c>
      <c r="FK222" s="7">
        <f t="shared" si="422"/>
        <v>1520793.75</v>
      </c>
      <c r="FL222" s="7">
        <f t="shared" si="422"/>
        <v>1197048.45</v>
      </c>
      <c r="FM222" s="7">
        <f t="shared" si="422"/>
        <v>1484997.43</v>
      </c>
      <c r="FN222" s="7">
        <f t="shared" si="422"/>
        <v>17842393.52</v>
      </c>
      <c r="FO222" s="7">
        <f t="shared" si="422"/>
        <v>534813.43000000005</v>
      </c>
      <c r="FP222" s="7">
        <f t="shared" si="422"/>
        <v>2570055</v>
      </c>
      <c r="FQ222" s="7">
        <f t="shared" si="422"/>
        <v>508072.03</v>
      </c>
      <c r="FR222" s="7">
        <f t="shared" si="422"/>
        <v>76763.16</v>
      </c>
      <c r="FS222" s="7">
        <f t="shared" si="422"/>
        <v>45014.36</v>
      </c>
      <c r="FT222" s="7">
        <f t="shared" si="422"/>
        <v>29056.89</v>
      </c>
      <c r="FU222" s="7">
        <f t="shared" si="422"/>
        <v>767278.07000000007</v>
      </c>
      <c r="FV222" s="7">
        <f t="shared" si="422"/>
        <v>548977.07000000007</v>
      </c>
      <c r="FW222" s="7">
        <f t="shared" si="422"/>
        <v>115029.29000000001</v>
      </c>
      <c r="FX222" s="7">
        <f t="shared" si="422"/>
        <v>22507.18</v>
      </c>
      <c r="FY222" s="4">
        <f>SUM(C222:FX222)</f>
        <v>492618943.23000002</v>
      </c>
    </row>
    <row r="223" spans="1:181" x14ac:dyDescent="0.25">
      <c r="B223" t="s">
        <v>441</v>
      </c>
      <c r="C223" s="125" t="str">
        <f>IF(AND(C216&gt;0,C221&gt;=($B$7-0.1)),"Yes", "No")</f>
        <v>No</v>
      </c>
      <c r="D223" s="125" t="str">
        <f t="shared" ref="D223:BO223" si="423">IF(AND(D216&gt;0,D221&gt;=($B$7-0.1)),"Yes", "No")</f>
        <v>Yes</v>
      </c>
      <c r="E223" s="125" t="str">
        <f t="shared" si="423"/>
        <v>No</v>
      </c>
      <c r="F223" s="125" t="str">
        <f t="shared" si="423"/>
        <v>Yes</v>
      </c>
      <c r="G223" s="125" t="str">
        <f t="shared" si="423"/>
        <v>No</v>
      </c>
      <c r="H223" s="125" t="str">
        <f t="shared" si="423"/>
        <v>No</v>
      </c>
      <c r="I223" s="125" t="str">
        <f t="shared" si="423"/>
        <v>No</v>
      </c>
      <c r="J223" s="125" t="str">
        <f t="shared" si="423"/>
        <v>No</v>
      </c>
      <c r="K223" s="125" t="str">
        <f t="shared" si="423"/>
        <v>No</v>
      </c>
      <c r="L223" s="125" t="str">
        <f t="shared" si="423"/>
        <v>No</v>
      </c>
      <c r="M223" s="125" t="str">
        <f t="shared" si="423"/>
        <v>No</v>
      </c>
      <c r="N223" s="125" t="str">
        <f t="shared" si="423"/>
        <v>No</v>
      </c>
      <c r="O223" s="125" t="str">
        <f t="shared" si="423"/>
        <v>No</v>
      </c>
      <c r="P223" s="125" t="str">
        <f t="shared" si="423"/>
        <v>No</v>
      </c>
      <c r="Q223" s="125" t="str">
        <f t="shared" si="423"/>
        <v>No</v>
      </c>
      <c r="R223" s="125" t="str">
        <f t="shared" si="423"/>
        <v>No</v>
      </c>
      <c r="S223" s="125" t="str">
        <f t="shared" si="423"/>
        <v>No</v>
      </c>
      <c r="T223" s="125" t="str">
        <f t="shared" si="423"/>
        <v>No</v>
      </c>
      <c r="U223" s="125" t="str">
        <f t="shared" si="423"/>
        <v>No</v>
      </c>
      <c r="V223" s="125" t="str">
        <f t="shared" si="423"/>
        <v>No</v>
      </c>
      <c r="W223" s="125" t="str">
        <f t="shared" si="423"/>
        <v>No</v>
      </c>
      <c r="X223" s="125" t="str">
        <f t="shared" si="423"/>
        <v>No</v>
      </c>
      <c r="Y223" s="125" t="str">
        <f t="shared" si="423"/>
        <v>No</v>
      </c>
      <c r="Z223" s="125" t="str">
        <f t="shared" si="423"/>
        <v>No</v>
      </c>
      <c r="AA223" s="125" t="str">
        <f t="shared" si="423"/>
        <v>Yes</v>
      </c>
      <c r="AB223" s="125" t="str">
        <f t="shared" si="423"/>
        <v>No</v>
      </c>
      <c r="AC223" s="125" t="str">
        <f t="shared" si="423"/>
        <v>Yes</v>
      </c>
      <c r="AD223" s="125" t="str">
        <f t="shared" si="423"/>
        <v>Yes</v>
      </c>
      <c r="AE223" s="125" t="str">
        <f t="shared" si="423"/>
        <v>No</v>
      </c>
      <c r="AF223" s="125" t="str">
        <f t="shared" si="423"/>
        <v>No</v>
      </c>
      <c r="AG223" s="125" t="str">
        <f t="shared" si="423"/>
        <v>No</v>
      </c>
      <c r="AH223" s="125" t="str">
        <f t="shared" si="423"/>
        <v>No</v>
      </c>
      <c r="AI223" s="125" t="str">
        <f t="shared" si="423"/>
        <v>No</v>
      </c>
      <c r="AJ223" s="125" t="str">
        <f t="shared" si="423"/>
        <v>No</v>
      </c>
      <c r="AK223" s="125" t="str">
        <f t="shared" si="423"/>
        <v>No</v>
      </c>
      <c r="AL223" s="125" t="str">
        <f t="shared" si="423"/>
        <v>No</v>
      </c>
      <c r="AM223" s="125" t="str">
        <f t="shared" si="423"/>
        <v>No</v>
      </c>
      <c r="AN223" s="125" t="str">
        <f t="shared" si="423"/>
        <v>No</v>
      </c>
      <c r="AO223" s="125" t="str">
        <f t="shared" si="423"/>
        <v>Yes</v>
      </c>
      <c r="AP223" s="125" t="str">
        <f t="shared" si="423"/>
        <v>No</v>
      </c>
      <c r="AQ223" s="125" t="str">
        <f t="shared" si="423"/>
        <v>No</v>
      </c>
      <c r="AR223" s="125" t="str">
        <f t="shared" si="423"/>
        <v>No</v>
      </c>
      <c r="AS223" s="125" t="str">
        <f t="shared" si="423"/>
        <v>No</v>
      </c>
      <c r="AT223" s="125" t="str">
        <f t="shared" si="423"/>
        <v>No</v>
      </c>
      <c r="AU223" s="125" t="str">
        <f t="shared" si="423"/>
        <v>No</v>
      </c>
      <c r="AV223" s="125" t="str">
        <f t="shared" si="423"/>
        <v>No</v>
      </c>
      <c r="AW223" s="125" t="str">
        <f t="shared" si="423"/>
        <v>No</v>
      </c>
      <c r="AX223" s="125" t="str">
        <f t="shared" si="423"/>
        <v>No</v>
      </c>
      <c r="AY223" s="125" t="str">
        <f t="shared" si="423"/>
        <v>No</v>
      </c>
      <c r="AZ223" s="125" t="str">
        <f t="shared" si="423"/>
        <v>No</v>
      </c>
      <c r="BA223" s="125" t="str">
        <f t="shared" si="423"/>
        <v>Yes</v>
      </c>
      <c r="BB223" s="125" t="str">
        <f t="shared" si="423"/>
        <v>Yes</v>
      </c>
      <c r="BC223" s="125" t="str">
        <f t="shared" si="423"/>
        <v>No</v>
      </c>
      <c r="BD223" s="125" t="str">
        <f t="shared" si="423"/>
        <v>No</v>
      </c>
      <c r="BE223" s="125" t="str">
        <f t="shared" si="423"/>
        <v>No</v>
      </c>
      <c r="BF223" s="125" t="str">
        <f t="shared" si="423"/>
        <v>No</v>
      </c>
      <c r="BG223" s="125" t="str">
        <f t="shared" si="423"/>
        <v>No</v>
      </c>
      <c r="BH223" s="125" t="str">
        <f t="shared" si="423"/>
        <v>No</v>
      </c>
      <c r="BI223" s="125" t="str">
        <f t="shared" si="423"/>
        <v>No</v>
      </c>
      <c r="BJ223" s="125" t="str">
        <f t="shared" si="423"/>
        <v>No</v>
      </c>
      <c r="BK223" s="125" t="str">
        <f t="shared" si="423"/>
        <v>No</v>
      </c>
      <c r="BL223" s="125" t="str">
        <f t="shared" si="423"/>
        <v>No</v>
      </c>
      <c r="BM223" s="125" t="str">
        <f t="shared" si="423"/>
        <v>No</v>
      </c>
      <c r="BN223" s="125" t="str">
        <f t="shared" si="423"/>
        <v>No</v>
      </c>
      <c r="BO223" s="125" t="str">
        <f t="shared" si="423"/>
        <v>Yes</v>
      </c>
      <c r="BP223" s="125" t="str">
        <f t="shared" ref="BP223:EA223" si="424">IF(AND(BP216&gt;0,BP221&gt;=($B$7-0.1)),"Yes", "No")</f>
        <v>No</v>
      </c>
      <c r="BQ223" s="125" t="str">
        <f t="shared" si="424"/>
        <v>No</v>
      </c>
      <c r="BR223" s="125" t="str">
        <f t="shared" si="424"/>
        <v>Yes</v>
      </c>
      <c r="BS223" s="125" t="str">
        <f t="shared" si="424"/>
        <v>Yes</v>
      </c>
      <c r="BT223" s="125" t="str">
        <f t="shared" si="424"/>
        <v>No</v>
      </c>
      <c r="BU223" s="125" t="str">
        <f t="shared" si="424"/>
        <v>No</v>
      </c>
      <c r="BV223" s="125" t="str">
        <f t="shared" si="424"/>
        <v>No</v>
      </c>
      <c r="BW223" s="125" t="str">
        <f t="shared" si="424"/>
        <v>No</v>
      </c>
      <c r="BX223" s="125" t="str">
        <f t="shared" si="424"/>
        <v>No</v>
      </c>
      <c r="BY223" s="125" t="str">
        <f t="shared" si="424"/>
        <v>No</v>
      </c>
      <c r="BZ223" s="125" t="str">
        <f t="shared" si="424"/>
        <v>No</v>
      </c>
      <c r="CA223" s="125" t="str">
        <f t="shared" si="424"/>
        <v>No</v>
      </c>
      <c r="CB223" s="125" t="str">
        <f t="shared" si="424"/>
        <v>Yes</v>
      </c>
      <c r="CC223" s="125" t="str">
        <f t="shared" si="424"/>
        <v>No</v>
      </c>
      <c r="CD223" s="125" t="str">
        <f t="shared" si="424"/>
        <v>No</v>
      </c>
      <c r="CE223" s="125" t="str">
        <f t="shared" si="424"/>
        <v>No</v>
      </c>
      <c r="CF223" s="125" t="str">
        <f t="shared" si="424"/>
        <v>No</v>
      </c>
      <c r="CG223" s="125" t="str">
        <f t="shared" si="424"/>
        <v>No</v>
      </c>
      <c r="CH223" s="125" t="str">
        <f t="shared" si="424"/>
        <v>No</v>
      </c>
      <c r="CI223" s="125" t="str">
        <f t="shared" si="424"/>
        <v>No</v>
      </c>
      <c r="CJ223" s="125" t="str">
        <f t="shared" si="424"/>
        <v>No</v>
      </c>
      <c r="CK223" s="125" t="str">
        <f t="shared" si="424"/>
        <v>No</v>
      </c>
      <c r="CL223" s="125" t="str">
        <f t="shared" si="424"/>
        <v>Yes</v>
      </c>
      <c r="CM223" s="125" t="str">
        <f t="shared" si="424"/>
        <v>No</v>
      </c>
      <c r="CN223" s="125" t="str">
        <f t="shared" si="424"/>
        <v>No</v>
      </c>
      <c r="CO223" s="125" t="str">
        <f t="shared" si="424"/>
        <v>Yes</v>
      </c>
      <c r="CP223" s="125" t="str">
        <f t="shared" si="424"/>
        <v>No</v>
      </c>
      <c r="CQ223" s="125" t="str">
        <f t="shared" si="424"/>
        <v>No</v>
      </c>
      <c r="CR223" s="125" t="str">
        <f t="shared" si="424"/>
        <v>No</v>
      </c>
      <c r="CS223" s="125" t="str">
        <f t="shared" si="424"/>
        <v>No</v>
      </c>
      <c r="CT223" s="125" t="str">
        <f t="shared" si="424"/>
        <v>No</v>
      </c>
      <c r="CU223" s="125" t="str">
        <f t="shared" si="424"/>
        <v>No</v>
      </c>
      <c r="CV223" s="125" t="str">
        <f t="shared" si="424"/>
        <v>No</v>
      </c>
      <c r="CW223" s="125" t="str">
        <f t="shared" si="424"/>
        <v>No</v>
      </c>
      <c r="CX223" s="125" t="str">
        <f t="shared" si="424"/>
        <v>No</v>
      </c>
      <c r="CY223" s="125" t="str">
        <f t="shared" si="424"/>
        <v>No</v>
      </c>
      <c r="CZ223" s="125" t="str">
        <f t="shared" si="424"/>
        <v>No</v>
      </c>
      <c r="DA223" s="125" t="str">
        <f t="shared" si="424"/>
        <v>No</v>
      </c>
      <c r="DB223" s="125" t="str">
        <f t="shared" si="424"/>
        <v>No</v>
      </c>
      <c r="DC223" s="125" t="str">
        <f t="shared" si="424"/>
        <v>No</v>
      </c>
      <c r="DD223" s="125" t="str">
        <f t="shared" si="424"/>
        <v>No</v>
      </c>
      <c r="DE223" s="125" t="str">
        <f t="shared" si="424"/>
        <v>No</v>
      </c>
      <c r="DF223" s="125" t="str">
        <f t="shared" si="424"/>
        <v>Yes</v>
      </c>
      <c r="DG223" s="125" t="str">
        <f t="shared" si="424"/>
        <v>No</v>
      </c>
      <c r="DH223" s="125" t="str">
        <f t="shared" si="424"/>
        <v>No</v>
      </c>
      <c r="DI223" s="125" t="str">
        <f t="shared" si="424"/>
        <v>No</v>
      </c>
      <c r="DJ223" s="125" t="str">
        <f t="shared" si="424"/>
        <v>No</v>
      </c>
      <c r="DK223" s="125" t="str">
        <f t="shared" si="424"/>
        <v>No</v>
      </c>
      <c r="DL223" s="125" t="str">
        <f t="shared" si="424"/>
        <v>No</v>
      </c>
      <c r="DM223" s="125" t="str">
        <f t="shared" si="424"/>
        <v>No</v>
      </c>
      <c r="DN223" s="125" t="str">
        <f t="shared" si="424"/>
        <v>No</v>
      </c>
      <c r="DO223" s="125" t="str">
        <f t="shared" si="424"/>
        <v>No</v>
      </c>
      <c r="DP223" s="125" t="str">
        <f t="shared" si="424"/>
        <v>No</v>
      </c>
      <c r="DQ223" s="125" t="str">
        <f t="shared" si="424"/>
        <v>No</v>
      </c>
      <c r="DR223" s="125" t="str">
        <f t="shared" si="424"/>
        <v>No</v>
      </c>
      <c r="DS223" s="125" t="str">
        <f t="shared" si="424"/>
        <v>No</v>
      </c>
      <c r="DT223" s="125" t="str">
        <f t="shared" si="424"/>
        <v>No</v>
      </c>
      <c r="DU223" s="125" t="str">
        <f t="shared" si="424"/>
        <v>No</v>
      </c>
      <c r="DV223" s="125" t="str">
        <f t="shared" si="424"/>
        <v>No</v>
      </c>
      <c r="DW223" s="125" t="str">
        <f t="shared" si="424"/>
        <v>No</v>
      </c>
      <c r="DX223" s="125" t="str">
        <f t="shared" si="424"/>
        <v>No</v>
      </c>
      <c r="DY223" s="125" t="str">
        <f t="shared" si="424"/>
        <v>No</v>
      </c>
      <c r="DZ223" s="125" t="str">
        <f t="shared" si="424"/>
        <v>No</v>
      </c>
      <c r="EA223" s="125" t="str">
        <f t="shared" si="424"/>
        <v>No</v>
      </c>
      <c r="EB223" s="125" t="str">
        <f t="shared" ref="EB223:FX223" si="425">IF(AND(EB216&gt;0,EB221&gt;=($B$7-0.1)),"Yes", "No")</f>
        <v>No</v>
      </c>
      <c r="EC223" s="125" t="str">
        <f t="shared" si="425"/>
        <v>No</v>
      </c>
      <c r="ED223" s="125" t="str">
        <f t="shared" si="425"/>
        <v>No</v>
      </c>
      <c r="EE223" s="125" t="str">
        <f t="shared" si="425"/>
        <v>No</v>
      </c>
      <c r="EF223" s="125" t="str">
        <f t="shared" si="425"/>
        <v>No</v>
      </c>
      <c r="EG223" s="125" t="str">
        <f t="shared" si="425"/>
        <v>No</v>
      </c>
      <c r="EH223" s="125" t="str">
        <f t="shared" si="425"/>
        <v>No</v>
      </c>
      <c r="EI223" s="125" t="str">
        <f t="shared" si="425"/>
        <v>No</v>
      </c>
      <c r="EJ223" s="125" t="str">
        <f t="shared" si="425"/>
        <v>Yes</v>
      </c>
      <c r="EK223" s="125" t="str">
        <f t="shared" si="425"/>
        <v>No</v>
      </c>
      <c r="EL223" s="125" t="str">
        <f t="shared" si="425"/>
        <v>No</v>
      </c>
      <c r="EM223" s="125" t="str">
        <f t="shared" si="425"/>
        <v>No</v>
      </c>
      <c r="EN223" s="125" t="str">
        <f t="shared" si="425"/>
        <v>No</v>
      </c>
      <c r="EO223" s="125" t="str">
        <f t="shared" si="425"/>
        <v>No</v>
      </c>
      <c r="EP223" s="125" t="str">
        <f t="shared" si="425"/>
        <v>No</v>
      </c>
      <c r="EQ223" s="125" t="str">
        <f t="shared" si="425"/>
        <v>No</v>
      </c>
      <c r="ER223" s="125" t="str">
        <f t="shared" si="425"/>
        <v>No</v>
      </c>
      <c r="ES223" s="125" t="str">
        <f t="shared" si="425"/>
        <v>No</v>
      </c>
      <c r="ET223" s="125" t="str">
        <f t="shared" si="425"/>
        <v>No</v>
      </c>
      <c r="EU223" s="125" t="str">
        <f t="shared" si="425"/>
        <v>No</v>
      </c>
      <c r="EV223" s="125" t="str">
        <f t="shared" si="425"/>
        <v>No</v>
      </c>
      <c r="EW223" s="125" t="str">
        <f t="shared" si="425"/>
        <v>No</v>
      </c>
      <c r="EX223" s="125" t="str">
        <f t="shared" si="425"/>
        <v>No</v>
      </c>
      <c r="EY223" s="125" t="str">
        <f t="shared" si="425"/>
        <v>No</v>
      </c>
      <c r="EZ223" s="125" t="str">
        <f t="shared" si="425"/>
        <v>No</v>
      </c>
      <c r="FA223" s="125" t="str">
        <f t="shared" si="425"/>
        <v>No</v>
      </c>
      <c r="FB223" s="125" t="str">
        <f t="shared" si="425"/>
        <v>No</v>
      </c>
      <c r="FC223" s="125" t="str">
        <f t="shared" si="425"/>
        <v>Yes</v>
      </c>
      <c r="FD223" s="125" t="str">
        <f t="shared" si="425"/>
        <v>No</v>
      </c>
      <c r="FE223" s="125" t="str">
        <f t="shared" si="425"/>
        <v>No</v>
      </c>
      <c r="FF223" s="125" t="str">
        <f t="shared" si="425"/>
        <v>No</v>
      </c>
      <c r="FG223" s="125" t="str">
        <f t="shared" si="425"/>
        <v>No</v>
      </c>
      <c r="FH223" s="125" t="str">
        <f t="shared" si="425"/>
        <v>No</v>
      </c>
      <c r="FI223" s="125" t="str">
        <f t="shared" si="425"/>
        <v>No</v>
      </c>
      <c r="FJ223" s="125" t="str">
        <f t="shared" si="425"/>
        <v>No</v>
      </c>
      <c r="FK223" s="125" t="str">
        <f t="shared" si="425"/>
        <v>Yes</v>
      </c>
      <c r="FL223" s="125" t="str">
        <f t="shared" si="425"/>
        <v>No</v>
      </c>
      <c r="FM223" s="125" t="str">
        <f t="shared" si="425"/>
        <v>Yes</v>
      </c>
      <c r="FN223" s="125" t="str">
        <f t="shared" si="425"/>
        <v>No</v>
      </c>
      <c r="FO223" s="125" t="str">
        <f t="shared" si="425"/>
        <v>No</v>
      </c>
      <c r="FP223" s="125" t="str">
        <f t="shared" si="425"/>
        <v>No</v>
      </c>
      <c r="FQ223" s="125" t="str">
        <f t="shared" si="425"/>
        <v>No</v>
      </c>
      <c r="FR223" s="125" t="str">
        <f t="shared" si="425"/>
        <v>No</v>
      </c>
      <c r="FS223" s="125" t="str">
        <f t="shared" si="425"/>
        <v>No</v>
      </c>
      <c r="FT223" s="125" t="str">
        <f t="shared" si="425"/>
        <v>No</v>
      </c>
      <c r="FU223" s="125" t="str">
        <f t="shared" si="425"/>
        <v>No</v>
      </c>
      <c r="FV223" s="125" t="str">
        <f t="shared" si="425"/>
        <v>No</v>
      </c>
      <c r="FW223" s="125" t="str">
        <f t="shared" si="425"/>
        <v>No</v>
      </c>
      <c r="FX223" s="125" t="str">
        <f t="shared" si="425"/>
        <v>No</v>
      </c>
      <c r="FY223" s="121" t="s">
        <v>419</v>
      </c>
    </row>
    <row r="225" spans="1:181" s="4" customFormat="1" x14ac:dyDescent="0.25">
      <c r="A225" s="49"/>
      <c r="B225" s="131" t="s">
        <v>488</v>
      </c>
      <c r="C225" s="131">
        <f>IF(C223="Yes",(0.23*C222),0)</f>
        <v>0</v>
      </c>
      <c r="D225" s="131">
        <f t="shared" ref="D225:BO225" si="426">IF(D223="Yes",(0.23*D222),0)</f>
        <v>4564491.5051999995</v>
      </c>
      <c r="E225" s="131">
        <f t="shared" si="426"/>
        <v>0</v>
      </c>
      <c r="F225" s="131">
        <f t="shared" si="426"/>
        <v>1578440.3292</v>
      </c>
      <c r="G225" s="131">
        <f t="shared" si="426"/>
        <v>0</v>
      </c>
      <c r="H225" s="131">
        <f t="shared" si="426"/>
        <v>0</v>
      </c>
      <c r="I225" s="131">
        <f t="shared" si="426"/>
        <v>0</v>
      </c>
      <c r="J225" s="131">
        <f t="shared" si="426"/>
        <v>0</v>
      </c>
      <c r="K225" s="131">
        <f t="shared" si="426"/>
        <v>0</v>
      </c>
      <c r="L225" s="131">
        <f t="shared" si="426"/>
        <v>0</v>
      </c>
      <c r="M225" s="131">
        <f t="shared" si="426"/>
        <v>0</v>
      </c>
      <c r="N225" s="131">
        <f t="shared" si="426"/>
        <v>0</v>
      </c>
      <c r="O225" s="131">
        <f t="shared" si="426"/>
        <v>0</v>
      </c>
      <c r="P225" s="131">
        <f t="shared" si="426"/>
        <v>0</v>
      </c>
      <c r="Q225" s="131">
        <f t="shared" si="426"/>
        <v>0</v>
      </c>
      <c r="R225" s="131">
        <f t="shared" si="426"/>
        <v>0</v>
      </c>
      <c r="S225" s="131">
        <f t="shared" si="426"/>
        <v>0</v>
      </c>
      <c r="T225" s="131">
        <f t="shared" si="426"/>
        <v>0</v>
      </c>
      <c r="U225" s="131">
        <f t="shared" si="426"/>
        <v>0</v>
      </c>
      <c r="V225" s="131">
        <f t="shared" si="426"/>
        <v>0</v>
      </c>
      <c r="W225" s="131">
        <f t="shared" si="426"/>
        <v>0</v>
      </c>
      <c r="X225" s="131">
        <f t="shared" si="426"/>
        <v>0</v>
      </c>
      <c r="Y225" s="131">
        <f t="shared" si="426"/>
        <v>0</v>
      </c>
      <c r="Z225" s="131">
        <f t="shared" si="426"/>
        <v>0</v>
      </c>
      <c r="AA225" s="131">
        <f t="shared" si="426"/>
        <v>2764660.3267000001</v>
      </c>
      <c r="AB225" s="131">
        <f t="shared" si="426"/>
        <v>0</v>
      </c>
      <c r="AC225" s="131">
        <f t="shared" si="426"/>
        <v>106299.37830000001</v>
      </c>
      <c r="AD225" s="131">
        <f t="shared" si="426"/>
        <v>130018.84819999999</v>
      </c>
      <c r="AE225" s="131">
        <f t="shared" si="426"/>
        <v>0</v>
      </c>
      <c r="AF225" s="131">
        <f t="shared" si="426"/>
        <v>0</v>
      </c>
      <c r="AG225" s="131">
        <f t="shared" si="426"/>
        <v>0</v>
      </c>
      <c r="AH225" s="131">
        <f t="shared" si="426"/>
        <v>0</v>
      </c>
      <c r="AI225" s="131">
        <f t="shared" si="426"/>
        <v>0</v>
      </c>
      <c r="AJ225" s="131">
        <f t="shared" si="426"/>
        <v>0</v>
      </c>
      <c r="AK225" s="131">
        <f t="shared" si="426"/>
        <v>0</v>
      </c>
      <c r="AL225" s="131">
        <f t="shared" si="426"/>
        <v>0</v>
      </c>
      <c r="AM225" s="131">
        <f t="shared" si="426"/>
        <v>0</v>
      </c>
      <c r="AN225" s="131">
        <f t="shared" si="426"/>
        <v>0</v>
      </c>
      <c r="AO225" s="131">
        <f t="shared" si="426"/>
        <v>688005.13410000002</v>
      </c>
      <c r="AP225" s="131">
        <f t="shared" si="426"/>
        <v>0</v>
      </c>
      <c r="AQ225" s="131">
        <f t="shared" si="426"/>
        <v>0</v>
      </c>
      <c r="AR225" s="131">
        <f t="shared" si="426"/>
        <v>0</v>
      </c>
      <c r="AS225" s="131">
        <f t="shared" si="426"/>
        <v>0</v>
      </c>
      <c r="AT225" s="131">
        <f t="shared" si="426"/>
        <v>0</v>
      </c>
      <c r="AU225" s="131">
        <f t="shared" si="426"/>
        <v>0</v>
      </c>
      <c r="AV225" s="131">
        <f t="shared" si="426"/>
        <v>0</v>
      </c>
      <c r="AW225" s="131">
        <f t="shared" si="426"/>
        <v>0</v>
      </c>
      <c r="AX225" s="131">
        <f t="shared" si="426"/>
        <v>0</v>
      </c>
      <c r="AY225" s="131">
        <f t="shared" si="426"/>
        <v>0</v>
      </c>
      <c r="AZ225" s="131">
        <f t="shared" si="426"/>
        <v>0</v>
      </c>
      <c r="BA225" s="131">
        <f t="shared" si="426"/>
        <v>1169978.8258</v>
      </c>
      <c r="BB225" s="131">
        <f t="shared" si="426"/>
        <v>1131216.682</v>
      </c>
      <c r="BC225" s="131">
        <f t="shared" si="426"/>
        <v>0</v>
      </c>
      <c r="BD225" s="131">
        <f t="shared" si="426"/>
        <v>0</v>
      </c>
      <c r="BE225" s="131">
        <f t="shared" si="426"/>
        <v>0</v>
      </c>
      <c r="BF225" s="131">
        <f t="shared" si="426"/>
        <v>0</v>
      </c>
      <c r="BG225" s="131">
        <f t="shared" si="426"/>
        <v>0</v>
      </c>
      <c r="BH225" s="131">
        <f t="shared" si="426"/>
        <v>0</v>
      </c>
      <c r="BI225" s="131">
        <f t="shared" si="426"/>
        <v>0</v>
      </c>
      <c r="BJ225" s="131">
        <f t="shared" si="426"/>
        <v>0</v>
      </c>
      <c r="BK225" s="131">
        <f t="shared" si="426"/>
        <v>0</v>
      </c>
      <c r="BL225" s="131">
        <f t="shared" si="426"/>
        <v>0</v>
      </c>
      <c r="BM225" s="131">
        <f t="shared" si="426"/>
        <v>0</v>
      </c>
      <c r="BN225" s="131">
        <f t="shared" si="426"/>
        <v>0</v>
      </c>
      <c r="BO225" s="131">
        <f t="shared" si="426"/>
        <v>257481.46949999998</v>
      </c>
      <c r="BP225" s="131">
        <f t="shared" ref="BP225:EA225" si="427">IF(BP223="Yes",(0.23*BP222),0)</f>
        <v>0</v>
      </c>
      <c r="BQ225" s="131">
        <f t="shared" si="427"/>
        <v>0</v>
      </c>
      <c r="BR225" s="131">
        <f t="shared" si="427"/>
        <v>676477.91590000002</v>
      </c>
      <c r="BS225" s="131">
        <f t="shared" si="427"/>
        <v>185315.15609999999</v>
      </c>
      <c r="BT225" s="131">
        <f t="shared" si="427"/>
        <v>0</v>
      </c>
      <c r="BU225" s="131">
        <f t="shared" si="427"/>
        <v>0</v>
      </c>
      <c r="BV225" s="131">
        <f t="shared" si="427"/>
        <v>0</v>
      </c>
      <c r="BW225" s="131">
        <f t="shared" si="427"/>
        <v>0</v>
      </c>
      <c r="BX225" s="131">
        <f t="shared" si="427"/>
        <v>0</v>
      </c>
      <c r="BY225" s="131">
        <f t="shared" si="427"/>
        <v>0</v>
      </c>
      <c r="BZ225" s="131">
        <f t="shared" si="427"/>
        <v>0</v>
      </c>
      <c r="CA225" s="131">
        <f t="shared" si="427"/>
        <v>0</v>
      </c>
      <c r="CB225" s="131">
        <f t="shared" si="427"/>
        <v>8157415.9983999999</v>
      </c>
      <c r="CC225" s="131">
        <f t="shared" si="427"/>
        <v>0</v>
      </c>
      <c r="CD225" s="131">
        <f t="shared" si="427"/>
        <v>0</v>
      </c>
      <c r="CE225" s="131">
        <f t="shared" si="427"/>
        <v>0</v>
      </c>
      <c r="CF225" s="131">
        <f t="shared" si="427"/>
        <v>0</v>
      </c>
      <c r="CG225" s="131">
        <f t="shared" si="427"/>
        <v>0</v>
      </c>
      <c r="CH225" s="131">
        <f t="shared" si="427"/>
        <v>0</v>
      </c>
      <c r="CI225" s="131">
        <f t="shared" si="427"/>
        <v>0</v>
      </c>
      <c r="CJ225" s="131">
        <f t="shared" si="427"/>
        <v>0</v>
      </c>
      <c r="CK225" s="131">
        <f t="shared" si="427"/>
        <v>0</v>
      </c>
      <c r="CL225" s="131">
        <f t="shared" si="427"/>
        <v>146178.76550000001</v>
      </c>
      <c r="CM225" s="131">
        <f t="shared" si="427"/>
        <v>0</v>
      </c>
      <c r="CN225" s="131">
        <f t="shared" si="427"/>
        <v>0</v>
      </c>
      <c r="CO225" s="131">
        <f t="shared" si="427"/>
        <v>1745983.0518</v>
      </c>
      <c r="CP225" s="131">
        <f t="shared" si="427"/>
        <v>0</v>
      </c>
      <c r="CQ225" s="131">
        <f t="shared" si="427"/>
        <v>0</v>
      </c>
      <c r="CR225" s="131">
        <f t="shared" si="427"/>
        <v>0</v>
      </c>
      <c r="CS225" s="131">
        <f t="shared" si="427"/>
        <v>0</v>
      </c>
      <c r="CT225" s="131">
        <f t="shared" si="427"/>
        <v>0</v>
      </c>
      <c r="CU225" s="131">
        <f t="shared" si="427"/>
        <v>0</v>
      </c>
      <c r="CV225" s="131">
        <f t="shared" si="427"/>
        <v>0</v>
      </c>
      <c r="CW225" s="131">
        <f t="shared" si="427"/>
        <v>0</v>
      </c>
      <c r="CX225" s="131">
        <f t="shared" si="427"/>
        <v>0</v>
      </c>
      <c r="CY225" s="131">
        <f t="shared" si="427"/>
        <v>0</v>
      </c>
      <c r="CZ225" s="131">
        <f t="shared" si="427"/>
        <v>0</v>
      </c>
      <c r="DA225" s="131">
        <f t="shared" si="427"/>
        <v>0</v>
      </c>
      <c r="DB225" s="131">
        <f t="shared" si="427"/>
        <v>0</v>
      </c>
      <c r="DC225" s="131">
        <f t="shared" si="427"/>
        <v>0</v>
      </c>
      <c r="DD225" s="131">
        <f t="shared" si="427"/>
        <v>0</v>
      </c>
      <c r="DE225" s="131">
        <f t="shared" si="427"/>
        <v>0</v>
      </c>
      <c r="DF225" s="131">
        <f t="shared" si="427"/>
        <v>2758603.2215000005</v>
      </c>
      <c r="DG225" s="131">
        <f t="shared" si="427"/>
        <v>0</v>
      </c>
      <c r="DH225" s="131">
        <f t="shared" si="427"/>
        <v>0</v>
      </c>
      <c r="DI225" s="131">
        <f t="shared" si="427"/>
        <v>0</v>
      </c>
      <c r="DJ225" s="131">
        <f t="shared" si="427"/>
        <v>0</v>
      </c>
      <c r="DK225" s="131">
        <f t="shared" si="427"/>
        <v>0</v>
      </c>
      <c r="DL225" s="131">
        <f t="shared" si="427"/>
        <v>0</v>
      </c>
      <c r="DM225" s="131">
        <f t="shared" si="427"/>
        <v>0</v>
      </c>
      <c r="DN225" s="131">
        <f t="shared" si="427"/>
        <v>0</v>
      </c>
      <c r="DO225" s="131">
        <f t="shared" si="427"/>
        <v>0</v>
      </c>
      <c r="DP225" s="131">
        <f t="shared" si="427"/>
        <v>0</v>
      </c>
      <c r="DQ225" s="131">
        <f t="shared" si="427"/>
        <v>0</v>
      </c>
      <c r="DR225" s="131">
        <f t="shared" si="427"/>
        <v>0</v>
      </c>
      <c r="DS225" s="131">
        <f t="shared" si="427"/>
        <v>0</v>
      </c>
      <c r="DT225" s="131">
        <f t="shared" si="427"/>
        <v>0</v>
      </c>
      <c r="DU225" s="131">
        <f t="shared" si="427"/>
        <v>0</v>
      </c>
      <c r="DV225" s="131">
        <f t="shared" si="427"/>
        <v>0</v>
      </c>
      <c r="DW225" s="131">
        <f t="shared" si="427"/>
        <v>0</v>
      </c>
      <c r="DX225" s="131">
        <f t="shared" si="427"/>
        <v>0</v>
      </c>
      <c r="DY225" s="131">
        <f t="shared" si="427"/>
        <v>0</v>
      </c>
      <c r="DZ225" s="131">
        <f t="shared" si="427"/>
        <v>0</v>
      </c>
      <c r="EA225" s="131">
        <f t="shared" si="427"/>
        <v>0</v>
      </c>
      <c r="EB225" s="131">
        <f t="shared" ref="EB225:FX225" si="428">IF(EB223="Yes",(0.23*EB222),0)</f>
        <v>0</v>
      </c>
      <c r="EC225" s="131">
        <f t="shared" si="428"/>
        <v>0</v>
      </c>
      <c r="ED225" s="131">
        <f t="shared" si="428"/>
        <v>0</v>
      </c>
      <c r="EE225" s="131">
        <f t="shared" si="428"/>
        <v>0</v>
      </c>
      <c r="EF225" s="131">
        <f t="shared" si="428"/>
        <v>0</v>
      </c>
      <c r="EG225" s="131">
        <f t="shared" si="428"/>
        <v>0</v>
      </c>
      <c r="EH225" s="131">
        <f t="shared" si="428"/>
        <v>0</v>
      </c>
      <c r="EI225" s="131">
        <f t="shared" si="428"/>
        <v>0</v>
      </c>
      <c r="EJ225" s="131">
        <f t="shared" si="428"/>
        <v>1091675.7927000001</v>
      </c>
      <c r="EK225" s="131">
        <f t="shared" si="428"/>
        <v>0</v>
      </c>
      <c r="EL225" s="131">
        <f t="shared" si="428"/>
        <v>0</v>
      </c>
      <c r="EM225" s="131">
        <f t="shared" si="428"/>
        <v>0</v>
      </c>
      <c r="EN225" s="131">
        <f t="shared" si="428"/>
        <v>0</v>
      </c>
      <c r="EO225" s="131">
        <f t="shared" si="428"/>
        <v>0</v>
      </c>
      <c r="EP225" s="131">
        <f t="shared" si="428"/>
        <v>0</v>
      </c>
      <c r="EQ225" s="131">
        <f t="shared" si="428"/>
        <v>0</v>
      </c>
      <c r="ER225" s="131">
        <f t="shared" si="428"/>
        <v>0</v>
      </c>
      <c r="ES225" s="131">
        <f t="shared" si="428"/>
        <v>0</v>
      </c>
      <c r="ET225" s="131">
        <f t="shared" si="428"/>
        <v>0</v>
      </c>
      <c r="EU225" s="131">
        <f t="shared" si="428"/>
        <v>0</v>
      </c>
      <c r="EV225" s="131">
        <f t="shared" si="428"/>
        <v>0</v>
      </c>
      <c r="EW225" s="131">
        <f t="shared" si="428"/>
        <v>0</v>
      </c>
      <c r="EX225" s="131">
        <f t="shared" si="428"/>
        <v>0</v>
      </c>
      <c r="EY225" s="131">
        <f t="shared" si="428"/>
        <v>0</v>
      </c>
      <c r="EZ225" s="131">
        <f t="shared" si="428"/>
        <v>0</v>
      </c>
      <c r="FA225" s="131">
        <f t="shared" si="428"/>
        <v>0</v>
      </c>
      <c r="FB225" s="131">
        <f t="shared" si="428"/>
        <v>0</v>
      </c>
      <c r="FC225" s="131">
        <f t="shared" si="428"/>
        <v>250506.087</v>
      </c>
      <c r="FD225" s="131">
        <f t="shared" si="428"/>
        <v>0</v>
      </c>
      <c r="FE225" s="131">
        <f t="shared" si="428"/>
        <v>0</v>
      </c>
      <c r="FF225" s="131">
        <f t="shared" si="428"/>
        <v>0</v>
      </c>
      <c r="FG225" s="131">
        <f t="shared" si="428"/>
        <v>0</v>
      </c>
      <c r="FH225" s="131">
        <f t="shared" si="428"/>
        <v>0</v>
      </c>
      <c r="FI225" s="131">
        <f t="shared" si="428"/>
        <v>0</v>
      </c>
      <c r="FJ225" s="131">
        <f t="shared" si="428"/>
        <v>0</v>
      </c>
      <c r="FK225" s="131">
        <f t="shared" si="428"/>
        <v>349782.5625</v>
      </c>
      <c r="FL225" s="131">
        <f t="shared" si="428"/>
        <v>0</v>
      </c>
      <c r="FM225" s="131">
        <f t="shared" si="428"/>
        <v>341549.40889999998</v>
      </c>
      <c r="FN225" s="131">
        <f t="shared" si="428"/>
        <v>0</v>
      </c>
      <c r="FO225" s="131">
        <f t="shared" si="428"/>
        <v>0</v>
      </c>
      <c r="FP225" s="131">
        <f t="shared" si="428"/>
        <v>0</v>
      </c>
      <c r="FQ225" s="131">
        <f t="shared" si="428"/>
        <v>0</v>
      </c>
      <c r="FR225" s="131">
        <f t="shared" si="428"/>
        <v>0</v>
      </c>
      <c r="FS225" s="131">
        <f t="shared" si="428"/>
        <v>0</v>
      </c>
      <c r="FT225" s="131">
        <f t="shared" si="428"/>
        <v>0</v>
      </c>
      <c r="FU225" s="131">
        <f t="shared" si="428"/>
        <v>0</v>
      </c>
      <c r="FV225" s="131">
        <f t="shared" si="428"/>
        <v>0</v>
      </c>
      <c r="FW225" s="131">
        <f t="shared" si="428"/>
        <v>0</v>
      </c>
      <c r="FX225" s="131">
        <f t="shared" si="428"/>
        <v>0</v>
      </c>
      <c r="FY225" s="131">
        <f>SUM(C225:FX225)</f>
        <v>28094080.459300004</v>
      </c>
    </row>
    <row r="227" spans="1:181" x14ac:dyDescent="0.25">
      <c r="B227" s="19"/>
    </row>
    <row r="228" spans="1:181" ht="21" x14ac:dyDescent="0.35">
      <c r="B228" s="37" t="s">
        <v>474</v>
      </c>
    </row>
    <row r="230" spans="1:181" x14ac:dyDescent="0.25">
      <c r="B230" t="s">
        <v>433</v>
      </c>
      <c r="C230" s="7">
        <f>C167</f>
        <v>61476865.620000005</v>
      </c>
      <c r="D230" s="7">
        <f t="shared" ref="D230:BO230" si="429">D167</f>
        <v>286867326.296</v>
      </c>
      <c r="E230" s="7">
        <f t="shared" si="429"/>
        <v>62053949.978000008</v>
      </c>
      <c r="F230" s="7">
        <f t="shared" si="429"/>
        <v>110297210.736</v>
      </c>
      <c r="G230" s="7">
        <f t="shared" si="429"/>
        <v>7101159.9088610001</v>
      </c>
      <c r="H230" s="7">
        <f t="shared" si="429"/>
        <v>6845811.5419999976</v>
      </c>
      <c r="I230" s="7">
        <f t="shared" si="429"/>
        <v>81741833.30400002</v>
      </c>
      <c r="J230" s="7">
        <f t="shared" si="429"/>
        <v>17018016.066</v>
      </c>
      <c r="K230" s="7">
        <f t="shared" si="429"/>
        <v>3056532.8860000004</v>
      </c>
      <c r="L230" s="7">
        <f t="shared" si="429"/>
        <v>21359855.631999999</v>
      </c>
      <c r="M230" s="7">
        <f t="shared" si="429"/>
        <v>13367983.687999999</v>
      </c>
      <c r="N230" s="7">
        <f t="shared" si="429"/>
        <v>337261732.32999992</v>
      </c>
      <c r="O230" s="7">
        <f t="shared" si="429"/>
        <v>96254627.855999991</v>
      </c>
      <c r="P230" s="7">
        <f t="shared" si="429"/>
        <v>2205116.068</v>
      </c>
      <c r="Q230" s="7">
        <f t="shared" si="429"/>
        <v>307573325.28800005</v>
      </c>
      <c r="R230" s="7">
        <f t="shared" si="429"/>
        <v>4021505.9957033601</v>
      </c>
      <c r="S230" s="7">
        <f t="shared" si="429"/>
        <v>10610882.024</v>
      </c>
      <c r="T230" s="7">
        <f t="shared" si="429"/>
        <v>1716514.3057688877</v>
      </c>
      <c r="U230" s="7">
        <f t="shared" si="429"/>
        <v>779704.12167746504</v>
      </c>
      <c r="V230" s="7">
        <f t="shared" si="429"/>
        <v>2870082.9339999999</v>
      </c>
      <c r="W230" s="7">
        <f t="shared" si="429"/>
        <v>1712852.8530000001</v>
      </c>
      <c r="X230" s="7">
        <f t="shared" si="429"/>
        <v>564893.64968145918</v>
      </c>
      <c r="Y230" s="7">
        <f t="shared" si="429"/>
        <v>4542849.4399999995</v>
      </c>
      <c r="Z230" s="7">
        <f t="shared" si="429"/>
        <v>2600632.2250453252</v>
      </c>
      <c r="AA230" s="7">
        <f t="shared" si="429"/>
        <v>190156337.65371498</v>
      </c>
      <c r="AB230" s="7">
        <f t="shared" si="429"/>
        <v>188117021.52199998</v>
      </c>
      <c r="AC230" s="7">
        <f t="shared" si="429"/>
        <v>6094754.1886711009</v>
      </c>
      <c r="AD230" s="7">
        <f t="shared" si="429"/>
        <v>7234905.6436740002</v>
      </c>
      <c r="AE230" s="7">
        <f t="shared" si="429"/>
        <v>837886.62391712796</v>
      </c>
      <c r="AF230" s="7">
        <f t="shared" si="429"/>
        <v>1409977.3937697448</v>
      </c>
      <c r="AG230" s="7">
        <f t="shared" si="429"/>
        <v>6698369.8320000004</v>
      </c>
      <c r="AH230" s="7">
        <f t="shared" si="429"/>
        <v>8107234.1351168007</v>
      </c>
      <c r="AI230" s="7">
        <f t="shared" si="429"/>
        <v>3339053.6780000003</v>
      </c>
      <c r="AJ230" s="7">
        <f t="shared" si="429"/>
        <v>2677122.9400000004</v>
      </c>
      <c r="AK230" s="7">
        <f t="shared" si="429"/>
        <v>2576567.9219999993</v>
      </c>
      <c r="AL230" s="7">
        <f t="shared" si="429"/>
        <v>3056269.8</v>
      </c>
      <c r="AM230" s="7">
        <f t="shared" si="429"/>
        <v>3799721.6141170678</v>
      </c>
      <c r="AN230" s="7">
        <f t="shared" si="429"/>
        <v>3465533.2800000003</v>
      </c>
      <c r="AO230" s="7">
        <f t="shared" si="429"/>
        <v>34154043.771916002</v>
      </c>
      <c r="AP230" s="7">
        <f t="shared" si="429"/>
        <v>655537693.19400001</v>
      </c>
      <c r="AQ230" s="7">
        <f t="shared" si="429"/>
        <v>2671692.1929620802</v>
      </c>
      <c r="AR230" s="7">
        <f t="shared" si="429"/>
        <v>395860421.69799995</v>
      </c>
      <c r="AS230" s="7">
        <f t="shared" si="429"/>
        <v>43845170.088839993</v>
      </c>
      <c r="AT230" s="7">
        <f t="shared" si="429"/>
        <v>17025074.82</v>
      </c>
      <c r="AU230" s="7">
        <f t="shared" si="429"/>
        <v>3054539.8434591996</v>
      </c>
      <c r="AV230" s="7">
        <f t="shared" si="429"/>
        <v>2900325.96</v>
      </c>
      <c r="AW230" s="7">
        <f t="shared" si="429"/>
        <v>2233021.1631283201</v>
      </c>
      <c r="AX230" s="7">
        <f t="shared" si="429"/>
        <v>607334.60000000009</v>
      </c>
      <c r="AY230" s="7">
        <f t="shared" si="429"/>
        <v>4026539.95</v>
      </c>
      <c r="AZ230" s="7">
        <f t="shared" si="429"/>
        <v>77072348.666536793</v>
      </c>
      <c r="BA230" s="7">
        <f t="shared" si="429"/>
        <v>58730748.222008005</v>
      </c>
      <c r="BB230" s="7">
        <f t="shared" si="429"/>
        <v>51644981.708327994</v>
      </c>
      <c r="BC230" s="7">
        <f t="shared" si="429"/>
        <v>192921506.36097357</v>
      </c>
      <c r="BD230" s="7">
        <f t="shared" si="429"/>
        <v>28045373.32</v>
      </c>
      <c r="BE230" s="7">
        <f t="shared" si="429"/>
        <v>9858873.3809248023</v>
      </c>
      <c r="BF230" s="7">
        <f t="shared" si="429"/>
        <v>146552812.72999999</v>
      </c>
      <c r="BG230" s="7">
        <f t="shared" si="429"/>
        <v>7929598.5090000005</v>
      </c>
      <c r="BH230" s="7">
        <f t="shared" si="429"/>
        <v>4711121.96246232</v>
      </c>
      <c r="BI230" s="7">
        <f t="shared" si="429"/>
        <v>2039503.0446649287</v>
      </c>
      <c r="BJ230" s="7">
        <f t="shared" si="429"/>
        <v>36077333.430645451</v>
      </c>
      <c r="BK230" s="7">
        <f t="shared" si="429"/>
        <v>96184030.921079218</v>
      </c>
      <c r="BL230" s="7">
        <f t="shared" si="429"/>
        <v>2102059.1579999998</v>
      </c>
      <c r="BM230" s="7">
        <f t="shared" si="429"/>
        <v>2802687.8017399115</v>
      </c>
      <c r="BN230" s="7">
        <f t="shared" si="429"/>
        <v>27107279.504000001</v>
      </c>
      <c r="BO230" s="7">
        <f t="shared" si="429"/>
        <v>10668509.864294501</v>
      </c>
      <c r="BP230" s="7">
        <f t="shared" ref="BP230:EA230" si="430">BP167</f>
        <v>2494469.9649999999</v>
      </c>
      <c r="BQ230" s="7">
        <f t="shared" si="430"/>
        <v>37333600.459531397</v>
      </c>
      <c r="BR230" s="7">
        <f t="shared" si="430"/>
        <v>19129641.612791494</v>
      </c>
      <c r="BS230" s="7">
        <f t="shared" si="430"/>
        <v>6610667.0240504015</v>
      </c>
      <c r="BT230" s="7">
        <f t="shared" si="430"/>
        <v>2026273.6229188999</v>
      </c>
      <c r="BU230" s="7">
        <f t="shared" si="430"/>
        <v>3680332.5029999996</v>
      </c>
      <c r="BV230" s="7">
        <f t="shared" si="430"/>
        <v>8752349.1649999991</v>
      </c>
      <c r="BW230" s="7">
        <f t="shared" si="430"/>
        <v>11518210.662447996</v>
      </c>
      <c r="BX230" s="7">
        <f t="shared" si="430"/>
        <v>1121871.1460000002</v>
      </c>
      <c r="BY230" s="7">
        <f t="shared" si="430"/>
        <v>4522693.4740000004</v>
      </c>
      <c r="BZ230" s="7">
        <f t="shared" si="430"/>
        <v>2453008.5579999993</v>
      </c>
      <c r="CA230" s="7">
        <f t="shared" si="430"/>
        <v>2354813.8766396455</v>
      </c>
      <c r="CB230" s="7">
        <f t="shared" si="430"/>
        <v>539545653.17799997</v>
      </c>
      <c r="CC230" s="7">
        <f t="shared" si="430"/>
        <v>2004020.9020896999</v>
      </c>
      <c r="CD230" s="7">
        <f t="shared" si="430"/>
        <v>1061532.1082627999</v>
      </c>
      <c r="CE230" s="7">
        <f t="shared" si="430"/>
        <v>2006824.06</v>
      </c>
      <c r="CF230" s="7">
        <f t="shared" si="430"/>
        <v>1690098.3287733363</v>
      </c>
      <c r="CG230" s="7">
        <f t="shared" si="430"/>
        <v>2116539.1800000002</v>
      </c>
      <c r="CH230" s="7">
        <f t="shared" si="430"/>
        <v>1714426.8848949119</v>
      </c>
      <c r="CI230" s="7">
        <f t="shared" si="430"/>
        <v>6117538.5281815808</v>
      </c>
      <c r="CJ230" s="7">
        <f t="shared" si="430"/>
        <v>9576708.2819999978</v>
      </c>
      <c r="CK230" s="7">
        <f t="shared" si="430"/>
        <v>18027225.322023463</v>
      </c>
      <c r="CL230" s="7">
        <f t="shared" si="430"/>
        <v>5960590.1117814407</v>
      </c>
      <c r="CM230" s="7">
        <f t="shared" si="430"/>
        <v>3876271.3556339182</v>
      </c>
      <c r="CN230" s="7">
        <f t="shared" si="430"/>
        <v>178822628.62000003</v>
      </c>
      <c r="CO230" s="7">
        <f t="shared" si="430"/>
        <v>98373769.098657608</v>
      </c>
      <c r="CP230" s="7">
        <f t="shared" si="430"/>
        <v>8352055.3660000013</v>
      </c>
      <c r="CQ230" s="7">
        <f t="shared" si="430"/>
        <v>9437559.4408949595</v>
      </c>
      <c r="CR230" s="7">
        <f t="shared" si="430"/>
        <v>1144372.1374600758</v>
      </c>
      <c r="CS230" s="7">
        <f t="shared" si="430"/>
        <v>3166301.0424366076</v>
      </c>
      <c r="CT230" s="7">
        <f t="shared" si="430"/>
        <v>1141016.5310637921</v>
      </c>
      <c r="CU230" s="7">
        <f t="shared" si="430"/>
        <v>2682375.2508105286</v>
      </c>
      <c r="CV230" s="7">
        <f t="shared" si="430"/>
        <v>621689.45591809205</v>
      </c>
      <c r="CW230" s="7">
        <f t="shared" si="430"/>
        <v>2029159.9179999998</v>
      </c>
      <c r="CX230" s="7">
        <f t="shared" si="430"/>
        <v>3647765.3246071041</v>
      </c>
      <c r="CY230" s="7">
        <f t="shared" si="430"/>
        <v>1043771.3160000001</v>
      </c>
      <c r="CZ230" s="7">
        <f t="shared" si="430"/>
        <v>16068834.445</v>
      </c>
      <c r="DA230" s="7">
        <f t="shared" si="430"/>
        <v>2207928.11</v>
      </c>
      <c r="DB230" s="7">
        <f t="shared" si="430"/>
        <v>3004558.6210000003</v>
      </c>
      <c r="DC230" s="7">
        <f t="shared" si="430"/>
        <v>1873394.9157208002</v>
      </c>
      <c r="DD230" s="7">
        <f t="shared" si="430"/>
        <v>1614443.1780000001</v>
      </c>
      <c r="DE230" s="7">
        <f t="shared" si="430"/>
        <v>3744357.4182332</v>
      </c>
      <c r="DF230" s="7">
        <f t="shared" si="430"/>
        <v>140896432.17658219</v>
      </c>
      <c r="DG230" s="7">
        <f t="shared" si="430"/>
        <v>1254518.7290000001</v>
      </c>
      <c r="DH230" s="7">
        <f t="shared" si="430"/>
        <v>15665245.664000001</v>
      </c>
      <c r="DI230" s="7">
        <f t="shared" si="430"/>
        <v>19754531.030000001</v>
      </c>
      <c r="DJ230" s="7">
        <f t="shared" si="430"/>
        <v>5346245.1488907216</v>
      </c>
      <c r="DK230" s="7">
        <f t="shared" si="430"/>
        <v>3127555.4844948002</v>
      </c>
      <c r="DL230" s="7">
        <f t="shared" si="430"/>
        <v>40439263.921565399</v>
      </c>
      <c r="DM230" s="7">
        <f t="shared" si="430"/>
        <v>2924586.9002634007</v>
      </c>
      <c r="DN230" s="7">
        <f t="shared" si="430"/>
        <v>11655632.864999998</v>
      </c>
      <c r="DO230" s="7">
        <f t="shared" si="430"/>
        <v>23681138.894000001</v>
      </c>
      <c r="DP230" s="7">
        <f t="shared" si="430"/>
        <v>2389502.4679999999</v>
      </c>
      <c r="DQ230" s="7">
        <f t="shared" si="430"/>
        <v>4322987.1100000003</v>
      </c>
      <c r="DR230" s="7">
        <f t="shared" si="430"/>
        <v>10764430.960000001</v>
      </c>
      <c r="DS230" s="7">
        <f t="shared" si="430"/>
        <v>7119875.8099999996</v>
      </c>
      <c r="DT230" s="7">
        <f t="shared" si="430"/>
        <v>1980417.3530956602</v>
      </c>
      <c r="DU230" s="7">
        <f t="shared" si="430"/>
        <v>3560460.844</v>
      </c>
      <c r="DV230" s="7">
        <f t="shared" si="430"/>
        <v>2485975.59</v>
      </c>
      <c r="DW230" s="7">
        <f t="shared" si="430"/>
        <v>3123767.4997946154</v>
      </c>
      <c r="DX230" s="7">
        <f t="shared" si="430"/>
        <v>1902641.1481870401</v>
      </c>
      <c r="DY230" s="7">
        <f t="shared" si="430"/>
        <v>2412349.9479948003</v>
      </c>
      <c r="DZ230" s="7">
        <f t="shared" si="430"/>
        <v>6658335.5652780402</v>
      </c>
      <c r="EA230" s="7">
        <f t="shared" si="430"/>
        <v>4387065.9059999995</v>
      </c>
      <c r="EB230" s="7">
        <f t="shared" ref="EB230:FX230" si="431">EB167</f>
        <v>5027464.4380000001</v>
      </c>
      <c r="EC230" s="7">
        <f t="shared" si="431"/>
        <v>2876095.4380000001</v>
      </c>
      <c r="ED230" s="7">
        <f t="shared" si="431"/>
        <v>11623041.771</v>
      </c>
      <c r="EE230" s="7">
        <f t="shared" si="431"/>
        <v>2461352.2740000002</v>
      </c>
      <c r="EF230" s="7">
        <f t="shared" si="431"/>
        <v>11955639.560297249</v>
      </c>
      <c r="EG230" s="7">
        <f t="shared" si="431"/>
        <v>3065443.8539999994</v>
      </c>
      <c r="EH230" s="7">
        <f t="shared" si="431"/>
        <v>2575764.5730000003</v>
      </c>
      <c r="EI230" s="7">
        <f t="shared" si="431"/>
        <v>126319392.97199999</v>
      </c>
      <c r="EJ230" s="7">
        <f t="shared" si="431"/>
        <v>59267614.909999996</v>
      </c>
      <c r="EK230" s="7">
        <f t="shared" si="431"/>
        <v>5223752.6609999994</v>
      </c>
      <c r="EL230" s="7">
        <f t="shared" si="431"/>
        <v>1813346.0184808003</v>
      </c>
      <c r="EM230" s="7">
        <f t="shared" si="431"/>
        <v>4550008.1459999997</v>
      </c>
      <c r="EN230" s="7">
        <f t="shared" si="431"/>
        <v>8965626.6400000006</v>
      </c>
      <c r="EO230" s="7">
        <f t="shared" si="431"/>
        <v>3757899.84</v>
      </c>
      <c r="EP230" s="7">
        <f t="shared" si="431"/>
        <v>3204860.3879450001</v>
      </c>
      <c r="EQ230" s="7">
        <f t="shared" si="431"/>
        <v>11135804.722330004</v>
      </c>
      <c r="ER230" s="7">
        <f t="shared" si="431"/>
        <v>3460811.86</v>
      </c>
      <c r="ES230" s="7">
        <f t="shared" si="431"/>
        <v>1625426.3900469998</v>
      </c>
      <c r="ET230" s="7">
        <f t="shared" si="431"/>
        <v>2643733.378</v>
      </c>
      <c r="EU230" s="7">
        <f t="shared" si="431"/>
        <v>5874120.4080000008</v>
      </c>
      <c r="EV230" s="7">
        <f t="shared" si="431"/>
        <v>1091248.0050259498</v>
      </c>
      <c r="EW230" s="7">
        <f t="shared" si="431"/>
        <v>5967871.6596800005</v>
      </c>
      <c r="EX230" s="7">
        <f t="shared" si="431"/>
        <v>1554025.3884736006</v>
      </c>
      <c r="EY230" s="7">
        <f t="shared" si="431"/>
        <v>7471200.4519999996</v>
      </c>
      <c r="EZ230" s="7">
        <f t="shared" si="431"/>
        <v>1777034.5825187003</v>
      </c>
      <c r="FA230" s="7">
        <f t="shared" si="431"/>
        <v>21942225.717999998</v>
      </c>
      <c r="FB230" s="7">
        <f t="shared" si="431"/>
        <v>3361045.9749999992</v>
      </c>
      <c r="FC230" s="7">
        <f t="shared" si="431"/>
        <v>16579176.43251</v>
      </c>
      <c r="FD230" s="7">
        <f t="shared" si="431"/>
        <v>3178207.9668111438</v>
      </c>
      <c r="FE230" s="7">
        <f t="shared" si="431"/>
        <v>1057992.752912536</v>
      </c>
      <c r="FF230" s="7">
        <f t="shared" si="431"/>
        <v>2242531.34</v>
      </c>
      <c r="FG230" s="7">
        <f t="shared" si="431"/>
        <v>1579165.5559999999</v>
      </c>
      <c r="FH230" s="7">
        <f t="shared" si="431"/>
        <v>1204258.4188715201</v>
      </c>
      <c r="FI230" s="7">
        <f t="shared" si="431"/>
        <v>13870819.219999999</v>
      </c>
      <c r="FJ230" s="7">
        <f t="shared" si="431"/>
        <v>13201821.207000002</v>
      </c>
      <c r="FK230" s="7">
        <f t="shared" si="431"/>
        <v>13726715.408886241</v>
      </c>
      <c r="FL230" s="7">
        <f t="shared" si="431"/>
        <v>30124250.634</v>
      </c>
      <c r="FM230" s="7">
        <f t="shared" si="431"/>
        <v>20869676.216414317</v>
      </c>
      <c r="FN230" s="7">
        <f t="shared" si="431"/>
        <v>145630096.92399999</v>
      </c>
      <c r="FO230" s="7">
        <f t="shared" si="431"/>
        <v>8656693.6410000008</v>
      </c>
      <c r="FP230" s="7">
        <f t="shared" si="431"/>
        <v>17390240.444898959</v>
      </c>
      <c r="FQ230" s="7">
        <f t="shared" si="431"/>
        <v>5718360.7752</v>
      </c>
      <c r="FR230" s="7">
        <f t="shared" si="431"/>
        <v>1416580.6562034998</v>
      </c>
      <c r="FS230" s="7">
        <f t="shared" si="431"/>
        <v>1799428.9915080997</v>
      </c>
      <c r="FT230" s="7">
        <f t="shared" si="431"/>
        <v>1193425.0659999999</v>
      </c>
      <c r="FU230" s="7">
        <f t="shared" si="431"/>
        <v>6777869.8460000008</v>
      </c>
      <c r="FV230" s="7">
        <f t="shared" si="431"/>
        <v>5297467.8951400118</v>
      </c>
      <c r="FW230" s="7">
        <f t="shared" si="431"/>
        <v>1952440.9462481926</v>
      </c>
      <c r="FX230" s="7">
        <f t="shared" si="431"/>
        <v>1122560.5595526814</v>
      </c>
      <c r="FY230" s="7">
        <f>SUM(C230:FX230)</f>
        <v>5773542581.280611</v>
      </c>
    </row>
    <row r="231" spans="1:181" x14ac:dyDescent="0.25">
      <c r="B231" t="s">
        <v>475</v>
      </c>
      <c r="C231" s="7">
        <f>C168</f>
        <v>2938383</v>
      </c>
      <c r="D231" s="7">
        <f t="shared" ref="D231:BO231" si="432">D168</f>
        <v>17340649.199999999</v>
      </c>
      <c r="E231" s="7">
        <f t="shared" si="432"/>
        <v>3397067.1</v>
      </c>
      <c r="F231" s="7">
        <f t="shared" si="432"/>
        <v>7467541.2000000002</v>
      </c>
      <c r="G231" s="7">
        <f t="shared" si="432"/>
        <v>441176.4</v>
      </c>
      <c r="H231" s="7">
        <f t="shared" si="432"/>
        <v>425212.19999999995</v>
      </c>
      <c r="I231" s="7">
        <f t="shared" si="432"/>
        <v>4501419.3000000007</v>
      </c>
      <c r="J231" s="7">
        <f t="shared" si="432"/>
        <v>982856.7</v>
      </c>
      <c r="K231" s="7">
        <f t="shared" si="432"/>
        <v>140193.90000000002</v>
      </c>
      <c r="L231" s="7">
        <f t="shared" si="432"/>
        <v>1316208.5999999999</v>
      </c>
      <c r="M231" s="7">
        <f t="shared" si="432"/>
        <v>676758.6</v>
      </c>
      <c r="N231" s="7">
        <f t="shared" si="432"/>
        <v>23335956</v>
      </c>
      <c r="O231" s="7">
        <f t="shared" si="432"/>
        <v>6748270.2000000002</v>
      </c>
      <c r="P231" s="7">
        <f t="shared" si="432"/>
        <v>78762.600000000006</v>
      </c>
      <c r="Q231" s="7">
        <f t="shared" si="432"/>
        <v>17641587.600000001</v>
      </c>
      <c r="R231" s="7">
        <f t="shared" si="432"/>
        <v>199640.69999999998</v>
      </c>
      <c r="S231" s="7">
        <f t="shared" si="432"/>
        <v>620928</v>
      </c>
      <c r="T231" s="7">
        <f t="shared" si="432"/>
        <v>61651.799999999996</v>
      </c>
      <c r="U231" s="7">
        <f t="shared" si="432"/>
        <v>20462.399999999998</v>
      </c>
      <c r="V231" s="7">
        <f t="shared" si="432"/>
        <v>127625.4</v>
      </c>
      <c r="W231" s="7">
        <f t="shared" si="432"/>
        <v>22667.399999999998</v>
      </c>
      <c r="X231" s="7">
        <f t="shared" si="432"/>
        <v>20947.5</v>
      </c>
      <c r="Y231" s="7">
        <f t="shared" si="432"/>
        <v>227247.3</v>
      </c>
      <c r="Z231" s="7">
        <f t="shared" si="432"/>
        <v>118188</v>
      </c>
      <c r="AA231" s="7">
        <f t="shared" si="432"/>
        <v>12849461.1</v>
      </c>
      <c r="AB231" s="7">
        <f t="shared" si="432"/>
        <v>13136243.399999999</v>
      </c>
      <c r="AC231" s="7">
        <f t="shared" si="432"/>
        <v>415377.9</v>
      </c>
      <c r="AD231" s="7">
        <f t="shared" si="432"/>
        <v>512353.8</v>
      </c>
      <c r="AE231" s="7">
        <f t="shared" si="432"/>
        <v>49039.200000000004</v>
      </c>
      <c r="AF231" s="7">
        <f t="shared" si="432"/>
        <v>79953.299999999988</v>
      </c>
      <c r="AG231" s="7">
        <f t="shared" si="432"/>
        <v>417803.39999999997</v>
      </c>
      <c r="AH231" s="7">
        <f t="shared" si="432"/>
        <v>481572</v>
      </c>
      <c r="AI231" s="7">
        <f t="shared" si="432"/>
        <v>162817.19999999998</v>
      </c>
      <c r="AJ231" s="7">
        <f t="shared" si="432"/>
        <v>97284.599999999991</v>
      </c>
      <c r="AK231" s="7">
        <f t="shared" si="432"/>
        <v>86744.7</v>
      </c>
      <c r="AL231" s="7">
        <f t="shared" si="432"/>
        <v>124362</v>
      </c>
      <c r="AM231" s="7">
        <f t="shared" si="432"/>
        <v>205902.9</v>
      </c>
      <c r="AN231" s="7">
        <f t="shared" si="432"/>
        <v>173004.30000000002</v>
      </c>
      <c r="AO231" s="7">
        <f t="shared" si="432"/>
        <v>2347972.2000000002</v>
      </c>
      <c r="AP231" s="7">
        <f t="shared" si="432"/>
        <v>37485132.299999997</v>
      </c>
      <c r="AQ231" s="7">
        <f t="shared" si="432"/>
        <v>122642.1</v>
      </c>
      <c r="AR231" s="7">
        <f t="shared" si="432"/>
        <v>27053850.599999998</v>
      </c>
      <c r="AS231" s="7">
        <f t="shared" si="432"/>
        <v>2829941.1</v>
      </c>
      <c r="AT231" s="7">
        <f t="shared" si="432"/>
        <v>1154008.8</v>
      </c>
      <c r="AU231" s="7">
        <f t="shared" si="432"/>
        <v>162376.19999999998</v>
      </c>
      <c r="AV231" s="7">
        <f t="shared" si="432"/>
        <v>135695.69999999998</v>
      </c>
      <c r="AW231" s="7">
        <f t="shared" si="432"/>
        <v>91110.599999999991</v>
      </c>
      <c r="AX231" s="7">
        <f t="shared" si="432"/>
        <v>16317</v>
      </c>
      <c r="AY231" s="7">
        <f t="shared" si="432"/>
        <v>223498.8</v>
      </c>
      <c r="AZ231" s="7">
        <f t="shared" si="432"/>
        <v>4914900.8999999994</v>
      </c>
      <c r="BA231" s="7">
        <f t="shared" si="432"/>
        <v>4026594.6</v>
      </c>
      <c r="BB231" s="7">
        <f t="shared" si="432"/>
        <v>3481739.1</v>
      </c>
      <c r="BC231" s="7">
        <f t="shared" si="432"/>
        <v>12660713.1</v>
      </c>
      <c r="BD231" s="7">
        <f t="shared" si="432"/>
        <v>1996627.5</v>
      </c>
      <c r="BE231" s="7">
        <f t="shared" si="432"/>
        <v>646814.70000000007</v>
      </c>
      <c r="BF231" s="7">
        <f t="shared" si="432"/>
        <v>10510573.5</v>
      </c>
      <c r="BG231" s="7">
        <f t="shared" si="432"/>
        <v>450569.7</v>
      </c>
      <c r="BH231" s="7">
        <f t="shared" si="432"/>
        <v>275139.89999999997</v>
      </c>
      <c r="BI231" s="7">
        <f t="shared" si="432"/>
        <v>103194</v>
      </c>
      <c r="BJ231" s="7">
        <f t="shared" si="432"/>
        <v>2663595.9</v>
      </c>
      <c r="BK231" s="7">
        <f t="shared" si="432"/>
        <v>6604504.2000000002</v>
      </c>
      <c r="BL231" s="7">
        <f t="shared" si="432"/>
        <v>74617.2</v>
      </c>
      <c r="BM231" s="7">
        <f t="shared" si="432"/>
        <v>112851.90000000001</v>
      </c>
      <c r="BN231" s="7">
        <f t="shared" si="432"/>
        <v>1748388.6</v>
      </c>
      <c r="BO231" s="7">
        <f t="shared" si="432"/>
        <v>723107.70000000007</v>
      </c>
      <c r="BP231" s="7">
        <f t="shared" ref="BP231:EA231" si="433">BP168</f>
        <v>99004.5</v>
      </c>
      <c r="BQ231" s="7">
        <f t="shared" si="433"/>
        <v>2435598.9</v>
      </c>
      <c r="BR231" s="7">
        <f t="shared" si="433"/>
        <v>2119622.4</v>
      </c>
      <c r="BS231" s="7">
        <f t="shared" si="433"/>
        <v>490788.9</v>
      </c>
      <c r="BT231" s="7">
        <f t="shared" si="433"/>
        <v>155893.5</v>
      </c>
      <c r="BU231" s="7">
        <f t="shared" si="433"/>
        <v>203874.3</v>
      </c>
      <c r="BV231" s="7">
        <f t="shared" si="433"/>
        <v>526113</v>
      </c>
      <c r="BW231" s="7">
        <f t="shared" si="433"/>
        <v>810205.20000000007</v>
      </c>
      <c r="BX231" s="7">
        <f t="shared" si="433"/>
        <v>34971.299999999996</v>
      </c>
      <c r="BY231" s="7">
        <f t="shared" si="433"/>
        <v>219177</v>
      </c>
      <c r="BZ231" s="7">
        <f t="shared" si="433"/>
        <v>96667.199999999997</v>
      </c>
      <c r="CA231" s="7">
        <f t="shared" si="433"/>
        <v>89434.8</v>
      </c>
      <c r="CB231" s="7">
        <f t="shared" si="433"/>
        <v>36759599.100000001</v>
      </c>
      <c r="CC231" s="7">
        <f t="shared" si="433"/>
        <v>73294.2</v>
      </c>
      <c r="CD231" s="7">
        <f t="shared" si="433"/>
        <v>34662.6</v>
      </c>
      <c r="CE231" s="7">
        <f t="shared" si="433"/>
        <v>71883</v>
      </c>
      <c r="CF231" s="7">
        <f t="shared" si="433"/>
        <v>57021.3</v>
      </c>
      <c r="CG231" s="7">
        <f t="shared" si="433"/>
        <v>71618.400000000009</v>
      </c>
      <c r="CH231" s="7">
        <f t="shared" si="433"/>
        <v>54772.200000000004</v>
      </c>
      <c r="CI231" s="7">
        <f t="shared" si="433"/>
        <v>335027.7</v>
      </c>
      <c r="CJ231" s="7">
        <f t="shared" si="433"/>
        <v>507326.39999999997</v>
      </c>
      <c r="CK231" s="7">
        <f t="shared" si="433"/>
        <v>2035391.4</v>
      </c>
      <c r="CL231" s="7">
        <f t="shared" si="433"/>
        <v>608183.10000000009</v>
      </c>
      <c r="CM231" s="7">
        <f t="shared" si="433"/>
        <v>333351.89999999997</v>
      </c>
      <c r="CN231" s="7">
        <f t="shared" si="433"/>
        <v>12266856.000000002</v>
      </c>
      <c r="CO231" s="7">
        <f t="shared" si="433"/>
        <v>6928506.9000000004</v>
      </c>
      <c r="CP231" s="7">
        <f t="shared" si="433"/>
        <v>509310.9</v>
      </c>
      <c r="CQ231" s="7">
        <f t="shared" si="433"/>
        <v>582164.1</v>
      </c>
      <c r="CR231" s="7">
        <f t="shared" si="433"/>
        <v>84451.5</v>
      </c>
      <c r="CS231" s="7">
        <f t="shared" si="433"/>
        <v>163478.69999999998</v>
      </c>
      <c r="CT231" s="7">
        <f t="shared" si="433"/>
        <v>39160.799999999996</v>
      </c>
      <c r="CU231" s="7">
        <f t="shared" si="433"/>
        <v>14288.4</v>
      </c>
      <c r="CV231" s="7">
        <f t="shared" si="433"/>
        <v>23284.799999999999</v>
      </c>
      <c r="CW231" s="7">
        <f t="shared" si="433"/>
        <v>72676.799999999988</v>
      </c>
      <c r="CX231" s="7">
        <f t="shared" si="433"/>
        <v>209783.69999999998</v>
      </c>
      <c r="CY231" s="7">
        <f t="shared" si="433"/>
        <v>10054.800000000001</v>
      </c>
      <c r="CZ231" s="7">
        <f t="shared" si="433"/>
        <v>1008875.7</v>
      </c>
      <c r="DA231" s="7">
        <f t="shared" si="433"/>
        <v>81408.599999999991</v>
      </c>
      <c r="DB231" s="7">
        <f t="shared" si="433"/>
        <v>145838.70000000001</v>
      </c>
      <c r="DC231" s="7">
        <f t="shared" si="433"/>
        <v>82202.400000000009</v>
      </c>
      <c r="DD231" s="7">
        <f t="shared" si="433"/>
        <v>53008.2</v>
      </c>
      <c r="DE231" s="7">
        <f t="shared" si="433"/>
        <v>226982.7</v>
      </c>
      <c r="DF231" s="7">
        <f t="shared" si="433"/>
        <v>9562996.7999999989</v>
      </c>
      <c r="DG231" s="7">
        <f t="shared" si="433"/>
        <v>38278.799999999996</v>
      </c>
      <c r="DH231" s="7">
        <f t="shared" si="433"/>
        <v>999438.3</v>
      </c>
      <c r="DI231" s="7">
        <f t="shared" si="433"/>
        <v>1213367.4000000001</v>
      </c>
      <c r="DJ231" s="7">
        <f t="shared" si="433"/>
        <v>322767.90000000002</v>
      </c>
      <c r="DK231" s="7">
        <f t="shared" si="433"/>
        <v>179178.30000000002</v>
      </c>
      <c r="DL231" s="7">
        <f t="shared" si="433"/>
        <v>2611602</v>
      </c>
      <c r="DM231" s="7">
        <f t="shared" si="433"/>
        <v>143369.1</v>
      </c>
      <c r="DN231" s="7">
        <f t="shared" si="433"/>
        <v>689944.5</v>
      </c>
      <c r="DO231" s="7">
        <f t="shared" si="433"/>
        <v>1372127.4000000001</v>
      </c>
      <c r="DP231" s="7">
        <f t="shared" si="433"/>
        <v>96226.200000000012</v>
      </c>
      <c r="DQ231" s="7">
        <f t="shared" si="433"/>
        <v>231966</v>
      </c>
      <c r="DR231" s="7">
        <f t="shared" si="433"/>
        <v>617929.20000000007</v>
      </c>
      <c r="DS231" s="7">
        <f t="shared" si="433"/>
        <v>381420.89999999997</v>
      </c>
      <c r="DT231" s="7">
        <f t="shared" si="433"/>
        <v>59755.5</v>
      </c>
      <c r="DU231" s="7">
        <f t="shared" si="433"/>
        <v>187777.80000000002</v>
      </c>
      <c r="DV231" s="7">
        <f t="shared" si="433"/>
        <v>96579</v>
      </c>
      <c r="DW231" s="7">
        <f t="shared" si="433"/>
        <v>154350</v>
      </c>
      <c r="DX231" s="7">
        <f t="shared" si="433"/>
        <v>81144</v>
      </c>
      <c r="DY231" s="7">
        <f t="shared" si="433"/>
        <v>146941.19999999998</v>
      </c>
      <c r="DZ231" s="7">
        <f t="shared" si="433"/>
        <v>455156.1</v>
      </c>
      <c r="EA231" s="7">
        <f t="shared" si="433"/>
        <v>247665.6</v>
      </c>
      <c r="EB231" s="7">
        <f t="shared" ref="EB231:FX231" si="434">EB168</f>
        <v>274698.89999999997</v>
      </c>
      <c r="EC231" s="7">
        <f t="shared" si="434"/>
        <v>136136.69999999998</v>
      </c>
      <c r="ED231" s="7">
        <f t="shared" si="434"/>
        <v>775145.70000000007</v>
      </c>
      <c r="EE231" s="7">
        <f t="shared" si="434"/>
        <v>91728</v>
      </c>
      <c r="EF231" s="7">
        <f t="shared" si="434"/>
        <v>731266.20000000007</v>
      </c>
      <c r="EG231" s="7">
        <f t="shared" si="434"/>
        <v>130844.7</v>
      </c>
      <c r="EH231" s="7">
        <f t="shared" si="434"/>
        <v>105531.3</v>
      </c>
      <c r="EI231" s="7">
        <f t="shared" si="434"/>
        <v>7894958.3999999994</v>
      </c>
      <c r="EJ231" s="7">
        <f t="shared" si="434"/>
        <v>4014202.5</v>
      </c>
      <c r="EK231" s="7">
        <f t="shared" si="434"/>
        <v>306009.89999999997</v>
      </c>
      <c r="EL231" s="7">
        <f t="shared" si="434"/>
        <v>215472.6</v>
      </c>
      <c r="EM231" s="7">
        <f t="shared" si="434"/>
        <v>232186.5</v>
      </c>
      <c r="EN231" s="7">
        <f t="shared" si="434"/>
        <v>467592.3</v>
      </c>
      <c r="EO231" s="7">
        <f t="shared" si="434"/>
        <v>209960.09999999998</v>
      </c>
      <c r="EP231" s="7">
        <f t="shared" si="434"/>
        <v>171240.30000000002</v>
      </c>
      <c r="EQ231" s="7">
        <f t="shared" si="434"/>
        <v>1055445.3</v>
      </c>
      <c r="ER231" s="7">
        <f t="shared" si="434"/>
        <v>182353.5</v>
      </c>
      <c r="ES231" s="7">
        <f t="shared" si="434"/>
        <v>53405.1</v>
      </c>
      <c r="ET231" s="7">
        <f t="shared" si="434"/>
        <v>91419.3</v>
      </c>
      <c r="EU231" s="7">
        <f t="shared" si="434"/>
        <v>272802.60000000003</v>
      </c>
      <c r="EV231" s="7">
        <f t="shared" si="434"/>
        <v>32457.599999999999</v>
      </c>
      <c r="EW231" s="7">
        <f t="shared" si="434"/>
        <v>389182.5</v>
      </c>
      <c r="EX231" s="7">
        <f t="shared" si="434"/>
        <v>122642.1</v>
      </c>
      <c r="EY231" s="7">
        <f t="shared" si="434"/>
        <v>115894.8</v>
      </c>
      <c r="EZ231" s="7">
        <f t="shared" si="434"/>
        <v>60108.3</v>
      </c>
      <c r="FA231" s="7">
        <f t="shared" si="434"/>
        <v>1393163.0999999999</v>
      </c>
      <c r="FB231" s="7">
        <f t="shared" si="434"/>
        <v>158407.19999999998</v>
      </c>
      <c r="FC231" s="7">
        <f t="shared" si="434"/>
        <v>1104749.0999999999</v>
      </c>
      <c r="FD231" s="7">
        <f t="shared" si="434"/>
        <v>152145</v>
      </c>
      <c r="FE231" s="7">
        <f t="shared" si="434"/>
        <v>46481.4</v>
      </c>
      <c r="FF231" s="7">
        <f t="shared" si="434"/>
        <v>83393.099999999991</v>
      </c>
      <c r="FG231" s="7">
        <f t="shared" si="434"/>
        <v>51949.799999999996</v>
      </c>
      <c r="FH231" s="7">
        <f t="shared" si="434"/>
        <v>35368.200000000004</v>
      </c>
      <c r="FI231" s="7">
        <f t="shared" si="434"/>
        <v>823655.70000000007</v>
      </c>
      <c r="FJ231" s="7">
        <f t="shared" si="434"/>
        <v>843500.70000000007</v>
      </c>
      <c r="FK231" s="7">
        <f t="shared" si="434"/>
        <v>998953.2</v>
      </c>
      <c r="FL231" s="7">
        <f t="shared" si="434"/>
        <v>2137218.3000000003</v>
      </c>
      <c r="FM231" s="7">
        <f t="shared" si="434"/>
        <v>1521626.4000000001</v>
      </c>
      <c r="FN231" s="7">
        <f t="shared" si="434"/>
        <v>9064887.2999999989</v>
      </c>
      <c r="FO231" s="7">
        <f t="shared" si="434"/>
        <v>536652.9</v>
      </c>
      <c r="FP231" s="7">
        <f t="shared" si="434"/>
        <v>1041597.9</v>
      </c>
      <c r="FQ231" s="7">
        <f t="shared" si="434"/>
        <v>350418.60000000003</v>
      </c>
      <c r="FR231" s="7">
        <f t="shared" si="434"/>
        <v>68134.5</v>
      </c>
      <c r="FS231" s="7">
        <f t="shared" si="434"/>
        <v>80658.899999999994</v>
      </c>
      <c r="FT231" s="7">
        <f t="shared" si="434"/>
        <v>38190.6</v>
      </c>
      <c r="FU231" s="7">
        <f t="shared" si="434"/>
        <v>351521.10000000003</v>
      </c>
      <c r="FV231" s="7">
        <f t="shared" si="434"/>
        <v>327001.5</v>
      </c>
      <c r="FW231" s="7">
        <f t="shared" si="434"/>
        <v>68355</v>
      </c>
      <c r="FX231" s="7">
        <f t="shared" si="434"/>
        <v>39249</v>
      </c>
      <c r="FY231" s="7">
        <f t="shared" ref="FY231:FY234" si="435">SUM(C231:FX231)</f>
        <v>370325560.49999994</v>
      </c>
    </row>
    <row r="232" spans="1:181" x14ac:dyDescent="0.25">
      <c r="B232" t="s">
        <v>476</v>
      </c>
      <c r="C232" s="7">
        <f>C181</f>
        <v>0</v>
      </c>
      <c r="D232" s="7">
        <f t="shared" ref="D232:BO232" si="436">D181</f>
        <v>0</v>
      </c>
      <c r="E232" s="7">
        <f t="shared" si="436"/>
        <v>0</v>
      </c>
      <c r="F232" s="7">
        <f t="shared" si="436"/>
        <v>0</v>
      </c>
      <c r="G232" s="7">
        <f t="shared" si="436"/>
        <v>0</v>
      </c>
      <c r="H232" s="7">
        <f t="shared" si="436"/>
        <v>0</v>
      </c>
      <c r="I232" s="7">
        <f t="shared" si="436"/>
        <v>0</v>
      </c>
      <c r="J232" s="7">
        <f t="shared" si="436"/>
        <v>0</v>
      </c>
      <c r="K232" s="7">
        <f t="shared" si="436"/>
        <v>0</v>
      </c>
      <c r="L232" s="7">
        <f t="shared" si="436"/>
        <v>0</v>
      </c>
      <c r="M232" s="7">
        <f t="shared" si="436"/>
        <v>0</v>
      </c>
      <c r="N232" s="7">
        <f t="shared" si="436"/>
        <v>0</v>
      </c>
      <c r="O232" s="7">
        <f t="shared" si="436"/>
        <v>0</v>
      </c>
      <c r="P232" s="7">
        <f t="shared" si="436"/>
        <v>0</v>
      </c>
      <c r="Q232" s="7">
        <f t="shared" si="436"/>
        <v>0</v>
      </c>
      <c r="R232" s="7">
        <f t="shared" si="436"/>
        <v>0</v>
      </c>
      <c r="S232" s="7">
        <f t="shared" si="436"/>
        <v>0</v>
      </c>
      <c r="T232" s="7">
        <f t="shared" si="436"/>
        <v>0</v>
      </c>
      <c r="U232" s="7">
        <f t="shared" si="436"/>
        <v>0</v>
      </c>
      <c r="V232" s="7">
        <f t="shared" si="436"/>
        <v>0</v>
      </c>
      <c r="W232" s="7">
        <f t="shared" si="436"/>
        <v>0</v>
      </c>
      <c r="X232" s="7">
        <f t="shared" si="436"/>
        <v>87000.869403685821</v>
      </c>
      <c r="Y232" s="7">
        <f t="shared" si="436"/>
        <v>0</v>
      </c>
      <c r="Z232" s="7">
        <f t="shared" si="436"/>
        <v>0</v>
      </c>
      <c r="AA232" s="7">
        <f t="shared" si="436"/>
        <v>0</v>
      </c>
      <c r="AB232" s="7">
        <f t="shared" si="436"/>
        <v>0</v>
      </c>
      <c r="AC232" s="7">
        <f t="shared" si="436"/>
        <v>0</v>
      </c>
      <c r="AD232" s="7">
        <f t="shared" si="436"/>
        <v>0</v>
      </c>
      <c r="AE232" s="7">
        <f t="shared" si="436"/>
        <v>445064.3903950564</v>
      </c>
      <c r="AF232" s="7">
        <f t="shared" si="436"/>
        <v>471191.87512528442</v>
      </c>
      <c r="AG232" s="7">
        <f t="shared" si="436"/>
        <v>0</v>
      </c>
      <c r="AH232" s="7">
        <f t="shared" si="436"/>
        <v>0</v>
      </c>
      <c r="AI232" s="7">
        <f t="shared" si="436"/>
        <v>0</v>
      </c>
      <c r="AJ232" s="7">
        <f t="shared" si="436"/>
        <v>0</v>
      </c>
      <c r="AK232" s="7">
        <f t="shared" si="436"/>
        <v>0</v>
      </c>
      <c r="AL232" s="7">
        <f t="shared" si="436"/>
        <v>0</v>
      </c>
      <c r="AM232" s="7">
        <f t="shared" si="436"/>
        <v>0</v>
      </c>
      <c r="AN232" s="7">
        <f t="shared" si="436"/>
        <v>0</v>
      </c>
      <c r="AO232" s="7">
        <f t="shared" si="436"/>
        <v>0</v>
      </c>
      <c r="AP232" s="7">
        <f t="shared" si="436"/>
        <v>0</v>
      </c>
      <c r="AQ232" s="7">
        <f t="shared" si="436"/>
        <v>0</v>
      </c>
      <c r="AR232" s="7">
        <f t="shared" si="436"/>
        <v>0</v>
      </c>
      <c r="AS232" s="7">
        <f t="shared" si="436"/>
        <v>0</v>
      </c>
      <c r="AT232" s="7">
        <f t="shared" si="436"/>
        <v>0</v>
      </c>
      <c r="AU232" s="7">
        <f t="shared" si="436"/>
        <v>0</v>
      </c>
      <c r="AV232" s="7">
        <f t="shared" si="436"/>
        <v>0</v>
      </c>
      <c r="AW232" s="7">
        <f t="shared" si="436"/>
        <v>0</v>
      </c>
      <c r="AX232" s="7">
        <f t="shared" si="436"/>
        <v>101449.89581307193</v>
      </c>
      <c r="AY232" s="7">
        <f t="shared" si="436"/>
        <v>0</v>
      </c>
      <c r="AZ232" s="7">
        <f t="shared" si="436"/>
        <v>0</v>
      </c>
      <c r="BA232" s="7">
        <f t="shared" si="436"/>
        <v>0</v>
      </c>
      <c r="BB232" s="7">
        <f t="shared" si="436"/>
        <v>0</v>
      </c>
      <c r="BC232" s="7">
        <f t="shared" si="436"/>
        <v>0</v>
      </c>
      <c r="BD232" s="7">
        <f t="shared" si="436"/>
        <v>0</v>
      </c>
      <c r="BE232" s="7">
        <f t="shared" si="436"/>
        <v>0</v>
      </c>
      <c r="BF232" s="7">
        <f t="shared" si="436"/>
        <v>0</v>
      </c>
      <c r="BG232" s="7">
        <f t="shared" si="436"/>
        <v>0</v>
      </c>
      <c r="BH232" s="7">
        <f t="shared" si="436"/>
        <v>0</v>
      </c>
      <c r="BI232" s="7">
        <f t="shared" si="436"/>
        <v>306191.30702559848</v>
      </c>
      <c r="BJ232" s="7">
        <f t="shared" si="436"/>
        <v>0</v>
      </c>
      <c r="BK232" s="7">
        <f t="shared" si="436"/>
        <v>0</v>
      </c>
      <c r="BL232" s="7">
        <f t="shared" si="436"/>
        <v>0</v>
      </c>
      <c r="BM232" s="7">
        <f t="shared" si="436"/>
        <v>0</v>
      </c>
      <c r="BN232" s="7">
        <f t="shared" si="436"/>
        <v>0</v>
      </c>
      <c r="BO232" s="7">
        <f t="shared" si="436"/>
        <v>0</v>
      </c>
      <c r="BP232" s="7">
        <f t="shared" ref="BP232:EA232" si="437">BP181</f>
        <v>0</v>
      </c>
      <c r="BQ232" s="7">
        <f t="shared" si="437"/>
        <v>0</v>
      </c>
      <c r="BR232" s="7">
        <f t="shared" si="437"/>
        <v>8775984.6028919704</v>
      </c>
      <c r="BS232" s="7">
        <f t="shared" si="437"/>
        <v>493475.60787812504</v>
      </c>
      <c r="BT232" s="7">
        <f t="shared" si="437"/>
        <v>873754.29811302095</v>
      </c>
      <c r="BU232" s="7">
        <f t="shared" si="437"/>
        <v>0</v>
      </c>
      <c r="BV232" s="7">
        <f t="shared" si="437"/>
        <v>0</v>
      </c>
      <c r="BW232" s="7">
        <f t="shared" si="437"/>
        <v>0</v>
      </c>
      <c r="BX232" s="7">
        <f t="shared" si="437"/>
        <v>0</v>
      </c>
      <c r="BY232" s="7">
        <f t="shared" si="437"/>
        <v>0</v>
      </c>
      <c r="BZ232" s="7">
        <f t="shared" si="437"/>
        <v>0</v>
      </c>
      <c r="CA232" s="7">
        <f t="shared" si="437"/>
        <v>0</v>
      </c>
      <c r="CB232" s="7">
        <f t="shared" si="437"/>
        <v>0</v>
      </c>
      <c r="CC232" s="7">
        <f t="shared" si="437"/>
        <v>0</v>
      </c>
      <c r="CD232" s="7">
        <f t="shared" si="437"/>
        <v>0</v>
      </c>
      <c r="CE232" s="7">
        <f t="shared" si="437"/>
        <v>0</v>
      </c>
      <c r="CF232" s="7">
        <f t="shared" si="437"/>
        <v>0</v>
      </c>
      <c r="CG232" s="7">
        <f t="shared" si="437"/>
        <v>0</v>
      </c>
      <c r="CH232" s="7">
        <f t="shared" si="437"/>
        <v>0</v>
      </c>
      <c r="CI232" s="7">
        <f t="shared" si="437"/>
        <v>0</v>
      </c>
      <c r="CJ232" s="7">
        <f t="shared" si="437"/>
        <v>0</v>
      </c>
      <c r="CK232" s="7">
        <f t="shared" si="437"/>
        <v>8978248.7321278192</v>
      </c>
      <c r="CL232" s="7">
        <f t="shared" si="437"/>
        <v>2735617.1932671499</v>
      </c>
      <c r="CM232" s="7">
        <f t="shared" si="437"/>
        <v>1438291.1439292375</v>
      </c>
      <c r="CN232" s="7">
        <f t="shared" si="437"/>
        <v>0</v>
      </c>
      <c r="CO232" s="7">
        <f t="shared" si="437"/>
        <v>0</v>
      </c>
      <c r="CP232" s="7">
        <f t="shared" si="437"/>
        <v>0</v>
      </c>
      <c r="CQ232" s="7">
        <f t="shared" si="437"/>
        <v>0</v>
      </c>
      <c r="CR232" s="7">
        <f t="shared" si="437"/>
        <v>837420.6321419694</v>
      </c>
      <c r="CS232" s="7">
        <f t="shared" si="437"/>
        <v>0</v>
      </c>
      <c r="CT232" s="7">
        <f t="shared" si="437"/>
        <v>0</v>
      </c>
      <c r="CU232" s="7">
        <f t="shared" si="437"/>
        <v>0</v>
      </c>
      <c r="CV232" s="7">
        <f t="shared" si="437"/>
        <v>38951.281788257067</v>
      </c>
      <c r="CW232" s="7">
        <f t="shared" si="437"/>
        <v>0</v>
      </c>
      <c r="CX232" s="7">
        <f t="shared" si="437"/>
        <v>0</v>
      </c>
      <c r="CY232" s="7">
        <f t="shared" si="437"/>
        <v>0</v>
      </c>
      <c r="CZ232" s="7">
        <f t="shared" si="437"/>
        <v>0</v>
      </c>
      <c r="DA232" s="7">
        <f t="shared" si="437"/>
        <v>0</v>
      </c>
      <c r="DB232" s="7">
        <f t="shared" si="437"/>
        <v>0</v>
      </c>
      <c r="DC232" s="7">
        <f t="shared" si="437"/>
        <v>79370.925751283095</v>
      </c>
      <c r="DD232" s="7">
        <f t="shared" si="437"/>
        <v>0</v>
      </c>
      <c r="DE232" s="7">
        <f t="shared" si="437"/>
        <v>0</v>
      </c>
      <c r="DF232" s="7">
        <f t="shared" si="437"/>
        <v>0</v>
      </c>
      <c r="DG232" s="7">
        <f t="shared" si="437"/>
        <v>0</v>
      </c>
      <c r="DH232" s="7">
        <f t="shared" si="437"/>
        <v>0</v>
      </c>
      <c r="DI232" s="7">
        <f t="shared" si="437"/>
        <v>0</v>
      </c>
      <c r="DJ232" s="7">
        <f t="shared" si="437"/>
        <v>0</v>
      </c>
      <c r="DK232" s="7">
        <f t="shared" si="437"/>
        <v>0</v>
      </c>
      <c r="DL232" s="7">
        <f t="shared" si="437"/>
        <v>0</v>
      </c>
      <c r="DM232" s="7">
        <f t="shared" si="437"/>
        <v>0</v>
      </c>
      <c r="DN232" s="7">
        <f t="shared" si="437"/>
        <v>0</v>
      </c>
      <c r="DO232" s="7">
        <f t="shared" si="437"/>
        <v>0</v>
      </c>
      <c r="DP232" s="7">
        <f t="shared" si="437"/>
        <v>0</v>
      </c>
      <c r="DQ232" s="7">
        <f t="shared" si="437"/>
        <v>0</v>
      </c>
      <c r="DR232" s="7">
        <f t="shared" si="437"/>
        <v>0</v>
      </c>
      <c r="DS232" s="7">
        <f t="shared" si="437"/>
        <v>0</v>
      </c>
      <c r="DT232" s="7">
        <f t="shared" si="437"/>
        <v>0</v>
      </c>
      <c r="DU232" s="7">
        <f t="shared" si="437"/>
        <v>0</v>
      </c>
      <c r="DV232" s="7">
        <f t="shared" si="437"/>
        <v>0</v>
      </c>
      <c r="DW232" s="7">
        <f t="shared" si="437"/>
        <v>0</v>
      </c>
      <c r="DX232" s="7">
        <f t="shared" si="437"/>
        <v>348008.40118062752</v>
      </c>
      <c r="DY232" s="7">
        <f t="shared" si="437"/>
        <v>553983.52707051637</v>
      </c>
      <c r="DZ232" s="7">
        <f t="shared" si="437"/>
        <v>337087.16149132157</v>
      </c>
      <c r="EA232" s="7">
        <f t="shared" si="437"/>
        <v>0</v>
      </c>
      <c r="EB232" s="7">
        <f t="shared" ref="EB232:FX232" si="438">EB181</f>
        <v>0</v>
      </c>
      <c r="EC232" s="7">
        <f t="shared" si="438"/>
        <v>0</v>
      </c>
      <c r="ED232" s="7">
        <f t="shared" si="438"/>
        <v>2324937.6115529467</v>
      </c>
      <c r="EE232" s="7">
        <f t="shared" si="438"/>
        <v>0</v>
      </c>
      <c r="EF232" s="7">
        <f t="shared" si="438"/>
        <v>0</v>
      </c>
      <c r="EG232" s="7">
        <f t="shared" si="438"/>
        <v>0</v>
      </c>
      <c r="EH232" s="7">
        <f t="shared" si="438"/>
        <v>0</v>
      </c>
      <c r="EI232" s="7">
        <f t="shared" si="438"/>
        <v>0</v>
      </c>
      <c r="EJ232" s="7">
        <f t="shared" si="438"/>
        <v>0</v>
      </c>
      <c r="EK232" s="7">
        <f t="shared" si="438"/>
        <v>0</v>
      </c>
      <c r="EL232" s="7">
        <f t="shared" si="438"/>
        <v>1256365.5893958884</v>
      </c>
      <c r="EM232" s="7">
        <f t="shared" si="438"/>
        <v>0</v>
      </c>
      <c r="EN232" s="7">
        <f t="shared" si="438"/>
        <v>0</v>
      </c>
      <c r="EO232" s="7">
        <f t="shared" si="438"/>
        <v>0</v>
      </c>
      <c r="EP232" s="7">
        <f t="shared" si="438"/>
        <v>0</v>
      </c>
      <c r="EQ232" s="7">
        <f t="shared" si="438"/>
        <v>3426900.8303867634</v>
      </c>
      <c r="ER232" s="7">
        <f t="shared" si="438"/>
        <v>0</v>
      </c>
      <c r="ES232" s="7">
        <f t="shared" si="438"/>
        <v>0</v>
      </c>
      <c r="ET232" s="7">
        <f t="shared" si="438"/>
        <v>0</v>
      </c>
      <c r="EU232" s="7">
        <f t="shared" si="438"/>
        <v>0</v>
      </c>
      <c r="EV232" s="7">
        <f t="shared" si="438"/>
        <v>0</v>
      </c>
      <c r="EW232" s="7">
        <f t="shared" si="438"/>
        <v>1272466.6219245601</v>
      </c>
      <c r="EX232" s="7">
        <f t="shared" si="438"/>
        <v>995252.35982946178</v>
      </c>
      <c r="EY232" s="7">
        <f t="shared" si="438"/>
        <v>0</v>
      </c>
      <c r="EZ232" s="7">
        <f t="shared" si="438"/>
        <v>0</v>
      </c>
      <c r="FA232" s="7">
        <f t="shared" si="438"/>
        <v>0</v>
      </c>
      <c r="FB232" s="7">
        <f t="shared" si="438"/>
        <v>0</v>
      </c>
      <c r="FC232" s="7">
        <f t="shared" si="438"/>
        <v>0</v>
      </c>
      <c r="FD232" s="7">
        <f t="shared" si="438"/>
        <v>0</v>
      </c>
      <c r="FE232" s="7">
        <f t="shared" si="438"/>
        <v>189689.72627498041</v>
      </c>
      <c r="FF232" s="7">
        <f t="shared" si="438"/>
        <v>0</v>
      </c>
      <c r="FG232" s="7">
        <f t="shared" si="438"/>
        <v>0</v>
      </c>
      <c r="FH232" s="7">
        <f t="shared" si="438"/>
        <v>0</v>
      </c>
      <c r="FI232" s="7">
        <f t="shared" si="438"/>
        <v>0</v>
      </c>
      <c r="FJ232" s="7">
        <f t="shared" si="438"/>
        <v>0</v>
      </c>
      <c r="FK232" s="7">
        <f t="shared" si="438"/>
        <v>0</v>
      </c>
      <c r="FL232" s="7">
        <f t="shared" si="438"/>
        <v>0</v>
      </c>
      <c r="FM232" s="7">
        <f t="shared" si="438"/>
        <v>0</v>
      </c>
      <c r="FN232" s="7">
        <f t="shared" si="438"/>
        <v>0</v>
      </c>
      <c r="FO232" s="7">
        <f t="shared" si="438"/>
        <v>0</v>
      </c>
      <c r="FP232" s="7">
        <f t="shared" si="438"/>
        <v>0</v>
      </c>
      <c r="FQ232" s="7">
        <f t="shared" si="438"/>
        <v>0</v>
      </c>
      <c r="FR232" s="7">
        <f t="shared" si="438"/>
        <v>320524.77800881589</v>
      </c>
      <c r="FS232" s="7">
        <f t="shared" si="438"/>
        <v>77339.999908660393</v>
      </c>
      <c r="FT232" s="7">
        <f t="shared" si="438"/>
        <v>0</v>
      </c>
      <c r="FU232" s="7">
        <f t="shared" si="438"/>
        <v>0</v>
      </c>
      <c r="FV232" s="7">
        <f t="shared" si="438"/>
        <v>0</v>
      </c>
      <c r="FW232" s="7">
        <f t="shared" si="438"/>
        <v>0</v>
      </c>
      <c r="FX232" s="7">
        <f t="shared" si="438"/>
        <v>0</v>
      </c>
      <c r="FY232" s="7">
        <f t="shared" si="435"/>
        <v>36764569.362676077</v>
      </c>
    </row>
    <row r="233" spans="1:181" x14ac:dyDescent="0.25">
      <c r="B233" t="s">
        <v>423</v>
      </c>
      <c r="C233" s="7">
        <f t="shared" ref="C233:AH233" si="439">C216</f>
        <v>0</v>
      </c>
      <c r="D233" s="7">
        <f t="shared" si="439"/>
        <v>692765.56800000637</v>
      </c>
      <c r="E233" s="7">
        <f t="shared" si="439"/>
        <v>0</v>
      </c>
      <c r="F233" s="7">
        <f t="shared" si="439"/>
        <v>1039021.1519999945</v>
      </c>
      <c r="G233" s="7">
        <f t="shared" si="439"/>
        <v>0</v>
      </c>
      <c r="H233" s="7">
        <f t="shared" si="439"/>
        <v>0</v>
      </c>
      <c r="I233" s="7">
        <f t="shared" si="439"/>
        <v>0</v>
      </c>
      <c r="J233" s="7">
        <f t="shared" si="439"/>
        <v>0</v>
      </c>
      <c r="K233" s="7">
        <f t="shared" si="439"/>
        <v>0</v>
      </c>
      <c r="L233" s="7">
        <f t="shared" si="439"/>
        <v>0</v>
      </c>
      <c r="M233" s="7">
        <f t="shared" si="439"/>
        <v>0</v>
      </c>
      <c r="N233" s="7">
        <f t="shared" si="439"/>
        <v>10701886.839999964</v>
      </c>
      <c r="O233" s="7">
        <f t="shared" si="439"/>
        <v>4357760.5159999961</v>
      </c>
      <c r="P233" s="7">
        <f t="shared" si="439"/>
        <v>0</v>
      </c>
      <c r="Q233" s="7">
        <f t="shared" si="439"/>
        <v>0</v>
      </c>
      <c r="R233" s="7">
        <f t="shared" si="439"/>
        <v>0</v>
      </c>
      <c r="S233" s="7">
        <f t="shared" si="439"/>
        <v>0</v>
      </c>
      <c r="T233" s="7">
        <f t="shared" si="439"/>
        <v>0</v>
      </c>
      <c r="U233" s="7">
        <f t="shared" si="439"/>
        <v>0</v>
      </c>
      <c r="V233" s="7">
        <f t="shared" si="439"/>
        <v>0</v>
      </c>
      <c r="W233" s="7">
        <f t="shared" si="439"/>
        <v>0</v>
      </c>
      <c r="X233" s="7">
        <f t="shared" si="439"/>
        <v>0</v>
      </c>
      <c r="Y233" s="7">
        <f t="shared" si="439"/>
        <v>0</v>
      </c>
      <c r="Z233" s="7">
        <f t="shared" si="439"/>
        <v>0</v>
      </c>
      <c r="AA233" s="7">
        <f t="shared" si="439"/>
        <v>1421016.3669999861</v>
      </c>
      <c r="AB233" s="7">
        <f t="shared" si="439"/>
        <v>8610492.7119999919</v>
      </c>
      <c r="AC233" s="7">
        <f t="shared" si="439"/>
        <v>98268.426999999938</v>
      </c>
      <c r="AD233" s="7">
        <f t="shared" si="439"/>
        <v>403969.478</v>
      </c>
      <c r="AE233" s="7">
        <f t="shared" si="439"/>
        <v>0</v>
      </c>
      <c r="AF233" s="7">
        <f t="shared" si="439"/>
        <v>0</v>
      </c>
      <c r="AG233" s="7">
        <f t="shared" si="439"/>
        <v>0</v>
      </c>
      <c r="AH233" s="7">
        <f t="shared" si="439"/>
        <v>0</v>
      </c>
      <c r="AI233" s="7">
        <f t="shared" ref="AI233:BN233" si="440">AI216</f>
        <v>0</v>
      </c>
      <c r="AJ233" s="7">
        <f t="shared" si="440"/>
        <v>0</v>
      </c>
      <c r="AK233" s="7">
        <f t="shared" si="440"/>
        <v>0</v>
      </c>
      <c r="AL233" s="7">
        <f t="shared" si="440"/>
        <v>0</v>
      </c>
      <c r="AM233" s="7">
        <f t="shared" si="440"/>
        <v>0</v>
      </c>
      <c r="AN233" s="7">
        <f t="shared" si="440"/>
        <v>0</v>
      </c>
      <c r="AO233" s="7">
        <f t="shared" si="440"/>
        <v>938226.38799999992</v>
      </c>
      <c r="AP233" s="7">
        <f t="shared" si="440"/>
        <v>0</v>
      </c>
      <c r="AQ233" s="7">
        <f t="shared" si="440"/>
        <v>0</v>
      </c>
      <c r="AR233" s="7">
        <f t="shared" si="440"/>
        <v>28111616.316000003</v>
      </c>
      <c r="AS233" s="7">
        <f t="shared" si="440"/>
        <v>0</v>
      </c>
      <c r="AT233" s="7">
        <f t="shared" si="440"/>
        <v>200178.91799999963</v>
      </c>
      <c r="AU233" s="7">
        <f t="shared" si="440"/>
        <v>0</v>
      </c>
      <c r="AV233" s="7">
        <f t="shared" si="440"/>
        <v>0</v>
      </c>
      <c r="AW233" s="7">
        <f t="shared" si="440"/>
        <v>0</v>
      </c>
      <c r="AX233" s="7">
        <f t="shared" si="440"/>
        <v>0</v>
      </c>
      <c r="AY233" s="7">
        <f t="shared" si="440"/>
        <v>0</v>
      </c>
      <c r="AZ233" s="7">
        <f t="shared" si="440"/>
        <v>0</v>
      </c>
      <c r="BA233" s="7">
        <f t="shared" si="440"/>
        <v>1342714.7360000005</v>
      </c>
      <c r="BB233" s="7">
        <f t="shared" si="440"/>
        <v>265512.21300000086</v>
      </c>
      <c r="BC233" s="7">
        <f t="shared" si="440"/>
        <v>0</v>
      </c>
      <c r="BD233" s="7">
        <f t="shared" si="440"/>
        <v>1723075.9499999997</v>
      </c>
      <c r="BE233" s="7">
        <f t="shared" si="440"/>
        <v>0</v>
      </c>
      <c r="BF233" s="7">
        <f t="shared" si="440"/>
        <v>10370232.914999984</v>
      </c>
      <c r="BG233" s="7">
        <f t="shared" si="440"/>
        <v>0</v>
      </c>
      <c r="BH233" s="7">
        <f t="shared" si="440"/>
        <v>0</v>
      </c>
      <c r="BI233" s="7">
        <f t="shared" si="440"/>
        <v>0</v>
      </c>
      <c r="BJ233" s="7">
        <f t="shared" si="440"/>
        <v>3635174.2139999978</v>
      </c>
      <c r="BK233" s="7">
        <f t="shared" si="440"/>
        <v>5271984.629999998</v>
      </c>
      <c r="BL233" s="7">
        <f t="shared" si="440"/>
        <v>0</v>
      </c>
      <c r="BM233" s="7">
        <f t="shared" si="440"/>
        <v>0</v>
      </c>
      <c r="BN233" s="7">
        <f t="shared" si="440"/>
        <v>0</v>
      </c>
      <c r="BO233" s="7">
        <f t="shared" ref="BO233:CT233" si="441">BO216</f>
        <v>112565.4049999994</v>
      </c>
      <c r="BP233" s="7">
        <f t="shared" si="441"/>
        <v>0</v>
      </c>
      <c r="BQ233" s="7">
        <f t="shared" si="441"/>
        <v>0</v>
      </c>
      <c r="BR233" s="7">
        <f t="shared" si="441"/>
        <v>3696602.239999997</v>
      </c>
      <c r="BS233" s="7">
        <f t="shared" si="441"/>
        <v>213209.38199999993</v>
      </c>
      <c r="BT233" s="7">
        <f t="shared" si="441"/>
        <v>0</v>
      </c>
      <c r="BU233" s="7">
        <f t="shared" si="441"/>
        <v>0</v>
      </c>
      <c r="BV233" s="7">
        <f t="shared" si="441"/>
        <v>0</v>
      </c>
      <c r="BW233" s="7">
        <f t="shared" si="441"/>
        <v>561429.94800000032</v>
      </c>
      <c r="BX233" s="7">
        <f t="shared" si="441"/>
        <v>0</v>
      </c>
      <c r="BY233" s="7">
        <f t="shared" si="441"/>
        <v>0</v>
      </c>
      <c r="BZ233" s="7">
        <f t="shared" si="441"/>
        <v>0</v>
      </c>
      <c r="CA233" s="7">
        <f t="shared" si="441"/>
        <v>0</v>
      </c>
      <c r="CB233" s="7">
        <f t="shared" si="441"/>
        <v>10077923.855999958</v>
      </c>
      <c r="CC233" s="7">
        <f t="shared" si="441"/>
        <v>0</v>
      </c>
      <c r="CD233" s="7">
        <f t="shared" si="441"/>
        <v>0</v>
      </c>
      <c r="CE233" s="7">
        <f t="shared" si="441"/>
        <v>0</v>
      </c>
      <c r="CF233" s="7">
        <f t="shared" si="441"/>
        <v>0</v>
      </c>
      <c r="CG233" s="7">
        <f t="shared" si="441"/>
        <v>0</v>
      </c>
      <c r="CH233" s="7">
        <f t="shared" si="441"/>
        <v>0</v>
      </c>
      <c r="CI233" s="7">
        <f t="shared" si="441"/>
        <v>0</v>
      </c>
      <c r="CJ233" s="7">
        <f t="shared" si="441"/>
        <v>0</v>
      </c>
      <c r="CK233" s="7">
        <f t="shared" si="441"/>
        <v>3403371.412</v>
      </c>
      <c r="CL233" s="7">
        <f t="shared" si="441"/>
        <v>384567.29499999981</v>
      </c>
      <c r="CM233" s="7">
        <f t="shared" si="441"/>
        <v>0</v>
      </c>
      <c r="CN233" s="7">
        <f t="shared" si="441"/>
        <v>5238797.1599999843</v>
      </c>
      <c r="CO233" s="7">
        <f t="shared" si="441"/>
        <v>5294052.0129999928</v>
      </c>
      <c r="CP233" s="7">
        <f t="shared" si="441"/>
        <v>0</v>
      </c>
      <c r="CQ233" s="7">
        <f t="shared" si="441"/>
        <v>0</v>
      </c>
      <c r="CR233" s="7">
        <f t="shared" si="441"/>
        <v>0</v>
      </c>
      <c r="CS233" s="7">
        <f t="shared" si="441"/>
        <v>0</v>
      </c>
      <c r="CT233" s="7">
        <f t="shared" si="441"/>
        <v>0</v>
      </c>
      <c r="CU233" s="7">
        <f t="shared" ref="CU233:DZ233" si="442">CU216</f>
        <v>173816.47200000007</v>
      </c>
      <c r="CV233" s="7">
        <f t="shared" si="442"/>
        <v>0</v>
      </c>
      <c r="CW233" s="7">
        <f t="shared" si="442"/>
        <v>0</v>
      </c>
      <c r="CX233" s="7">
        <f t="shared" si="442"/>
        <v>0</v>
      </c>
      <c r="CY233" s="7">
        <f t="shared" si="442"/>
        <v>0</v>
      </c>
      <c r="CZ233" s="7">
        <f t="shared" si="442"/>
        <v>0</v>
      </c>
      <c r="DA233" s="7">
        <f t="shared" si="442"/>
        <v>0</v>
      </c>
      <c r="DB233" s="7">
        <f t="shared" si="442"/>
        <v>0</v>
      </c>
      <c r="DC233" s="7">
        <f t="shared" si="442"/>
        <v>0</v>
      </c>
      <c r="DD233" s="7">
        <f t="shared" si="442"/>
        <v>0</v>
      </c>
      <c r="DE233" s="7">
        <f t="shared" si="442"/>
        <v>0</v>
      </c>
      <c r="DF233" s="7">
        <f t="shared" si="442"/>
        <v>1721164.9799999881</v>
      </c>
      <c r="DG233" s="7">
        <f t="shared" si="442"/>
        <v>0</v>
      </c>
      <c r="DH233" s="7">
        <f t="shared" si="442"/>
        <v>0</v>
      </c>
      <c r="DI233" s="7">
        <f t="shared" si="442"/>
        <v>0</v>
      </c>
      <c r="DJ233" s="7">
        <f t="shared" si="442"/>
        <v>0</v>
      </c>
      <c r="DK233" s="7">
        <f t="shared" si="442"/>
        <v>0</v>
      </c>
      <c r="DL233" s="7">
        <f t="shared" si="442"/>
        <v>0</v>
      </c>
      <c r="DM233" s="7">
        <f t="shared" si="442"/>
        <v>0</v>
      </c>
      <c r="DN233" s="7">
        <f t="shared" si="442"/>
        <v>0</v>
      </c>
      <c r="DO233" s="7">
        <f t="shared" si="442"/>
        <v>0</v>
      </c>
      <c r="DP233" s="7">
        <f t="shared" si="442"/>
        <v>0</v>
      </c>
      <c r="DQ233" s="7">
        <f t="shared" si="442"/>
        <v>0</v>
      </c>
      <c r="DR233" s="7">
        <f t="shared" si="442"/>
        <v>0</v>
      </c>
      <c r="DS233" s="7">
        <f t="shared" si="442"/>
        <v>0</v>
      </c>
      <c r="DT233" s="7">
        <f t="shared" si="442"/>
        <v>0</v>
      </c>
      <c r="DU233" s="7">
        <f t="shared" si="442"/>
        <v>0</v>
      </c>
      <c r="DV233" s="7">
        <f t="shared" si="442"/>
        <v>0</v>
      </c>
      <c r="DW233" s="7">
        <f t="shared" si="442"/>
        <v>0</v>
      </c>
      <c r="DX233" s="7">
        <f t="shared" si="442"/>
        <v>0</v>
      </c>
      <c r="DY233" s="7">
        <f t="shared" si="442"/>
        <v>0</v>
      </c>
      <c r="DZ233" s="7">
        <f t="shared" si="442"/>
        <v>0</v>
      </c>
      <c r="EA233" s="7">
        <f t="shared" ref="EA233:FF233" si="443">EA216</f>
        <v>0</v>
      </c>
      <c r="EB233" s="7">
        <f t="shared" si="443"/>
        <v>0</v>
      </c>
      <c r="EC233" s="7">
        <f t="shared" si="443"/>
        <v>0</v>
      </c>
      <c r="ED233" s="7">
        <f t="shared" si="443"/>
        <v>0</v>
      </c>
      <c r="EE233" s="7">
        <f t="shared" si="443"/>
        <v>0</v>
      </c>
      <c r="EF233" s="7">
        <f t="shared" si="443"/>
        <v>0</v>
      </c>
      <c r="EG233" s="7">
        <f t="shared" si="443"/>
        <v>0</v>
      </c>
      <c r="EH233" s="7">
        <f t="shared" si="443"/>
        <v>0</v>
      </c>
      <c r="EI233" s="7">
        <f t="shared" si="443"/>
        <v>0</v>
      </c>
      <c r="EJ233" s="7">
        <f t="shared" si="443"/>
        <v>581558.72499999474</v>
      </c>
      <c r="EK233" s="7">
        <f t="shared" si="443"/>
        <v>0</v>
      </c>
      <c r="EL233" s="7">
        <f t="shared" si="443"/>
        <v>142847.09599999984</v>
      </c>
      <c r="EM233" s="7">
        <f t="shared" si="443"/>
        <v>0</v>
      </c>
      <c r="EN233" s="7">
        <f t="shared" si="443"/>
        <v>0</v>
      </c>
      <c r="EO233" s="7">
        <f t="shared" si="443"/>
        <v>0</v>
      </c>
      <c r="EP233" s="7">
        <f t="shared" si="443"/>
        <v>0</v>
      </c>
      <c r="EQ233" s="7">
        <f t="shared" si="443"/>
        <v>1173315.3250000002</v>
      </c>
      <c r="ER233" s="7">
        <f t="shared" si="443"/>
        <v>0</v>
      </c>
      <c r="ES233" s="7">
        <f t="shared" si="443"/>
        <v>0</v>
      </c>
      <c r="ET233" s="7">
        <f t="shared" si="443"/>
        <v>0</v>
      </c>
      <c r="EU233" s="7">
        <f t="shared" si="443"/>
        <v>0</v>
      </c>
      <c r="EV233" s="7">
        <f t="shared" si="443"/>
        <v>0</v>
      </c>
      <c r="EW233" s="7">
        <f t="shared" si="443"/>
        <v>0</v>
      </c>
      <c r="EX233" s="7">
        <f t="shared" si="443"/>
        <v>0</v>
      </c>
      <c r="EY233" s="7">
        <f t="shared" si="443"/>
        <v>0</v>
      </c>
      <c r="EZ233" s="7">
        <f t="shared" si="443"/>
        <v>0</v>
      </c>
      <c r="FA233" s="7">
        <f t="shared" si="443"/>
        <v>0</v>
      </c>
      <c r="FB233" s="7">
        <f t="shared" si="443"/>
        <v>0</v>
      </c>
      <c r="FC233" s="7">
        <f t="shared" si="443"/>
        <v>330476.30000000005</v>
      </c>
      <c r="FD233" s="7">
        <f t="shared" si="443"/>
        <v>0</v>
      </c>
      <c r="FE233" s="7">
        <f t="shared" si="443"/>
        <v>0</v>
      </c>
      <c r="FF233" s="7">
        <f t="shared" si="443"/>
        <v>0</v>
      </c>
      <c r="FG233" s="7">
        <f t="shared" ref="FG233:FX233" si="444">FG216</f>
        <v>0</v>
      </c>
      <c r="FH233" s="7">
        <f t="shared" si="444"/>
        <v>0</v>
      </c>
      <c r="FI233" s="7">
        <f t="shared" si="444"/>
        <v>0</v>
      </c>
      <c r="FJ233" s="7">
        <f t="shared" si="444"/>
        <v>0</v>
      </c>
      <c r="FK233" s="7">
        <f t="shared" si="444"/>
        <v>1167053.692</v>
      </c>
      <c r="FL233" s="7">
        <f t="shared" si="444"/>
        <v>1740306.3299999975</v>
      </c>
      <c r="FM233" s="7">
        <f t="shared" si="444"/>
        <v>1816808.1200000006</v>
      </c>
      <c r="FN233" s="7">
        <f t="shared" si="444"/>
        <v>0</v>
      </c>
      <c r="FO233" s="7">
        <f t="shared" si="444"/>
        <v>0</v>
      </c>
      <c r="FP233" s="7">
        <f t="shared" si="444"/>
        <v>0</v>
      </c>
      <c r="FQ233" s="7">
        <f t="shared" si="444"/>
        <v>0</v>
      </c>
      <c r="FR233" s="7">
        <f t="shared" si="444"/>
        <v>0</v>
      </c>
      <c r="FS233" s="7">
        <f t="shared" si="444"/>
        <v>0</v>
      </c>
      <c r="FT233" s="7">
        <f t="shared" si="444"/>
        <v>0</v>
      </c>
      <c r="FU233" s="7">
        <f t="shared" si="444"/>
        <v>0</v>
      </c>
      <c r="FV233" s="7">
        <f t="shared" si="444"/>
        <v>0</v>
      </c>
      <c r="FW233" s="7">
        <f t="shared" si="444"/>
        <v>0</v>
      </c>
      <c r="FX233" s="7">
        <f t="shared" si="444"/>
        <v>0</v>
      </c>
      <c r="FY233" s="7">
        <f t="shared" si="435"/>
        <v>117013763.09099986</v>
      </c>
    </row>
    <row r="234" spans="1:181" x14ac:dyDescent="0.25">
      <c r="B234" t="s">
        <v>449</v>
      </c>
      <c r="C234" s="7">
        <f t="shared" ref="C234:AH234" si="445">C225</f>
        <v>0</v>
      </c>
      <c r="D234" s="7">
        <f t="shared" si="445"/>
        <v>4564491.5051999995</v>
      </c>
      <c r="E234" s="7">
        <f t="shared" si="445"/>
        <v>0</v>
      </c>
      <c r="F234" s="7">
        <f t="shared" si="445"/>
        <v>1578440.3292</v>
      </c>
      <c r="G234" s="7">
        <f t="shared" si="445"/>
        <v>0</v>
      </c>
      <c r="H234" s="7">
        <f t="shared" si="445"/>
        <v>0</v>
      </c>
      <c r="I234" s="7">
        <f t="shared" si="445"/>
        <v>0</v>
      </c>
      <c r="J234" s="7">
        <f t="shared" si="445"/>
        <v>0</v>
      </c>
      <c r="K234" s="7">
        <f t="shared" si="445"/>
        <v>0</v>
      </c>
      <c r="L234" s="7">
        <f t="shared" si="445"/>
        <v>0</v>
      </c>
      <c r="M234" s="7">
        <f t="shared" si="445"/>
        <v>0</v>
      </c>
      <c r="N234" s="7">
        <f t="shared" si="445"/>
        <v>0</v>
      </c>
      <c r="O234" s="7">
        <f t="shared" si="445"/>
        <v>0</v>
      </c>
      <c r="P234" s="7">
        <f t="shared" si="445"/>
        <v>0</v>
      </c>
      <c r="Q234" s="7">
        <f t="shared" si="445"/>
        <v>0</v>
      </c>
      <c r="R234" s="7">
        <f t="shared" si="445"/>
        <v>0</v>
      </c>
      <c r="S234" s="7">
        <f t="shared" si="445"/>
        <v>0</v>
      </c>
      <c r="T234" s="7">
        <f t="shared" si="445"/>
        <v>0</v>
      </c>
      <c r="U234" s="7">
        <f t="shared" si="445"/>
        <v>0</v>
      </c>
      <c r="V234" s="7">
        <f t="shared" si="445"/>
        <v>0</v>
      </c>
      <c r="W234" s="7">
        <f t="shared" si="445"/>
        <v>0</v>
      </c>
      <c r="X234" s="7">
        <f t="shared" si="445"/>
        <v>0</v>
      </c>
      <c r="Y234" s="7">
        <f t="shared" si="445"/>
        <v>0</v>
      </c>
      <c r="Z234" s="7">
        <f t="shared" si="445"/>
        <v>0</v>
      </c>
      <c r="AA234" s="7">
        <f t="shared" si="445"/>
        <v>2764660.3267000001</v>
      </c>
      <c r="AB234" s="7">
        <f t="shared" si="445"/>
        <v>0</v>
      </c>
      <c r="AC234" s="7">
        <f t="shared" si="445"/>
        <v>106299.37830000001</v>
      </c>
      <c r="AD234" s="7">
        <f t="shared" si="445"/>
        <v>130018.84819999999</v>
      </c>
      <c r="AE234" s="7">
        <f t="shared" si="445"/>
        <v>0</v>
      </c>
      <c r="AF234" s="7">
        <f t="shared" si="445"/>
        <v>0</v>
      </c>
      <c r="AG234" s="7">
        <f t="shared" si="445"/>
        <v>0</v>
      </c>
      <c r="AH234" s="7">
        <f t="shared" si="445"/>
        <v>0</v>
      </c>
      <c r="AI234" s="7">
        <f t="shared" ref="AI234:BN234" si="446">AI225</f>
        <v>0</v>
      </c>
      <c r="AJ234" s="7">
        <f t="shared" si="446"/>
        <v>0</v>
      </c>
      <c r="AK234" s="7">
        <f t="shared" si="446"/>
        <v>0</v>
      </c>
      <c r="AL234" s="7">
        <f t="shared" si="446"/>
        <v>0</v>
      </c>
      <c r="AM234" s="7">
        <f t="shared" si="446"/>
        <v>0</v>
      </c>
      <c r="AN234" s="7">
        <f t="shared" si="446"/>
        <v>0</v>
      </c>
      <c r="AO234" s="7">
        <f t="shared" si="446"/>
        <v>688005.13410000002</v>
      </c>
      <c r="AP234" s="7">
        <f t="shared" si="446"/>
        <v>0</v>
      </c>
      <c r="AQ234" s="7">
        <f t="shared" si="446"/>
        <v>0</v>
      </c>
      <c r="AR234" s="7">
        <f t="shared" si="446"/>
        <v>0</v>
      </c>
      <c r="AS234" s="7">
        <f t="shared" si="446"/>
        <v>0</v>
      </c>
      <c r="AT234" s="7">
        <f t="shared" si="446"/>
        <v>0</v>
      </c>
      <c r="AU234" s="7">
        <f t="shared" si="446"/>
        <v>0</v>
      </c>
      <c r="AV234" s="7">
        <f t="shared" si="446"/>
        <v>0</v>
      </c>
      <c r="AW234" s="7">
        <f t="shared" si="446"/>
        <v>0</v>
      </c>
      <c r="AX234" s="7">
        <f t="shared" si="446"/>
        <v>0</v>
      </c>
      <c r="AY234" s="7">
        <f t="shared" si="446"/>
        <v>0</v>
      </c>
      <c r="AZ234" s="7">
        <f t="shared" si="446"/>
        <v>0</v>
      </c>
      <c r="BA234" s="7">
        <f t="shared" si="446"/>
        <v>1169978.8258</v>
      </c>
      <c r="BB234" s="7">
        <f t="shared" si="446"/>
        <v>1131216.682</v>
      </c>
      <c r="BC234" s="7">
        <f t="shared" si="446"/>
        <v>0</v>
      </c>
      <c r="BD234" s="7">
        <f t="shared" si="446"/>
        <v>0</v>
      </c>
      <c r="BE234" s="7">
        <f t="shared" si="446"/>
        <v>0</v>
      </c>
      <c r="BF234" s="7">
        <f t="shared" si="446"/>
        <v>0</v>
      </c>
      <c r="BG234" s="7">
        <f t="shared" si="446"/>
        <v>0</v>
      </c>
      <c r="BH234" s="7">
        <f t="shared" si="446"/>
        <v>0</v>
      </c>
      <c r="BI234" s="7">
        <f t="shared" si="446"/>
        <v>0</v>
      </c>
      <c r="BJ234" s="7">
        <f t="shared" si="446"/>
        <v>0</v>
      </c>
      <c r="BK234" s="7">
        <f t="shared" si="446"/>
        <v>0</v>
      </c>
      <c r="BL234" s="7">
        <f t="shared" si="446"/>
        <v>0</v>
      </c>
      <c r="BM234" s="7">
        <f t="shared" si="446"/>
        <v>0</v>
      </c>
      <c r="BN234" s="7">
        <f t="shared" si="446"/>
        <v>0</v>
      </c>
      <c r="BO234" s="7">
        <f t="shared" ref="BO234:CT234" si="447">BO225</f>
        <v>257481.46949999998</v>
      </c>
      <c r="BP234" s="7">
        <f t="shared" si="447"/>
        <v>0</v>
      </c>
      <c r="BQ234" s="7">
        <f t="shared" si="447"/>
        <v>0</v>
      </c>
      <c r="BR234" s="7">
        <f t="shared" si="447"/>
        <v>676477.91590000002</v>
      </c>
      <c r="BS234" s="7">
        <f t="shared" si="447"/>
        <v>185315.15609999999</v>
      </c>
      <c r="BT234" s="7">
        <f t="shared" si="447"/>
        <v>0</v>
      </c>
      <c r="BU234" s="7">
        <f t="shared" si="447"/>
        <v>0</v>
      </c>
      <c r="BV234" s="7">
        <f t="shared" si="447"/>
        <v>0</v>
      </c>
      <c r="BW234" s="7">
        <f t="shared" si="447"/>
        <v>0</v>
      </c>
      <c r="BX234" s="7">
        <f t="shared" si="447"/>
        <v>0</v>
      </c>
      <c r="BY234" s="7">
        <f t="shared" si="447"/>
        <v>0</v>
      </c>
      <c r="BZ234" s="7">
        <f t="shared" si="447"/>
        <v>0</v>
      </c>
      <c r="CA234" s="7">
        <f t="shared" si="447"/>
        <v>0</v>
      </c>
      <c r="CB234" s="7">
        <f t="shared" si="447"/>
        <v>8157415.9983999999</v>
      </c>
      <c r="CC234" s="7">
        <f t="shared" si="447"/>
        <v>0</v>
      </c>
      <c r="CD234" s="7">
        <f t="shared" si="447"/>
        <v>0</v>
      </c>
      <c r="CE234" s="7">
        <f t="shared" si="447"/>
        <v>0</v>
      </c>
      <c r="CF234" s="7">
        <f t="shared" si="447"/>
        <v>0</v>
      </c>
      <c r="CG234" s="7">
        <f t="shared" si="447"/>
        <v>0</v>
      </c>
      <c r="CH234" s="7">
        <f t="shared" si="447"/>
        <v>0</v>
      </c>
      <c r="CI234" s="7">
        <f t="shared" si="447"/>
        <v>0</v>
      </c>
      <c r="CJ234" s="7">
        <f t="shared" si="447"/>
        <v>0</v>
      </c>
      <c r="CK234" s="7">
        <f t="shared" si="447"/>
        <v>0</v>
      </c>
      <c r="CL234" s="7">
        <f t="shared" si="447"/>
        <v>146178.76550000001</v>
      </c>
      <c r="CM234" s="7">
        <f t="shared" si="447"/>
        <v>0</v>
      </c>
      <c r="CN234" s="7">
        <f t="shared" si="447"/>
        <v>0</v>
      </c>
      <c r="CO234" s="7">
        <f t="shared" si="447"/>
        <v>1745983.0518</v>
      </c>
      <c r="CP234" s="7">
        <f t="shared" si="447"/>
        <v>0</v>
      </c>
      <c r="CQ234" s="7">
        <f t="shared" si="447"/>
        <v>0</v>
      </c>
      <c r="CR234" s="7">
        <f t="shared" si="447"/>
        <v>0</v>
      </c>
      <c r="CS234" s="7">
        <f t="shared" si="447"/>
        <v>0</v>
      </c>
      <c r="CT234" s="7">
        <f t="shared" si="447"/>
        <v>0</v>
      </c>
      <c r="CU234" s="7">
        <f t="shared" ref="CU234:DZ234" si="448">CU225</f>
        <v>0</v>
      </c>
      <c r="CV234" s="7">
        <f t="shared" si="448"/>
        <v>0</v>
      </c>
      <c r="CW234" s="7">
        <f t="shared" si="448"/>
        <v>0</v>
      </c>
      <c r="CX234" s="7">
        <f t="shared" si="448"/>
        <v>0</v>
      </c>
      <c r="CY234" s="7">
        <f t="shared" si="448"/>
        <v>0</v>
      </c>
      <c r="CZ234" s="7">
        <f t="shared" si="448"/>
        <v>0</v>
      </c>
      <c r="DA234" s="7">
        <f t="shared" si="448"/>
        <v>0</v>
      </c>
      <c r="DB234" s="7">
        <f t="shared" si="448"/>
        <v>0</v>
      </c>
      <c r="DC234" s="7">
        <f t="shared" si="448"/>
        <v>0</v>
      </c>
      <c r="DD234" s="7">
        <f t="shared" si="448"/>
        <v>0</v>
      </c>
      <c r="DE234" s="7">
        <f t="shared" si="448"/>
        <v>0</v>
      </c>
      <c r="DF234" s="7">
        <f t="shared" si="448"/>
        <v>2758603.2215000005</v>
      </c>
      <c r="DG234" s="7">
        <f t="shared" si="448"/>
        <v>0</v>
      </c>
      <c r="DH234" s="7">
        <f t="shared" si="448"/>
        <v>0</v>
      </c>
      <c r="DI234" s="7">
        <f t="shared" si="448"/>
        <v>0</v>
      </c>
      <c r="DJ234" s="7">
        <f t="shared" si="448"/>
        <v>0</v>
      </c>
      <c r="DK234" s="7">
        <f t="shared" si="448"/>
        <v>0</v>
      </c>
      <c r="DL234" s="7">
        <f t="shared" si="448"/>
        <v>0</v>
      </c>
      <c r="DM234" s="7">
        <f t="shared" si="448"/>
        <v>0</v>
      </c>
      <c r="DN234" s="7">
        <f t="shared" si="448"/>
        <v>0</v>
      </c>
      <c r="DO234" s="7">
        <f t="shared" si="448"/>
        <v>0</v>
      </c>
      <c r="DP234" s="7">
        <f t="shared" si="448"/>
        <v>0</v>
      </c>
      <c r="DQ234" s="7">
        <f t="shared" si="448"/>
        <v>0</v>
      </c>
      <c r="DR234" s="7">
        <f t="shared" si="448"/>
        <v>0</v>
      </c>
      <c r="DS234" s="7">
        <f t="shared" si="448"/>
        <v>0</v>
      </c>
      <c r="DT234" s="7">
        <f t="shared" si="448"/>
        <v>0</v>
      </c>
      <c r="DU234" s="7">
        <f t="shared" si="448"/>
        <v>0</v>
      </c>
      <c r="DV234" s="7">
        <f t="shared" si="448"/>
        <v>0</v>
      </c>
      <c r="DW234" s="7">
        <f t="shared" si="448"/>
        <v>0</v>
      </c>
      <c r="DX234" s="7">
        <f t="shared" si="448"/>
        <v>0</v>
      </c>
      <c r="DY234" s="7">
        <f t="shared" si="448"/>
        <v>0</v>
      </c>
      <c r="DZ234" s="7">
        <f t="shared" si="448"/>
        <v>0</v>
      </c>
      <c r="EA234" s="7">
        <f t="shared" ref="EA234:FF234" si="449">EA225</f>
        <v>0</v>
      </c>
      <c r="EB234" s="7">
        <f t="shared" si="449"/>
        <v>0</v>
      </c>
      <c r="EC234" s="7">
        <f t="shared" si="449"/>
        <v>0</v>
      </c>
      <c r="ED234" s="7">
        <f t="shared" si="449"/>
        <v>0</v>
      </c>
      <c r="EE234" s="7">
        <f t="shared" si="449"/>
        <v>0</v>
      </c>
      <c r="EF234" s="7">
        <f t="shared" si="449"/>
        <v>0</v>
      </c>
      <c r="EG234" s="7">
        <f t="shared" si="449"/>
        <v>0</v>
      </c>
      <c r="EH234" s="7">
        <f t="shared" si="449"/>
        <v>0</v>
      </c>
      <c r="EI234" s="7">
        <f t="shared" si="449"/>
        <v>0</v>
      </c>
      <c r="EJ234" s="7">
        <f t="shared" si="449"/>
        <v>1091675.7927000001</v>
      </c>
      <c r="EK234" s="7">
        <f t="shared" si="449"/>
        <v>0</v>
      </c>
      <c r="EL234" s="7">
        <f t="shared" si="449"/>
        <v>0</v>
      </c>
      <c r="EM234" s="7">
        <f t="shared" si="449"/>
        <v>0</v>
      </c>
      <c r="EN234" s="7">
        <f t="shared" si="449"/>
        <v>0</v>
      </c>
      <c r="EO234" s="7">
        <f t="shared" si="449"/>
        <v>0</v>
      </c>
      <c r="EP234" s="7">
        <f t="shared" si="449"/>
        <v>0</v>
      </c>
      <c r="EQ234" s="7">
        <f t="shared" si="449"/>
        <v>0</v>
      </c>
      <c r="ER234" s="7">
        <f t="shared" si="449"/>
        <v>0</v>
      </c>
      <c r="ES234" s="7">
        <f t="shared" si="449"/>
        <v>0</v>
      </c>
      <c r="ET234" s="7">
        <f t="shared" si="449"/>
        <v>0</v>
      </c>
      <c r="EU234" s="7">
        <f t="shared" si="449"/>
        <v>0</v>
      </c>
      <c r="EV234" s="7">
        <f t="shared" si="449"/>
        <v>0</v>
      </c>
      <c r="EW234" s="7">
        <f t="shared" si="449"/>
        <v>0</v>
      </c>
      <c r="EX234" s="7">
        <f t="shared" si="449"/>
        <v>0</v>
      </c>
      <c r="EY234" s="7">
        <f t="shared" si="449"/>
        <v>0</v>
      </c>
      <c r="EZ234" s="7">
        <f t="shared" si="449"/>
        <v>0</v>
      </c>
      <c r="FA234" s="7">
        <f t="shared" si="449"/>
        <v>0</v>
      </c>
      <c r="FB234" s="7">
        <f t="shared" si="449"/>
        <v>0</v>
      </c>
      <c r="FC234" s="7">
        <f t="shared" si="449"/>
        <v>250506.087</v>
      </c>
      <c r="FD234" s="7">
        <f t="shared" si="449"/>
        <v>0</v>
      </c>
      <c r="FE234" s="7">
        <f t="shared" si="449"/>
        <v>0</v>
      </c>
      <c r="FF234" s="7">
        <f t="shared" si="449"/>
        <v>0</v>
      </c>
      <c r="FG234" s="7">
        <f t="shared" ref="FG234:FX234" si="450">FG225</f>
        <v>0</v>
      </c>
      <c r="FH234" s="7">
        <f t="shared" si="450"/>
        <v>0</v>
      </c>
      <c r="FI234" s="7">
        <f t="shared" si="450"/>
        <v>0</v>
      </c>
      <c r="FJ234" s="7">
        <f t="shared" si="450"/>
        <v>0</v>
      </c>
      <c r="FK234" s="7">
        <f t="shared" si="450"/>
        <v>349782.5625</v>
      </c>
      <c r="FL234" s="7">
        <f t="shared" si="450"/>
        <v>0</v>
      </c>
      <c r="FM234" s="7">
        <f t="shared" si="450"/>
        <v>341549.40889999998</v>
      </c>
      <c r="FN234" s="7">
        <f t="shared" si="450"/>
        <v>0</v>
      </c>
      <c r="FO234" s="7">
        <f t="shared" si="450"/>
        <v>0</v>
      </c>
      <c r="FP234" s="7">
        <f t="shared" si="450"/>
        <v>0</v>
      </c>
      <c r="FQ234" s="7">
        <f t="shared" si="450"/>
        <v>0</v>
      </c>
      <c r="FR234" s="7">
        <f t="shared" si="450"/>
        <v>0</v>
      </c>
      <c r="FS234" s="7">
        <f t="shared" si="450"/>
        <v>0</v>
      </c>
      <c r="FT234" s="7">
        <f t="shared" si="450"/>
        <v>0</v>
      </c>
      <c r="FU234" s="7">
        <f t="shared" si="450"/>
        <v>0</v>
      </c>
      <c r="FV234" s="7">
        <f t="shared" si="450"/>
        <v>0</v>
      </c>
      <c r="FW234" s="7">
        <f t="shared" si="450"/>
        <v>0</v>
      </c>
      <c r="FX234" s="7">
        <f t="shared" si="450"/>
        <v>0</v>
      </c>
      <c r="FY234" s="7">
        <f t="shared" si="435"/>
        <v>28094080.459300004</v>
      </c>
    </row>
    <row r="235" spans="1:181" x14ac:dyDescent="0.25">
      <c r="B235" s="179" t="s">
        <v>477</v>
      </c>
      <c r="C235" s="180">
        <f t="shared" ref="C235:AH235" si="451">SUM(C230:C234)</f>
        <v>64415248.620000005</v>
      </c>
      <c r="D235" s="180">
        <f t="shared" si="451"/>
        <v>309465232.56920004</v>
      </c>
      <c r="E235" s="180">
        <f t="shared" si="451"/>
        <v>65451017.078000009</v>
      </c>
      <c r="F235" s="180">
        <f t="shared" si="451"/>
        <v>120382213.4172</v>
      </c>
      <c r="G235" s="180">
        <f t="shared" si="451"/>
        <v>7542336.3088610005</v>
      </c>
      <c r="H235" s="180">
        <f t="shared" si="451"/>
        <v>7271023.7419999978</v>
      </c>
      <c r="I235" s="180">
        <f t="shared" si="451"/>
        <v>86243252.604000017</v>
      </c>
      <c r="J235" s="180">
        <f t="shared" si="451"/>
        <v>18000872.765999999</v>
      </c>
      <c r="K235" s="180">
        <f t="shared" si="451"/>
        <v>3196726.7860000003</v>
      </c>
      <c r="L235" s="180">
        <f t="shared" si="451"/>
        <v>22676064.232000001</v>
      </c>
      <c r="M235" s="180">
        <f t="shared" si="451"/>
        <v>14044742.287999999</v>
      </c>
      <c r="N235" s="180">
        <f t="shared" si="451"/>
        <v>371299575.1699999</v>
      </c>
      <c r="O235" s="180">
        <f t="shared" si="451"/>
        <v>107360658.572</v>
      </c>
      <c r="P235" s="180">
        <f t="shared" si="451"/>
        <v>2283878.6680000001</v>
      </c>
      <c r="Q235" s="180">
        <f t="shared" si="451"/>
        <v>325214912.88800007</v>
      </c>
      <c r="R235" s="180">
        <f t="shared" si="451"/>
        <v>4221146.6957033603</v>
      </c>
      <c r="S235" s="180">
        <f t="shared" si="451"/>
        <v>11231810.024</v>
      </c>
      <c r="T235" s="180">
        <f t="shared" si="451"/>
        <v>1778166.1057688878</v>
      </c>
      <c r="U235" s="180">
        <f t="shared" si="451"/>
        <v>800166.52167746506</v>
      </c>
      <c r="V235" s="180">
        <f t="shared" si="451"/>
        <v>2997708.3339999998</v>
      </c>
      <c r="W235" s="180">
        <f t="shared" si="451"/>
        <v>1735520.253</v>
      </c>
      <c r="X235" s="180">
        <f t="shared" si="451"/>
        <v>672842.01908514497</v>
      </c>
      <c r="Y235" s="180">
        <f t="shared" si="451"/>
        <v>4770096.7399999993</v>
      </c>
      <c r="Z235" s="180">
        <f t="shared" si="451"/>
        <v>2718820.2250453252</v>
      </c>
      <c r="AA235" s="180">
        <f t="shared" si="451"/>
        <v>207191475.44741496</v>
      </c>
      <c r="AB235" s="180">
        <f t="shared" si="451"/>
        <v>209863757.63399997</v>
      </c>
      <c r="AC235" s="180">
        <f t="shared" si="451"/>
        <v>6714699.8939711014</v>
      </c>
      <c r="AD235" s="180">
        <f t="shared" si="451"/>
        <v>8281247.769874</v>
      </c>
      <c r="AE235" s="180">
        <f t="shared" si="451"/>
        <v>1331990.2143121844</v>
      </c>
      <c r="AF235" s="180">
        <f t="shared" si="451"/>
        <v>1961122.5688950294</v>
      </c>
      <c r="AG235" s="180">
        <f t="shared" si="451"/>
        <v>7116173.2320000008</v>
      </c>
      <c r="AH235" s="180">
        <f t="shared" si="451"/>
        <v>8588806.1351168007</v>
      </c>
      <c r="AI235" s="180">
        <f t="shared" ref="AI235:BN235" si="452">SUM(AI230:AI234)</f>
        <v>3501870.8780000005</v>
      </c>
      <c r="AJ235" s="180">
        <f t="shared" si="452"/>
        <v>2774407.5400000005</v>
      </c>
      <c r="AK235" s="180">
        <f t="shared" si="452"/>
        <v>2663312.6219999995</v>
      </c>
      <c r="AL235" s="180">
        <f t="shared" si="452"/>
        <v>3180631.8</v>
      </c>
      <c r="AM235" s="180">
        <f t="shared" si="452"/>
        <v>4005624.5141170677</v>
      </c>
      <c r="AN235" s="180">
        <f t="shared" si="452"/>
        <v>3638537.58</v>
      </c>
      <c r="AO235" s="180">
        <f t="shared" si="452"/>
        <v>38128247.494015999</v>
      </c>
      <c r="AP235" s="180">
        <f t="shared" si="452"/>
        <v>693022825.49399996</v>
      </c>
      <c r="AQ235" s="180">
        <f t="shared" si="452"/>
        <v>2794334.2929620803</v>
      </c>
      <c r="AR235" s="180">
        <f t="shared" si="452"/>
        <v>451025888.61399996</v>
      </c>
      <c r="AS235" s="180">
        <f t="shared" si="452"/>
        <v>46675111.188839994</v>
      </c>
      <c r="AT235" s="180">
        <f t="shared" si="452"/>
        <v>18379262.538000003</v>
      </c>
      <c r="AU235" s="180">
        <f t="shared" si="452"/>
        <v>3216916.0434591998</v>
      </c>
      <c r="AV235" s="180">
        <f t="shared" si="452"/>
        <v>3036021.66</v>
      </c>
      <c r="AW235" s="180">
        <f t="shared" si="452"/>
        <v>2324131.7631283202</v>
      </c>
      <c r="AX235" s="180">
        <f t="shared" si="452"/>
        <v>725101.49581307196</v>
      </c>
      <c r="AY235" s="180">
        <f t="shared" si="452"/>
        <v>4250038.75</v>
      </c>
      <c r="AZ235" s="180">
        <f t="shared" si="452"/>
        <v>81987249.566536799</v>
      </c>
      <c r="BA235" s="180">
        <f t="shared" si="452"/>
        <v>65270036.383808009</v>
      </c>
      <c r="BB235" s="180">
        <f t="shared" si="452"/>
        <v>56523449.703327999</v>
      </c>
      <c r="BC235" s="180">
        <f t="shared" si="452"/>
        <v>205582219.46097356</v>
      </c>
      <c r="BD235" s="180">
        <f t="shared" si="452"/>
        <v>31765076.77</v>
      </c>
      <c r="BE235" s="180">
        <f t="shared" si="452"/>
        <v>10505688.080924802</v>
      </c>
      <c r="BF235" s="180">
        <f t="shared" si="452"/>
        <v>167433619.14499998</v>
      </c>
      <c r="BG235" s="180">
        <f t="shared" si="452"/>
        <v>8380168.2090000007</v>
      </c>
      <c r="BH235" s="180">
        <f t="shared" si="452"/>
        <v>4986261.8624623204</v>
      </c>
      <c r="BI235" s="180">
        <f t="shared" si="452"/>
        <v>2448888.3516905271</v>
      </c>
      <c r="BJ235" s="180">
        <f t="shared" si="452"/>
        <v>42376103.544645444</v>
      </c>
      <c r="BK235" s="180">
        <f t="shared" si="452"/>
        <v>108060519.75107922</v>
      </c>
      <c r="BL235" s="180">
        <f t="shared" si="452"/>
        <v>2176676.358</v>
      </c>
      <c r="BM235" s="180">
        <f t="shared" si="452"/>
        <v>2915539.7017399115</v>
      </c>
      <c r="BN235" s="180">
        <f t="shared" si="452"/>
        <v>28855668.104000002</v>
      </c>
      <c r="BO235" s="180">
        <f t="shared" ref="BO235:CT235" si="453">SUM(BO230:BO234)</f>
        <v>11761664.438794499</v>
      </c>
      <c r="BP235" s="180">
        <f t="shared" si="453"/>
        <v>2593474.4649999999</v>
      </c>
      <c r="BQ235" s="180">
        <f t="shared" si="453"/>
        <v>39769199.359531395</v>
      </c>
      <c r="BR235" s="180">
        <f t="shared" si="453"/>
        <v>34398328.77158346</v>
      </c>
      <c r="BS235" s="180">
        <f t="shared" si="453"/>
        <v>7993456.0700285276</v>
      </c>
      <c r="BT235" s="180">
        <f t="shared" si="453"/>
        <v>3055921.4210319212</v>
      </c>
      <c r="BU235" s="180">
        <f t="shared" si="453"/>
        <v>3884206.8029999994</v>
      </c>
      <c r="BV235" s="180">
        <f t="shared" si="453"/>
        <v>9278462.1649999991</v>
      </c>
      <c r="BW235" s="180">
        <f t="shared" si="453"/>
        <v>12889845.810447996</v>
      </c>
      <c r="BX235" s="180">
        <f t="shared" si="453"/>
        <v>1156842.4460000002</v>
      </c>
      <c r="BY235" s="180">
        <f t="shared" si="453"/>
        <v>4741870.4740000004</v>
      </c>
      <c r="BZ235" s="180">
        <f t="shared" si="453"/>
        <v>2549675.7579999994</v>
      </c>
      <c r="CA235" s="180">
        <f t="shared" si="453"/>
        <v>2444248.6766396454</v>
      </c>
      <c r="CB235" s="180">
        <f t="shared" si="453"/>
        <v>594540592.13239992</v>
      </c>
      <c r="CC235" s="180">
        <f t="shared" si="453"/>
        <v>2077315.1020896998</v>
      </c>
      <c r="CD235" s="180">
        <f t="shared" si="453"/>
        <v>1096194.7082628</v>
      </c>
      <c r="CE235" s="180">
        <f t="shared" si="453"/>
        <v>2078707.06</v>
      </c>
      <c r="CF235" s="180">
        <f t="shared" si="453"/>
        <v>1747119.6287733363</v>
      </c>
      <c r="CG235" s="180">
        <f t="shared" si="453"/>
        <v>2188157.58</v>
      </c>
      <c r="CH235" s="180">
        <f t="shared" si="453"/>
        <v>1769199.0848949119</v>
      </c>
      <c r="CI235" s="180">
        <f t="shared" si="453"/>
        <v>6452566.228181581</v>
      </c>
      <c r="CJ235" s="180">
        <f t="shared" si="453"/>
        <v>10084034.681999998</v>
      </c>
      <c r="CK235" s="180">
        <f t="shared" si="453"/>
        <v>32444236.866151281</v>
      </c>
      <c r="CL235" s="180">
        <f t="shared" si="453"/>
        <v>9835136.4655485898</v>
      </c>
      <c r="CM235" s="180">
        <f t="shared" si="453"/>
        <v>5647914.3995631561</v>
      </c>
      <c r="CN235" s="180">
        <f t="shared" si="453"/>
        <v>196328281.78000003</v>
      </c>
      <c r="CO235" s="180">
        <f t="shared" si="453"/>
        <v>112342311.06345761</v>
      </c>
      <c r="CP235" s="180">
        <f t="shared" si="453"/>
        <v>8861366.2660000008</v>
      </c>
      <c r="CQ235" s="180">
        <f t="shared" si="453"/>
        <v>10019723.540894959</v>
      </c>
      <c r="CR235" s="180">
        <f t="shared" si="453"/>
        <v>2066244.2696020452</v>
      </c>
      <c r="CS235" s="180">
        <f t="shared" si="453"/>
        <v>3329779.7424366078</v>
      </c>
      <c r="CT235" s="180">
        <f t="shared" si="453"/>
        <v>1180177.3310637921</v>
      </c>
      <c r="CU235" s="180">
        <f t="shared" ref="CU235:DZ235" si="454">SUM(CU230:CU234)</f>
        <v>2870480.1228105286</v>
      </c>
      <c r="CV235" s="180">
        <f t="shared" si="454"/>
        <v>683925.53770634916</v>
      </c>
      <c r="CW235" s="180">
        <f t="shared" si="454"/>
        <v>2101836.7179999999</v>
      </c>
      <c r="CX235" s="180">
        <f t="shared" si="454"/>
        <v>3857549.0246071042</v>
      </c>
      <c r="CY235" s="180">
        <f t="shared" si="454"/>
        <v>1053826.1160000002</v>
      </c>
      <c r="CZ235" s="180">
        <f t="shared" si="454"/>
        <v>17077710.145</v>
      </c>
      <c r="DA235" s="180">
        <f t="shared" si="454"/>
        <v>2289336.71</v>
      </c>
      <c r="DB235" s="180">
        <f t="shared" si="454"/>
        <v>3150397.3210000005</v>
      </c>
      <c r="DC235" s="180">
        <f t="shared" si="454"/>
        <v>2034968.2414720831</v>
      </c>
      <c r="DD235" s="180">
        <f t="shared" si="454"/>
        <v>1667451.378</v>
      </c>
      <c r="DE235" s="180">
        <f t="shared" si="454"/>
        <v>3971340.1182332002</v>
      </c>
      <c r="DF235" s="180">
        <f t="shared" si="454"/>
        <v>154939197.1780822</v>
      </c>
      <c r="DG235" s="180">
        <f t="shared" si="454"/>
        <v>1292797.5290000001</v>
      </c>
      <c r="DH235" s="180">
        <f t="shared" si="454"/>
        <v>16664683.964000002</v>
      </c>
      <c r="DI235" s="180">
        <f t="shared" si="454"/>
        <v>20967898.43</v>
      </c>
      <c r="DJ235" s="180">
        <f t="shared" si="454"/>
        <v>5669013.048890722</v>
      </c>
      <c r="DK235" s="180">
        <f t="shared" si="454"/>
        <v>3306733.7844948</v>
      </c>
      <c r="DL235" s="180">
        <f t="shared" si="454"/>
        <v>43050865.921565399</v>
      </c>
      <c r="DM235" s="180">
        <f t="shared" si="454"/>
        <v>3067956.0002634008</v>
      </c>
      <c r="DN235" s="180">
        <f t="shared" si="454"/>
        <v>12345577.364999998</v>
      </c>
      <c r="DO235" s="180">
        <f t="shared" si="454"/>
        <v>25053266.294</v>
      </c>
      <c r="DP235" s="180">
        <f t="shared" si="454"/>
        <v>2485728.6680000001</v>
      </c>
      <c r="DQ235" s="180">
        <f t="shared" si="454"/>
        <v>4554953.1100000003</v>
      </c>
      <c r="DR235" s="180">
        <f t="shared" si="454"/>
        <v>11382360.16</v>
      </c>
      <c r="DS235" s="180">
        <f t="shared" si="454"/>
        <v>7501296.71</v>
      </c>
      <c r="DT235" s="180">
        <f t="shared" si="454"/>
        <v>2040172.8530956602</v>
      </c>
      <c r="DU235" s="180">
        <f t="shared" si="454"/>
        <v>3748238.6439999999</v>
      </c>
      <c r="DV235" s="180">
        <f t="shared" si="454"/>
        <v>2582554.59</v>
      </c>
      <c r="DW235" s="180">
        <f t="shared" si="454"/>
        <v>3278117.4997946154</v>
      </c>
      <c r="DX235" s="180">
        <f t="shared" si="454"/>
        <v>2331793.5493676676</v>
      </c>
      <c r="DY235" s="180">
        <f t="shared" si="454"/>
        <v>3113274.6750653167</v>
      </c>
      <c r="DZ235" s="180">
        <f t="shared" si="454"/>
        <v>7450578.8267693613</v>
      </c>
      <c r="EA235" s="180">
        <f t="shared" ref="EA235:FF235" si="455">SUM(EA230:EA234)</f>
        <v>4634731.5059999991</v>
      </c>
      <c r="EB235" s="180">
        <f t="shared" si="455"/>
        <v>5302163.3380000005</v>
      </c>
      <c r="EC235" s="180">
        <f t="shared" si="455"/>
        <v>3012232.1380000003</v>
      </c>
      <c r="ED235" s="180">
        <f t="shared" si="455"/>
        <v>14723125.082552945</v>
      </c>
      <c r="EE235" s="180">
        <f t="shared" si="455"/>
        <v>2553080.2740000002</v>
      </c>
      <c r="EF235" s="180">
        <f t="shared" si="455"/>
        <v>12686905.760297248</v>
      </c>
      <c r="EG235" s="180">
        <f t="shared" si="455"/>
        <v>3196288.5539999995</v>
      </c>
      <c r="EH235" s="180">
        <f t="shared" si="455"/>
        <v>2681295.8730000001</v>
      </c>
      <c r="EI235" s="180">
        <f t="shared" si="455"/>
        <v>134214351.37199999</v>
      </c>
      <c r="EJ235" s="180">
        <f t="shared" si="455"/>
        <v>64955051.927699991</v>
      </c>
      <c r="EK235" s="180">
        <f t="shared" si="455"/>
        <v>5529762.5609999998</v>
      </c>
      <c r="EL235" s="180">
        <f t="shared" si="455"/>
        <v>3428031.3038766887</v>
      </c>
      <c r="EM235" s="180">
        <f t="shared" si="455"/>
        <v>4782194.6459999997</v>
      </c>
      <c r="EN235" s="180">
        <f t="shared" si="455"/>
        <v>9433218.9400000013</v>
      </c>
      <c r="EO235" s="180">
        <f t="shared" si="455"/>
        <v>3967859.94</v>
      </c>
      <c r="EP235" s="180">
        <f t="shared" si="455"/>
        <v>3376100.6879449999</v>
      </c>
      <c r="EQ235" s="180">
        <f t="shared" si="455"/>
        <v>16791466.177716769</v>
      </c>
      <c r="ER235" s="180">
        <f t="shared" si="455"/>
        <v>3643165.36</v>
      </c>
      <c r="ES235" s="180">
        <f t="shared" si="455"/>
        <v>1678831.4900469999</v>
      </c>
      <c r="ET235" s="180">
        <f t="shared" si="455"/>
        <v>2735152.6779999998</v>
      </c>
      <c r="EU235" s="180">
        <f t="shared" si="455"/>
        <v>6146923.0080000004</v>
      </c>
      <c r="EV235" s="180">
        <f t="shared" si="455"/>
        <v>1123705.6050259499</v>
      </c>
      <c r="EW235" s="180">
        <f t="shared" si="455"/>
        <v>7629520.7816045601</v>
      </c>
      <c r="EX235" s="180">
        <f t="shared" si="455"/>
        <v>2671919.8483030624</v>
      </c>
      <c r="EY235" s="180">
        <f t="shared" si="455"/>
        <v>7587095.2519999994</v>
      </c>
      <c r="EZ235" s="180">
        <f t="shared" si="455"/>
        <v>1837142.8825187003</v>
      </c>
      <c r="FA235" s="180">
        <f t="shared" si="455"/>
        <v>23335388.818</v>
      </c>
      <c r="FB235" s="180">
        <f t="shared" si="455"/>
        <v>3519453.1749999993</v>
      </c>
      <c r="FC235" s="180">
        <f t="shared" si="455"/>
        <v>18264907.919510003</v>
      </c>
      <c r="FD235" s="180">
        <f t="shared" si="455"/>
        <v>3330352.9668111438</v>
      </c>
      <c r="FE235" s="180">
        <f t="shared" si="455"/>
        <v>1294163.8791875164</v>
      </c>
      <c r="FF235" s="180">
        <f t="shared" si="455"/>
        <v>2325924.44</v>
      </c>
      <c r="FG235" s="180">
        <f t="shared" ref="FG235:FY235" si="456">SUM(FG230:FG234)</f>
        <v>1631115.3559999999</v>
      </c>
      <c r="FH235" s="180">
        <f t="shared" si="456"/>
        <v>1239626.61887152</v>
      </c>
      <c r="FI235" s="180">
        <f t="shared" si="456"/>
        <v>14694474.919999998</v>
      </c>
      <c r="FJ235" s="180">
        <f t="shared" si="456"/>
        <v>14045321.907000002</v>
      </c>
      <c r="FK235" s="180">
        <f t="shared" si="456"/>
        <v>16242504.86338624</v>
      </c>
      <c r="FL235" s="180">
        <f t="shared" si="456"/>
        <v>34001775.263999999</v>
      </c>
      <c r="FM235" s="180">
        <f t="shared" si="456"/>
        <v>24549660.145314317</v>
      </c>
      <c r="FN235" s="180">
        <f t="shared" si="456"/>
        <v>154694984.22400001</v>
      </c>
      <c r="FO235" s="180">
        <f t="shared" si="456"/>
        <v>9193346.5410000011</v>
      </c>
      <c r="FP235" s="180">
        <f t="shared" si="456"/>
        <v>18431838.344898958</v>
      </c>
      <c r="FQ235" s="180">
        <f t="shared" si="456"/>
        <v>6068779.3751999997</v>
      </c>
      <c r="FR235" s="180">
        <f t="shared" si="456"/>
        <v>1805239.9342123156</v>
      </c>
      <c r="FS235" s="180">
        <f t="shared" si="456"/>
        <v>1957427.8914167599</v>
      </c>
      <c r="FT235" s="180">
        <f t="shared" si="456"/>
        <v>1231615.666</v>
      </c>
      <c r="FU235" s="180">
        <f t="shared" si="456"/>
        <v>7129390.9460000005</v>
      </c>
      <c r="FV235" s="180">
        <f t="shared" si="456"/>
        <v>5624469.3951400118</v>
      </c>
      <c r="FW235" s="180">
        <f t="shared" si="456"/>
        <v>2020795.9462481926</v>
      </c>
      <c r="FX235" s="180">
        <f t="shared" si="456"/>
        <v>1161809.5595526814</v>
      </c>
      <c r="FY235" s="180">
        <f t="shared" si="456"/>
        <v>6325740554.6935863</v>
      </c>
    </row>
    <row r="236" spans="1:181" ht="6.6" customHeight="1" x14ac:dyDescent="0.25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</row>
    <row r="237" spans="1:181" s="118" customFormat="1" x14ac:dyDescent="0.25">
      <c r="A237" s="183"/>
      <c r="B237" s="184" t="s">
        <v>478</v>
      </c>
      <c r="C237" s="150">
        <f t="shared" ref="C237:AH237" si="457">C235/C50</f>
        <v>7878.5773752446194</v>
      </c>
      <c r="D237" s="150">
        <f t="shared" si="457"/>
        <v>7075.8847008633793</v>
      </c>
      <c r="E237" s="150">
        <f t="shared" si="457"/>
        <v>8494.5058568999757</v>
      </c>
      <c r="F237" s="150">
        <f t="shared" si="457"/>
        <v>7109.2418100063778</v>
      </c>
      <c r="G237" s="150">
        <f t="shared" si="457"/>
        <v>7367.7213137257013</v>
      </c>
      <c r="H237" s="150">
        <f t="shared" si="457"/>
        <v>7517.6010566583936</v>
      </c>
      <c r="I237" s="150">
        <f t="shared" si="457"/>
        <v>8444.2102556470491</v>
      </c>
      <c r="J237" s="150">
        <f t="shared" si="457"/>
        <v>8076.8487306501547</v>
      </c>
      <c r="K237" s="150">
        <f t="shared" si="457"/>
        <v>10055.762145328719</v>
      </c>
      <c r="L237" s="150">
        <f t="shared" si="457"/>
        <v>7597.6895503585074</v>
      </c>
      <c r="M237" s="150">
        <f t="shared" si="457"/>
        <v>9146.094222453763</v>
      </c>
      <c r="N237" s="150">
        <f t="shared" si="457"/>
        <v>7015.9777629341279</v>
      </c>
      <c r="O237" s="150">
        <f t="shared" si="457"/>
        <v>7016.0276673942308</v>
      </c>
      <c r="P237" s="150">
        <f t="shared" si="457"/>
        <v>12787.674512877938</v>
      </c>
      <c r="Q237" s="150">
        <f t="shared" si="457"/>
        <v>8103.5096875856543</v>
      </c>
      <c r="R237" s="150">
        <f t="shared" si="457"/>
        <v>7938.9631290264451</v>
      </c>
      <c r="S237" s="150">
        <f t="shared" si="457"/>
        <v>7754.6327147196907</v>
      </c>
      <c r="T237" s="150">
        <f t="shared" si="457"/>
        <v>12195.926651364116</v>
      </c>
      <c r="U237" s="150">
        <f t="shared" si="457"/>
        <v>13795.974511680432</v>
      </c>
      <c r="V237" s="150">
        <f t="shared" si="457"/>
        <v>10358.356371803731</v>
      </c>
      <c r="W237" s="150">
        <f t="shared" si="457"/>
        <v>8083.4664788076379</v>
      </c>
      <c r="X237" s="150">
        <f t="shared" si="457"/>
        <v>14105.702706187527</v>
      </c>
      <c r="Y237" s="150">
        <f t="shared" si="457"/>
        <v>8896.1147706079828</v>
      </c>
      <c r="Z237" s="150">
        <f t="shared" si="457"/>
        <v>10110.897080867704</v>
      </c>
      <c r="AA237" s="150">
        <f t="shared" si="457"/>
        <v>7110.9161669285886</v>
      </c>
      <c r="AB237" s="150">
        <f t="shared" si="457"/>
        <v>7014.0692515474384</v>
      </c>
      <c r="AC237" s="150">
        <f t="shared" si="457"/>
        <v>7128.8883044602408</v>
      </c>
      <c r="AD237" s="150">
        <f t="shared" si="457"/>
        <v>7127.9460921621621</v>
      </c>
      <c r="AE237" s="150">
        <f t="shared" si="457"/>
        <v>11978.32926539734</v>
      </c>
      <c r="AF237" s="150">
        <f t="shared" si="457"/>
        <v>10817.0025862936</v>
      </c>
      <c r="AG237" s="150">
        <f t="shared" si="457"/>
        <v>7511.265813806207</v>
      </c>
      <c r="AH237" s="150">
        <f t="shared" si="457"/>
        <v>7865.2070834402939</v>
      </c>
      <c r="AI237" s="150">
        <f t="shared" ref="AI237:BN237" si="458">AI235/AI50</f>
        <v>9485.0240465872175</v>
      </c>
      <c r="AJ237" s="150">
        <f t="shared" si="458"/>
        <v>11785.928377230248</v>
      </c>
      <c r="AK237" s="150">
        <f t="shared" si="458"/>
        <v>12509.68821982151</v>
      </c>
      <c r="AL237" s="150">
        <f t="shared" si="458"/>
        <v>11278.836170212766</v>
      </c>
      <c r="AM237" s="150">
        <f t="shared" si="458"/>
        <v>8248.8148972756753</v>
      </c>
      <c r="AN237" s="150">
        <f t="shared" si="458"/>
        <v>8704.635358851674</v>
      </c>
      <c r="AO237" s="150">
        <f t="shared" si="458"/>
        <v>7143.8671014794263</v>
      </c>
      <c r="AP237" s="150">
        <f t="shared" si="458"/>
        <v>8131.1789996515326</v>
      </c>
      <c r="AQ237" s="150">
        <f t="shared" si="458"/>
        <v>9976.2024025779374</v>
      </c>
      <c r="AR237" s="150">
        <f t="shared" si="458"/>
        <v>6994.5905703133112</v>
      </c>
      <c r="AS237" s="150">
        <f t="shared" si="458"/>
        <v>7269.0210694180114</v>
      </c>
      <c r="AT237" s="150">
        <f t="shared" si="458"/>
        <v>7015.521237499046</v>
      </c>
      <c r="AU237" s="150">
        <f t="shared" si="458"/>
        <v>8736.8713836480165</v>
      </c>
      <c r="AV237" s="150">
        <f t="shared" si="458"/>
        <v>9809.4399353796452</v>
      </c>
      <c r="AW237" s="150">
        <f t="shared" si="458"/>
        <v>11162.976768147551</v>
      </c>
      <c r="AX237" s="150">
        <f t="shared" si="458"/>
        <v>19597.337724677622</v>
      </c>
      <c r="AY237" s="150">
        <f t="shared" si="458"/>
        <v>8258.917120093276</v>
      </c>
      <c r="AZ237" s="150">
        <f t="shared" si="458"/>
        <v>7349.2277240327358</v>
      </c>
      <c r="BA237" s="150">
        <f t="shared" si="458"/>
        <v>7143.799267102424</v>
      </c>
      <c r="BB237" s="150">
        <f t="shared" si="458"/>
        <v>7159.3076342703698</v>
      </c>
      <c r="BC237" s="150">
        <f t="shared" si="458"/>
        <v>7111.9474258810642</v>
      </c>
      <c r="BD237" s="150">
        <f t="shared" si="458"/>
        <v>7016.0302087244618</v>
      </c>
      <c r="BE237" s="150">
        <f t="shared" si="458"/>
        <v>7162.8063550315683</v>
      </c>
      <c r="BF237" s="150">
        <f t="shared" si="458"/>
        <v>7015.4240942325005</v>
      </c>
      <c r="BG237" s="150">
        <f t="shared" si="458"/>
        <v>8202.1808838210836</v>
      </c>
      <c r="BH237" s="150">
        <f t="shared" si="458"/>
        <v>7707.9330073617566</v>
      </c>
      <c r="BI237" s="150">
        <f t="shared" si="458"/>
        <v>10465.334836284304</v>
      </c>
      <c r="BJ237" s="150">
        <f t="shared" si="458"/>
        <v>7016.0273422814034</v>
      </c>
      <c r="BK237" s="150">
        <f t="shared" si="458"/>
        <v>7003.047195559393</v>
      </c>
      <c r="BL237" s="150">
        <f t="shared" si="458"/>
        <v>12283.726625282168</v>
      </c>
      <c r="BM237" s="150">
        <f t="shared" si="458"/>
        <v>10176.403845514526</v>
      </c>
      <c r="BN237" s="150">
        <f t="shared" si="458"/>
        <v>7278.3302487010042</v>
      </c>
      <c r="BO237" s="150">
        <f t="shared" ref="BO237:CT237" si="459">BO235/BO50</f>
        <v>7173.0587539150447</v>
      </c>
      <c r="BP237" s="150">
        <f t="shared" si="459"/>
        <v>11552.224788418707</v>
      </c>
      <c r="BQ237" s="150">
        <f t="shared" si="459"/>
        <v>7200.7820817924276</v>
      </c>
      <c r="BR237" s="150">
        <f t="shared" si="459"/>
        <v>7156.7761259120052</v>
      </c>
      <c r="BS237" s="150">
        <f t="shared" si="459"/>
        <v>7182.5465630591489</v>
      </c>
      <c r="BT237" s="150">
        <f t="shared" si="459"/>
        <v>8644.7564951398053</v>
      </c>
      <c r="BU237" s="150">
        <f t="shared" si="459"/>
        <v>8401.9182414016868</v>
      </c>
      <c r="BV237" s="150">
        <f t="shared" si="459"/>
        <v>7488.0656645952704</v>
      </c>
      <c r="BW237" s="150">
        <f t="shared" si="459"/>
        <v>7016.0275475985172</v>
      </c>
      <c r="BX237" s="150">
        <f t="shared" si="459"/>
        <v>14246.828152709362</v>
      </c>
      <c r="BY237" s="150">
        <f t="shared" si="459"/>
        <v>8810.6103195837986</v>
      </c>
      <c r="BZ237" s="150">
        <f t="shared" si="459"/>
        <v>11568.401805807622</v>
      </c>
      <c r="CA237" s="150">
        <f t="shared" si="459"/>
        <v>12052.508267453872</v>
      </c>
      <c r="CB237" s="150">
        <f t="shared" si="459"/>
        <v>7112.3591338515598</v>
      </c>
      <c r="CC237" s="150">
        <f t="shared" si="459"/>
        <v>12070.395712316677</v>
      </c>
      <c r="CD237" s="150">
        <f t="shared" si="459"/>
        <v>13651.241696921545</v>
      </c>
      <c r="CE237" s="150">
        <f t="shared" si="459"/>
        <v>12752.804049079756</v>
      </c>
      <c r="CF237" s="150">
        <f t="shared" si="459"/>
        <v>13512.139433668493</v>
      </c>
      <c r="CG237" s="150">
        <f t="shared" si="459"/>
        <v>12648.309710982659</v>
      </c>
      <c r="CH237" s="150">
        <f t="shared" si="459"/>
        <v>14244.759137640192</v>
      </c>
      <c r="CI237" s="150">
        <f t="shared" si="459"/>
        <v>8493.5714468626829</v>
      </c>
      <c r="CJ237" s="150">
        <f t="shared" si="459"/>
        <v>8758.0638196977579</v>
      </c>
      <c r="CK237" s="150">
        <f t="shared" si="459"/>
        <v>7015.1218115313377</v>
      </c>
      <c r="CL237" s="150">
        <f t="shared" si="459"/>
        <v>7121.2341362309671</v>
      </c>
      <c r="CM237" s="150">
        <f t="shared" si="459"/>
        <v>7372.2939558323405</v>
      </c>
      <c r="CN237" s="150">
        <f t="shared" si="459"/>
        <v>7013.2271836822174</v>
      </c>
      <c r="CO237" s="150">
        <f t="shared" si="459"/>
        <v>7125.1996945155734</v>
      </c>
      <c r="CP237" s="150">
        <f t="shared" si="459"/>
        <v>7672.8429006840415</v>
      </c>
      <c r="CQ237" s="150">
        <f t="shared" si="459"/>
        <v>7283.3637718215896</v>
      </c>
      <c r="CR237" s="150">
        <f t="shared" si="459"/>
        <v>10683.786295770657</v>
      </c>
      <c r="CS237" s="150">
        <f t="shared" si="459"/>
        <v>8982.4109588254869</v>
      </c>
      <c r="CT237" s="150">
        <f t="shared" si="459"/>
        <v>12280.721447073798</v>
      </c>
      <c r="CU237" s="150">
        <f t="shared" ref="CU237:DZ237" si="460">CU235/CU50</f>
        <v>6607.9192514054521</v>
      </c>
      <c r="CV237" s="150">
        <f t="shared" si="460"/>
        <v>12549.092434978884</v>
      </c>
      <c r="CW237" s="150">
        <f t="shared" si="460"/>
        <v>12753.863580097088</v>
      </c>
      <c r="CX237" s="150">
        <f t="shared" si="460"/>
        <v>8109.2054332711887</v>
      </c>
      <c r="CY237" s="150">
        <f t="shared" si="460"/>
        <v>8156.5488854489167</v>
      </c>
      <c r="CZ237" s="150">
        <f t="shared" si="460"/>
        <v>7407.3780720017348</v>
      </c>
      <c r="DA237" s="150">
        <f t="shared" si="460"/>
        <v>12138.58276776246</v>
      </c>
      <c r="DB237" s="150">
        <f t="shared" si="460"/>
        <v>9526.4509253099495</v>
      </c>
      <c r="DC237" s="150">
        <f t="shared" si="460"/>
        <v>10917.211595880273</v>
      </c>
      <c r="DD237" s="150">
        <f t="shared" si="460"/>
        <v>13712.593569078948</v>
      </c>
      <c r="DE237" s="150">
        <f t="shared" si="460"/>
        <v>7715.8346963924614</v>
      </c>
      <c r="DF237" s="150">
        <f t="shared" si="460"/>
        <v>7143.0835735925921</v>
      </c>
      <c r="DG237" s="150">
        <f t="shared" si="460"/>
        <v>14509.512109988778</v>
      </c>
      <c r="DH237" s="150">
        <f t="shared" si="460"/>
        <v>7353.2559519922343</v>
      </c>
      <c r="DI237" s="150">
        <f t="shared" si="460"/>
        <v>7529.4090886239583</v>
      </c>
      <c r="DJ237" s="150">
        <f t="shared" si="460"/>
        <v>7672.2331152939796</v>
      </c>
      <c r="DK237" s="150">
        <f t="shared" si="460"/>
        <v>8138.6507125148901</v>
      </c>
      <c r="DL237" s="150">
        <f t="shared" si="460"/>
        <v>7177.5368325384125</v>
      </c>
      <c r="DM237" s="150">
        <f t="shared" si="460"/>
        <v>9436.9609359071073</v>
      </c>
      <c r="DN237" s="150">
        <f t="shared" si="460"/>
        <v>7891.0689453499508</v>
      </c>
      <c r="DO237" s="150">
        <f t="shared" si="460"/>
        <v>8052.0879006235136</v>
      </c>
      <c r="DP237" s="150">
        <f t="shared" si="460"/>
        <v>11391.973730522455</v>
      </c>
      <c r="DQ237" s="150">
        <f t="shared" si="460"/>
        <v>8659.6066730038037</v>
      </c>
      <c r="DR237" s="150">
        <f t="shared" si="460"/>
        <v>8123.2944333428486</v>
      </c>
      <c r="DS237" s="150">
        <f t="shared" si="460"/>
        <v>8673.0219794195855</v>
      </c>
      <c r="DT237" s="150">
        <f t="shared" si="460"/>
        <v>13502.136684948116</v>
      </c>
      <c r="DU237" s="150">
        <f t="shared" si="460"/>
        <v>8802.8150399248461</v>
      </c>
      <c r="DV237" s="150">
        <f t="shared" si="460"/>
        <v>11792.486712328766</v>
      </c>
      <c r="DW237" s="150">
        <f t="shared" si="460"/>
        <v>9304.9034907596233</v>
      </c>
      <c r="DX237" s="150">
        <f t="shared" si="460"/>
        <v>12113.213243468403</v>
      </c>
      <c r="DY237" s="150">
        <f t="shared" si="460"/>
        <v>9343.5614497758615</v>
      </c>
      <c r="DZ237" s="150">
        <f t="shared" si="460"/>
        <v>7030.8378095398348</v>
      </c>
      <c r="EA237" s="150">
        <f t="shared" ref="EA237:FF237" si="461">EA235/EA50</f>
        <v>8223.4412810503891</v>
      </c>
      <c r="EB237" s="150">
        <f t="shared" si="461"/>
        <v>8512.061868678762</v>
      </c>
      <c r="EC237" s="150">
        <f t="shared" si="461"/>
        <v>9757.7976611597023</v>
      </c>
      <c r="ED237" s="150">
        <f t="shared" si="461"/>
        <v>8376.3583561204669</v>
      </c>
      <c r="EE237" s="150">
        <f t="shared" si="461"/>
        <v>11841.745241187386</v>
      </c>
      <c r="EF237" s="150">
        <f t="shared" si="461"/>
        <v>7632.5988210186788</v>
      </c>
      <c r="EG237" s="150">
        <f t="shared" si="461"/>
        <v>10772.795935288168</v>
      </c>
      <c r="EH237" s="150">
        <f t="shared" si="461"/>
        <v>11020.533797780517</v>
      </c>
      <c r="EI237" s="150">
        <f t="shared" si="461"/>
        <v>7494.9100021220283</v>
      </c>
      <c r="EJ237" s="150">
        <f t="shared" si="461"/>
        <v>7135.957366404833</v>
      </c>
      <c r="EK237" s="150">
        <f t="shared" si="461"/>
        <v>7969.1058668396017</v>
      </c>
      <c r="EL237" s="150">
        <f t="shared" si="461"/>
        <v>7016.0280472302265</v>
      </c>
      <c r="EM237" s="150">
        <f t="shared" si="461"/>
        <v>8557.9718074445245</v>
      </c>
      <c r="EN237" s="150">
        <f t="shared" si="461"/>
        <v>8283.4729012996158</v>
      </c>
      <c r="EO237" s="150">
        <f t="shared" si="461"/>
        <v>8311.3949308755764</v>
      </c>
      <c r="EP237" s="150">
        <f t="shared" si="461"/>
        <v>8694.5678288565541</v>
      </c>
      <c r="EQ237" s="150">
        <f t="shared" si="461"/>
        <v>7016.0306596401488</v>
      </c>
      <c r="ER237" s="150">
        <f t="shared" si="461"/>
        <v>8810.5570979443764</v>
      </c>
      <c r="ES237" s="150">
        <f t="shared" si="461"/>
        <v>13863.183237382329</v>
      </c>
      <c r="ET237" s="150">
        <f t="shared" si="461"/>
        <v>13194.175967197298</v>
      </c>
      <c r="EU237" s="150">
        <f t="shared" si="461"/>
        <v>9936.8299515033941</v>
      </c>
      <c r="EV237" s="150">
        <f t="shared" si="461"/>
        <v>15267.739198722147</v>
      </c>
      <c r="EW237" s="150">
        <f t="shared" si="461"/>
        <v>8645.349327597236</v>
      </c>
      <c r="EX237" s="150">
        <f t="shared" si="461"/>
        <v>9607.766444815039</v>
      </c>
      <c r="EY237" s="150">
        <f t="shared" si="461"/>
        <v>6926.9563151647944</v>
      </c>
      <c r="EZ237" s="150">
        <f t="shared" si="461"/>
        <v>13478.671185023479</v>
      </c>
      <c r="FA237" s="150">
        <f t="shared" si="461"/>
        <v>7386.720527365389</v>
      </c>
      <c r="FB237" s="150">
        <f t="shared" si="461"/>
        <v>9249.5484231274622</v>
      </c>
      <c r="FC237" s="150">
        <f t="shared" si="461"/>
        <v>7101.993902912358</v>
      </c>
      <c r="FD237" s="150">
        <f t="shared" si="461"/>
        <v>9402.4646155029477</v>
      </c>
      <c r="FE237" s="150">
        <f t="shared" si="461"/>
        <v>12278.594679198448</v>
      </c>
      <c r="FF237" s="150">
        <f t="shared" si="461"/>
        <v>12107.883602290474</v>
      </c>
      <c r="FG237" s="150">
        <f t="shared" ref="FG237:FY237" si="462">FG235/FG50</f>
        <v>13846.480101867572</v>
      </c>
      <c r="FH237" s="150">
        <f t="shared" si="462"/>
        <v>13682.413011826933</v>
      </c>
      <c r="FI237" s="150">
        <f t="shared" si="462"/>
        <v>7867.6848101943551</v>
      </c>
      <c r="FJ237" s="150">
        <f t="shared" si="462"/>
        <v>7343.191251633817</v>
      </c>
      <c r="FK237" s="150">
        <f t="shared" si="462"/>
        <v>7170.4506725173233</v>
      </c>
      <c r="FL237" s="150">
        <f t="shared" si="462"/>
        <v>7016.0277457029069</v>
      </c>
      <c r="FM237" s="150">
        <f t="shared" si="462"/>
        <v>7115.0185906892875</v>
      </c>
      <c r="FN237" s="150">
        <f t="shared" si="462"/>
        <v>7524.6972864487825</v>
      </c>
      <c r="FO237" s="150">
        <f t="shared" si="462"/>
        <v>7554.7263875421158</v>
      </c>
      <c r="FP237" s="150">
        <f t="shared" si="462"/>
        <v>7803.81825856258</v>
      </c>
      <c r="FQ237" s="150">
        <f t="shared" si="462"/>
        <v>7429.9453663075419</v>
      </c>
      <c r="FR237" s="150">
        <f t="shared" si="462"/>
        <v>11586.905867858251</v>
      </c>
      <c r="FS237" s="150">
        <f t="shared" si="462"/>
        <v>10702.175458812248</v>
      </c>
      <c r="FT237" s="150">
        <f t="shared" si="462"/>
        <v>14221.889907621247</v>
      </c>
      <c r="FU237" s="150">
        <f t="shared" si="462"/>
        <v>8944.1612670932136</v>
      </c>
      <c r="FV237" s="150">
        <f t="shared" si="462"/>
        <v>7585.2587931760108</v>
      </c>
      <c r="FW237" s="150">
        <f t="shared" si="462"/>
        <v>12749.501238158944</v>
      </c>
      <c r="FX237" s="150">
        <f t="shared" si="462"/>
        <v>13054.039994973948</v>
      </c>
      <c r="FY237" s="150">
        <f t="shared" si="462"/>
        <v>7415.7175519081502</v>
      </c>
    </row>
    <row r="241" spans="129:129" x14ac:dyDescent="0.25">
      <c r="DY241" s="7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X165"/>
  <sheetViews>
    <sheetView topLeftCell="A3" zoomScaleNormal="100" workbookViewId="0">
      <pane xSplit="2" ySplit="2" topLeftCell="C5" activePane="bottomRight" state="frozen"/>
      <selection activeCell="A3" sqref="A3"/>
      <selection pane="topRight" activeCell="C3" sqref="C3"/>
      <selection pane="bottomLeft" activeCell="A5" sqref="A5"/>
      <selection pane="bottomRight" activeCell="B15" sqref="B15"/>
    </sheetView>
  </sheetViews>
  <sheetFormatPr defaultColWidth="4.140625" defaultRowHeight="15" x14ac:dyDescent="0.25"/>
  <cols>
    <col min="1" max="1" width="51.85546875" style="14" customWidth="1"/>
    <col min="2" max="2" width="68.85546875" customWidth="1"/>
    <col min="3" max="3" width="16.42578125" bestFit="1" customWidth="1"/>
    <col min="4" max="6" width="19.5703125" bestFit="1" customWidth="1"/>
    <col min="7" max="7" width="16" bestFit="1" customWidth="1"/>
    <col min="8" max="8" width="11.5703125" bestFit="1" customWidth="1"/>
    <col min="9" max="9" width="14.7109375" bestFit="1" customWidth="1"/>
    <col min="10" max="10" width="14.140625" bestFit="1" customWidth="1"/>
    <col min="11" max="11" width="18.140625" bestFit="1" customWidth="1"/>
    <col min="12" max="12" width="14.28515625" bestFit="1" customWidth="1"/>
    <col min="13" max="13" width="13.28515625" bestFit="1" customWidth="1"/>
    <col min="14" max="14" width="13.85546875" bestFit="1" customWidth="1"/>
    <col min="15" max="16" width="19.42578125" bestFit="1" customWidth="1"/>
    <col min="17" max="19" width="19.5703125" bestFit="1" customWidth="1"/>
    <col min="20" max="24" width="19.42578125" bestFit="1" customWidth="1"/>
    <col min="25" max="25" width="14.7109375" bestFit="1" customWidth="1"/>
    <col min="26" max="26" width="13.5703125" bestFit="1" customWidth="1"/>
    <col min="27" max="27" width="15.5703125" bestFit="1" customWidth="1"/>
    <col min="28" max="31" width="14.28515625" bestFit="1" customWidth="1"/>
    <col min="32" max="32" width="13.85546875" bestFit="1" customWidth="1"/>
    <col min="33" max="33" width="13.28515625" bestFit="1" customWidth="1"/>
    <col min="34" max="34" width="16.5703125" bestFit="1" customWidth="1"/>
    <col min="35" max="35" width="19.28515625" customWidth="1"/>
    <col min="36" max="37" width="13.42578125" style="128" bestFit="1" customWidth="1"/>
    <col min="38" max="38" width="10.7109375" style="128" bestFit="1" customWidth="1"/>
    <col min="39" max="39" width="13.42578125" style="128" bestFit="1" customWidth="1"/>
    <col min="40" max="40" width="10.7109375" style="128" bestFit="1" customWidth="1"/>
    <col min="41" max="41" width="12.28515625" style="128" bestFit="1" customWidth="1"/>
    <col min="42" max="46" width="9.7109375" style="128" bestFit="1" customWidth="1"/>
    <col min="47" max="47" width="10.7109375" style="128" bestFit="1" customWidth="1"/>
    <col min="48" max="48" width="9.7109375" style="128" bestFit="1" customWidth="1"/>
    <col min="49" max="50" width="13.42578125" style="128" bestFit="1" customWidth="1"/>
    <col min="51" max="52" width="10.7109375" style="128" bestFit="1" customWidth="1"/>
    <col min="53" max="54" width="9.7109375" style="128" bestFit="1" customWidth="1"/>
    <col min="55" max="58" width="10.7109375" style="128" bestFit="1" customWidth="1"/>
    <col min="59" max="59" width="9.7109375" style="128" bestFit="1" customWidth="1"/>
    <col min="60" max="62" width="10.7109375" style="128" bestFit="1" customWidth="1"/>
    <col min="63" max="63" width="12.28515625" style="128" bestFit="1" customWidth="1"/>
    <col min="64" max="64" width="13.42578125" style="128" bestFit="1" customWidth="1"/>
    <col min="65" max="65" width="10.7109375" style="128" bestFit="1" customWidth="1"/>
    <col min="66" max="67" width="13.42578125" style="128" bestFit="1" customWidth="1"/>
    <col min="68" max="68" width="12.28515625" style="128" bestFit="1" customWidth="1"/>
    <col min="69" max="71" width="10.7109375" style="128" bestFit="1" customWidth="1"/>
    <col min="72" max="72" width="9.7109375" style="128" bestFit="1" customWidth="1"/>
    <col min="73" max="73" width="10.7109375" style="128" bestFit="1" customWidth="1"/>
    <col min="74" max="74" width="13.42578125" style="128" bestFit="1" customWidth="1"/>
    <col min="75" max="76" width="12.28515625" style="128" bestFit="1" customWidth="1"/>
    <col min="77" max="77" width="13.42578125" style="128" bestFit="1" customWidth="1"/>
    <col min="78" max="79" width="12.28515625" style="128" bestFit="1" customWidth="1"/>
    <col min="80" max="80" width="13.42578125" style="128" bestFit="1" customWidth="1"/>
    <col min="81" max="83" width="10.7109375" style="128" bestFit="1" customWidth="1"/>
    <col min="84" max="84" width="12.28515625" style="128" bestFit="1" customWidth="1"/>
    <col min="85" max="85" width="13.42578125" style="128" bestFit="1" customWidth="1"/>
    <col min="86" max="87" width="10.7109375" style="128" bestFit="1" customWidth="1"/>
    <col min="88" max="89" width="12.28515625" style="128" bestFit="1" customWidth="1"/>
    <col min="90" max="90" width="10.7109375" style="128" bestFit="1" customWidth="1"/>
    <col min="91" max="93" width="12.28515625" style="128" bestFit="1" customWidth="1"/>
    <col min="94" max="95" width="10.7109375" style="128" bestFit="1" customWidth="1"/>
    <col min="96" max="97" width="12.28515625" style="128" bestFit="1" customWidth="1"/>
    <col min="98" max="98" width="9.7109375" style="128" bestFit="1" customWidth="1"/>
    <col min="99" max="99" width="10.7109375" style="128" bestFit="1" customWidth="1"/>
    <col min="100" max="100" width="9.7109375" style="128" bestFit="1" customWidth="1"/>
    <col min="101" max="101" width="10.7109375" style="128" bestFit="1" customWidth="1"/>
    <col min="102" max="102" width="13.42578125" style="128" bestFit="1" customWidth="1"/>
    <col min="103" max="108" width="9.7109375" style="128" bestFit="1" customWidth="1"/>
    <col min="109" max="109" width="10.7109375" style="128" bestFit="1" customWidth="1"/>
    <col min="110" max="112" width="12.28515625" style="128" bestFit="1" customWidth="1"/>
    <col min="113" max="113" width="10.7109375" style="128" bestFit="1" customWidth="1"/>
    <col min="114" max="115" width="13.42578125" style="128" bestFit="1" customWidth="1"/>
    <col min="116" max="117" width="12.28515625" style="128" bestFit="1" customWidth="1"/>
    <col min="118" max="119" width="10.7109375" style="128" bestFit="1" customWidth="1"/>
    <col min="120" max="120" width="9.7109375" style="128" bestFit="1" customWidth="1"/>
    <col min="121" max="122" width="9.5703125" style="128" bestFit="1" customWidth="1"/>
    <col min="123" max="123" width="9.7109375" style="128" bestFit="1" customWidth="1"/>
    <col min="124" max="124" width="10.7109375" style="128" bestFit="1" customWidth="1"/>
    <col min="125" max="125" width="9.7109375" style="128" bestFit="1" customWidth="1"/>
    <col min="126" max="126" width="12.28515625" style="128" bestFit="1" customWidth="1"/>
    <col min="127" max="127" width="9.7109375" style="128" bestFit="1" customWidth="1"/>
    <col min="128" max="129" width="10.7109375" style="128" bestFit="1" customWidth="1"/>
    <col min="130" max="130" width="9.7109375" style="128" bestFit="1" customWidth="1"/>
    <col min="131" max="131" width="10.7109375" style="128" bestFit="1" customWidth="1"/>
    <col min="132" max="132" width="13.42578125" style="128" bestFit="1" customWidth="1"/>
    <col min="133" max="133" width="9.7109375" style="128" bestFit="1" customWidth="1"/>
    <col min="134" max="135" width="12.28515625" style="128" bestFit="1" customWidth="1"/>
    <col min="136" max="137" width="10.7109375" style="128" bestFit="1" customWidth="1"/>
    <col min="138" max="138" width="12.28515625" style="128" bestFit="1" customWidth="1"/>
    <col min="139" max="139" width="10.7109375" style="128" bestFit="1" customWidth="1"/>
    <col min="140" max="141" width="12.28515625" style="128" bestFit="1" customWidth="1"/>
    <col min="142" max="145" width="10.7109375" style="128" bestFit="1" customWidth="1"/>
    <col min="146" max="146" width="9.7109375" style="128" bestFit="1" customWidth="1"/>
    <col min="147" max="151" width="10.7109375" style="128" bestFit="1" customWidth="1"/>
    <col min="152" max="152" width="12.28515625" style="128" bestFit="1" customWidth="1"/>
    <col min="153" max="154" width="10.7109375" style="128" bestFit="1" customWidth="1"/>
    <col min="155" max="155" width="9.7109375" style="128" bestFit="1" customWidth="1"/>
    <col min="156" max="156" width="12.28515625" style="128" bestFit="1" customWidth="1"/>
    <col min="157" max="157" width="9.7109375" style="128" bestFit="1" customWidth="1"/>
    <col min="158" max="158" width="12.28515625" style="128" bestFit="1" customWidth="1"/>
    <col min="159" max="160" width="9.7109375" style="128" bestFit="1" customWidth="1"/>
    <col min="161" max="161" width="13.42578125" style="128" bestFit="1" customWidth="1"/>
    <col min="162" max="162" width="12.28515625" style="128" bestFit="1" customWidth="1"/>
    <col min="163" max="168" width="10.7109375" style="128" bestFit="1" customWidth="1"/>
    <col min="169" max="169" width="12.28515625" style="128" bestFit="1" customWidth="1"/>
    <col min="170" max="170" width="10.7109375" style="128" bestFit="1" customWidth="1"/>
    <col min="171" max="172" width="9.7109375" style="128" bestFit="1" customWidth="1"/>
    <col min="173" max="173" width="10.7109375" style="128" bestFit="1" customWidth="1"/>
    <col min="174" max="174" width="9.7109375" style="128" bestFit="1" customWidth="1"/>
    <col min="175" max="175" width="12.28515625" style="128" bestFit="1" customWidth="1"/>
    <col min="176" max="177" width="10.7109375" style="128" bestFit="1" customWidth="1"/>
    <col min="178" max="178" width="9.7109375" style="128" bestFit="1" customWidth="1"/>
    <col min="179" max="179" width="12.28515625" style="128" bestFit="1" customWidth="1"/>
    <col min="180" max="180" width="10.5703125" style="128" bestFit="1" customWidth="1"/>
    <col min="181" max="181" width="12.140625" style="128" bestFit="1" customWidth="1"/>
    <col min="182" max="182" width="10.5703125" style="128" bestFit="1" customWidth="1"/>
    <col min="183" max="183" width="9.5703125" style="128" bestFit="1" customWidth="1"/>
    <col min="184" max="184" width="10.5703125" style="128" bestFit="1" customWidth="1"/>
    <col min="185" max="186" width="9.5703125" style="128" bestFit="1" customWidth="1"/>
    <col min="187" max="191" width="12.140625" style="128" bestFit="1" customWidth="1"/>
    <col min="192" max="192" width="13.28515625" style="128" bestFit="1" customWidth="1"/>
    <col min="193" max="193" width="10.5703125" style="128" bestFit="1" customWidth="1"/>
    <col min="194" max="194" width="12.140625" style="128" bestFit="1" customWidth="1"/>
    <col min="195" max="197" width="10.5703125" style="128" bestFit="1" customWidth="1"/>
    <col min="198" max="198" width="9.5703125" style="128" bestFit="1" customWidth="1"/>
    <col min="199" max="200" width="10.5703125" style="128" bestFit="1" customWidth="1"/>
    <col min="201" max="202" width="9.5703125" style="128" bestFit="1" customWidth="1"/>
    <col min="203" max="16384" width="4.140625" style="128"/>
  </cols>
  <sheetData>
    <row r="1" spans="1:35" s="136" customFormat="1" x14ac:dyDescent="0.25">
      <c r="A1" s="100"/>
      <c r="B1" s="50" t="s">
        <v>359</v>
      </c>
      <c r="C1" s="100" t="s">
        <v>0</v>
      </c>
      <c r="D1" s="100" t="s">
        <v>0</v>
      </c>
      <c r="E1" s="100" t="s">
        <v>0</v>
      </c>
      <c r="F1" s="100" t="s">
        <v>0</v>
      </c>
      <c r="G1" s="100" t="s">
        <v>0</v>
      </c>
      <c r="H1" s="100" t="s">
        <v>0</v>
      </c>
      <c r="I1" s="100" t="s">
        <v>0</v>
      </c>
      <c r="J1" s="100" t="s">
        <v>8</v>
      </c>
      <c r="K1" s="100" t="s">
        <v>8</v>
      </c>
      <c r="L1" s="100" t="s">
        <v>10</v>
      </c>
      <c r="M1" s="100" t="s">
        <v>10</v>
      </c>
      <c r="N1" s="100" t="s">
        <v>10</v>
      </c>
      <c r="O1" s="100" t="s">
        <v>10</v>
      </c>
      <c r="P1" s="100" t="s">
        <v>10</v>
      </c>
      <c r="Q1" s="100" t="s">
        <v>10</v>
      </c>
      <c r="R1" s="100" t="s">
        <v>10</v>
      </c>
      <c r="S1" s="100" t="s">
        <v>18</v>
      </c>
      <c r="T1" s="100" t="s">
        <v>19</v>
      </c>
      <c r="U1" s="100" t="s">
        <v>19</v>
      </c>
      <c r="V1" s="100" t="s">
        <v>19</v>
      </c>
      <c r="W1" s="100" t="s">
        <v>19</v>
      </c>
      <c r="X1" s="100" t="s">
        <v>19</v>
      </c>
      <c r="Y1" s="100" t="s">
        <v>25</v>
      </c>
      <c r="Z1" s="100" t="s">
        <v>25</v>
      </c>
      <c r="AA1" s="100" t="s">
        <v>28</v>
      </c>
      <c r="AB1" s="100" t="s">
        <v>28</v>
      </c>
      <c r="AC1" s="100" t="s">
        <v>30</v>
      </c>
      <c r="AD1" s="100" t="s">
        <v>30</v>
      </c>
      <c r="AE1" s="100" t="s">
        <v>33</v>
      </c>
      <c r="AF1" s="100" t="s">
        <v>33</v>
      </c>
      <c r="AG1" s="100" t="s">
        <v>35</v>
      </c>
      <c r="AH1" s="100" t="s">
        <v>36</v>
      </c>
      <c r="AI1" s="100"/>
    </row>
    <row r="2" spans="1:35" s="136" customFormat="1" ht="15.75" thickBot="1" x14ac:dyDescent="0.3">
      <c r="A2" s="50"/>
      <c r="B2" s="100"/>
      <c r="C2" s="100" t="s">
        <v>1</v>
      </c>
      <c r="D2" s="100" t="s">
        <v>2</v>
      </c>
      <c r="E2" s="100" t="s">
        <v>3</v>
      </c>
      <c r="F2" s="100" t="s">
        <v>4</v>
      </c>
      <c r="G2" s="100" t="s">
        <v>5</v>
      </c>
      <c r="H2" s="100" t="s">
        <v>6</v>
      </c>
      <c r="I2" s="100" t="s">
        <v>7</v>
      </c>
      <c r="J2" s="100" t="s">
        <v>8</v>
      </c>
      <c r="K2" s="100" t="s">
        <v>9</v>
      </c>
      <c r="L2" s="100" t="s">
        <v>11</v>
      </c>
      <c r="M2" s="100" t="s">
        <v>12</v>
      </c>
      <c r="N2" s="100" t="s">
        <v>13</v>
      </c>
      <c r="O2" s="100" t="s">
        <v>14</v>
      </c>
      <c r="P2" s="100" t="s">
        <v>15</v>
      </c>
      <c r="Q2" s="100" t="s">
        <v>16</v>
      </c>
      <c r="R2" s="100" t="s">
        <v>17</v>
      </c>
      <c r="S2" s="100" t="s">
        <v>18</v>
      </c>
      <c r="T2" s="100" t="s">
        <v>20</v>
      </c>
      <c r="U2" s="100" t="s">
        <v>21</v>
      </c>
      <c r="V2" s="100" t="s">
        <v>22</v>
      </c>
      <c r="W2" s="100" t="s">
        <v>23</v>
      </c>
      <c r="X2" s="100" t="s">
        <v>24</v>
      </c>
      <c r="Y2" s="100" t="s">
        <v>26</v>
      </c>
      <c r="Z2" s="100" t="s">
        <v>27</v>
      </c>
      <c r="AA2" s="100" t="s">
        <v>29</v>
      </c>
      <c r="AB2" s="100" t="s">
        <v>28</v>
      </c>
      <c r="AC2" s="100" t="s">
        <v>31</v>
      </c>
      <c r="AD2" s="100" t="s">
        <v>32</v>
      </c>
      <c r="AE2" s="100" t="s">
        <v>34</v>
      </c>
      <c r="AF2" s="100" t="s">
        <v>33</v>
      </c>
      <c r="AG2" s="100" t="s">
        <v>35</v>
      </c>
      <c r="AH2" s="100" t="s">
        <v>37</v>
      </c>
      <c r="AI2" s="100" t="s">
        <v>350</v>
      </c>
    </row>
    <row r="3" spans="1:35" x14ac:dyDescent="0.25">
      <c r="A3" s="52" t="s">
        <v>351</v>
      </c>
      <c r="B3" s="53"/>
      <c r="C3" s="100" t="s">
        <v>1</v>
      </c>
      <c r="D3" s="100" t="s">
        <v>2</v>
      </c>
      <c r="E3" s="100" t="s">
        <v>2</v>
      </c>
      <c r="F3" s="100" t="s">
        <v>2</v>
      </c>
      <c r="G3" s="100" t="s">
        <v>3</v>
      </c>
      <c r="H3" s="100" t="s">
        <v>4</v>
      </c>
      <c r="I3" s="100" t="s">
        <v>7</v>
      </c>
      <c r="J3" s="100" t="s">
        <v>7</v>
      </c>
      <c r="K3" s="100" t="s">
        <v>7</v>
      </c>
      <c r="L3" s="100" t="s">
        <v>16</v>
      </c>
      <c r="M3" s="100" t="s">
        <v>50</v>
      </c>
      <c r="N3" s="100" t="s">
        <v>57</v>
      </c>
      <c r="O3" s="100" t="s">
        <v>61</v>
      </c>
      <c r="P3" s="100" t="s">
        <v>61</v>
      </c>
      <c r="Q3" s="100" t="s">
        <v>61</v>
      </c>
      <c r="R3" s="100" t="s">
        <v>61</v>
      </c>
      <c r="S3" s="100" t="s">
        <v>61</v>
      </c>
      <c r="T3" s="100" t="s">
        <v>61</v>
      </c>
      <c r="U3" s="100" t="s">
        <v>61</v>
      </c>
      <c r="V3" s="100" t="s">
        <v>61</v>
      </c>
      <c r="W3" s="100" t="s">
        <v>61</v>
      </c>
      <c r="X3" s="100" t="s">
        <v>61</v>
      </c>
      <c r="Y3" s="100" t="s">
        <v>77</v>
      </c>
      <c r="Z3" s="100" t="s">
        <v>100</v>
      </c>
      <c r="AA3" s="100" t="s">
        <v>100</v>
      </c>
      <c r="AB3" s="100" t="s">
        <v>104</v>
      </c>
      <c r="AC3" s="100" t="s">
        <v>104</v>
      </c>
      <c r="AD3" s="100" t="s">
        <v>104</v>
      </c>
      <c r="AE3" s="100" t="s">
        <v>104</v>
      </c>
      <c r="AF3" s="100" t="s">
        <v>104</v>
      </c>
      <c r="AG3" s="100" t="s">
        <v>397</v>
      </c>
      <c r="AH3" s="100" t="s">
        <v>398</v>
      </c>
    </row>
    <row r="4" spans="1:35" ht="58.15" thickBot="1" x14ac:dyDescent="0.35">
      <c r="A4" s="54"/>
      <c r="B4" s="55"/>
      <c r="C4" s="108" t="s">
        <v>264</v>
      </c>
      <c r="D4" s="108" t="s">
        <v>239</v>
      </c>
      <c r="E4" s="108" t="s">
        <v>240</v>
      </c>
      <c r="F4" s="108" t="s">
        <v>241</v>
      </c>
      <c r="G4" s="108" t="s">
        <v>242</v>
      </c>
      <c r="H4" s="108" t="s">
        <v>243</v>
      </c>
      <c r="I4" s="108" t="s">
        <v>244</v>
      </c>
      <c r="J4" s="108" t="s">
        <v>245</v>
      </c>
      <c r="K4" s="108" t="s">
        <v>246</v>
      </c>
      <c r="L4" s="108" t="s">
        <v>265</v>
      </c>
      <c r="M4" s="108" t="s">
        <v>247</v>
      </c>
      <c r="N4" s="108" t="s">
        <v>248</v>
      </c>
      <c r="O4" s="108" t="s">
        <v>249</v>
      </c>
      <c r="P4" s="108" t="s">
        <v>250</v>
      </c>
      <c r="Q4" s="108" t="s">
        <v>266</v>
      </c>
      <c r="R4" s="108" t="s">
        <v>267</v>
      </c>
      <c r="S4" s="108" t="s">
        <v>268</v>
      </c>
      <c r="T4" s="108" t="s">
        <v>251</v>
      </c>
      <c r="U4" s="108" t="s">
        <v>252</v>
      </c>
      <c r="V4" s="108" t="s">
        <v>253</v>
      </c>
      <c r="W4" s="108" t="s">
        <v>254</v>
      </c>
      <c r="X4" s="108" t="s">
        <v>255</v>
      </c>
      <c r="Y4" s="108" t="s">
        <v>256</v>
      </c>
      <c r="Z4" s="108" t="s">
        <v>257</v>
      </c>
      <c r="AA4" s="108" t="s">
        <v>258</v>
      </c>
      <c r="AB4" s="108" t="s">
        <v>259</v>
      </c>
      <c r="AC4" s="108" t="s">
        <v>270</v>
      </c>
      <c r="AD4" s="108" t="s">
        <v>269</v>
      </c>
      <c r="AE4" s="108" t="s">
        <v>261</v>
      </c>
      <c r="AF4" s="108" t="s">
        <v>260</v>
      </c>
      <c r="AG4" s="108" t="s">
        <v>262</v>
      </c>
      <c r="AH4" s="108" t="s">
        <v>263</v>
      </c>
      <c r="AI4" s="108" t="s">
        <v>350</v>
      </c>
    </row>
    <row r="5" spans="1:35" ht="14.45" x14ac:dyDescent="0.3">
      <c r="A5" s="52"/>
      <c r="B5" s="53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5" ht="14.45" x14ac:dyDescent="0.3">
      <c r="A6" s="56" t="s">
        <v>321</v>
      </c>
      <c r="B6" s="57">
        <f>Districts!B5</f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5" ht="14.45" x14ac:dyDescent="0.3">
      <c r="A7" s="56" t="s">
        <v>320</v>
      </c>
      <c r="B7" s="58">
        <f>Districts!B6</f>
        <v>5954.28</v>
      </c>
    </row>
    <row r="8" spans="1:35" ht="14.45" x14ac:dyDescent="0.3">
      <c r="A8" s="56" t="s">
        <v>216</v>
      </c>
      <c r="B8" s="59">
        <f>Districts!B7</f>
        <v>0.43880000000000002</v>
      </c>
      <c r="C8" s="3"/>
    </row>
    <row r="9" spans="1:35" ht="14.45" x14ac:dyDescent="0.3">
      <c r="A9" s="56" t="s">
        <v>212</v>
      </c>
      <c r="B9" s="59">
        <f>Districts!B8</f>
        <v>0.13020000000000001</v>
      </c>
    </row>
    <row r="10" spans="1:35" ht="14.45" x14ac:dyDescent="0.3">
      <c r="A10" s="56" t="s">
        <v>319</v>
      </c>
      <c r="B10" s="58">
        <f>Districts!B9</f>
        <v>441</v>
      </c>
    </row>
    <row r="11" spans="1:35" ht="14.45" x14ac:dyDescent="0.3">
      <c r="A11" s="56" t="s">
        <v>235</v>
      </c>
      <c r="B11" s="58">
        <f>Districts!B10</f>
        <v>103857.95656300873</v>
      </c>
    </row>
    <row r="12" spans="1:35" ht="14.45" x14ac:dyDescent="0.3">
      <c r="A12" s="56" t="s">
        <v>222</v>
      </c>
      <c r="B12" s="58">
        <f>Districts!B11</f>
        <v>71721</v>
      </c>
    </row>
    <row r="13" spans="1:35" customFormat="1" ht="14.45" x14ac:dyDescent="0.3">
      <c r="A13" s="56" t="s">
        <v>435</v>
      </c>
      <c r="B13" s="58">
        <f>'Statewide Summary'!D22</f>
        <v>6921.0869167473629</v>
      </c>
    </row>
    <row r="14" spans="1:35" customFormat="1" ht="14.45" x14ac:dyDescent="0.3">
      <c r="A14" s="56" t="s">
        <v>434</v>
      </c>
      <c r="B14" s="192">
        <f>Districts!B13</f>
        <v>0.95</v>
      </c>
    </row>
    <row r="15" spans="1:35" customFormat="1" thickBot="1" x14ac:dyDescent="0.35">
      <c r="A15" s="60" t="s">
        <v>498</v>
      </c>
      <c r="B15" s="191">
        <f>Districts!B14</f>
        <v>6575.03</v>
      </c>
    </row>
    <row r="16" spans="1:35" ht="14.45" x14ac:dyDescent="0.3">
      <c r="B16" s="31"/>
    </row>
    <row r="17" spans="1:35" ht="21" x14ac:dyDescent="0.35">
      <c r="B17" s="35" t="s">
        <v>360</v>
      </c>
    </row>
    <row r="19" spans="1:35" ht="14.45" x14ac:dyDescent="0.3">
      <c r="B19" s="6" t="s">
        <v>361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</row>
    <row r="20" spans="1:35" s="137" customFormat="1" ht="14.45" x14ac:dyDescent="0.3">
      <c r="A20" s="46"/>
      <c r="B20" s="61" t="s">
        <v>286</v>
      </c>
      <c r="C20" s="17">
        <v>0</v>
      </c>
      <c r="D20" s="17">
        <v>1033.7</v>
      </c>
      <c r="E20" s="17">
        <v>534</v>
      </c>
      <c r="F20" s="17">
        <v>561.4</v>
      </c>
      <c r="G20" s="17">
        <v>582.9</v>
      </c>
      <c r="H20" s="17">
        <v>754.8</v>
      </c>
      <c r="I20" s="17">
        <v>230</v>
      </c>
      <c r="J20" s="17">
        <v>0</v>
      </c>
      <c r="K20" s="17">
        <v>318</v>
      </c>
      <c r="L20" s="17">
        <v>0</v>
      </c>
      <c r="M20" s="17">
        <v>237</v>
      </c>
      <c r="N20" s="17">
        <v>62</v>
      </c>
      <c r="O20" s="17">
        <v>471.9</v>
      </c>
      <c r="P20" s="17">
        <v>685.3</v>
      </c>
      <c r="Q20" s="17">
        <v>0</v>
      </c>
      <c r="R20" s="17">
        <v>0</v>
      </c>
      <c r="S20" s="17">
        <v>0</v>
      </c>
      <c r="T20" s="17">
        <v>362.2</v>
      </c>
      <c r="U20" s="17">
        <v>272.2</v>
      </c>
      <c r="V20" s="17">
        <v>249.4</v>
      </c>
      <c r="W20" s="17">
        <v>217.6</v>
      </c>
      <c r="X20" s="17">
        <v>215.4</v>
      </c>
      <c r="Y20" s="17">
        <v>246.7</v>
      </c>
      <c r="Z20" s="17">
        <v>247.3</v>
      </c>
      <c r="AA20" s="17">
        <v>178</v>
      </c>
      <c r="AB20" s="17">
        <v>0</v>
      </c>
      <c r="AC20" s="17">
        <v>0</v>
      </c>
      <c r="AD20" s="17">
        <v>0</v>
      </c>
      <c r="AE20" s="17">
        <v>265</v>
      </c>
      <c r="AF20" s="17">
        <v>227.5</v>
      </c>
      <c r="AG20" s="17">
        <v>778.1</v>
      </c>
      <c r="AH20" s="17">
        <v>158</v>
      </c>
      <c r="AI20" s="17">
        <f>SUM(C20:AH20)</f>
        <v>8888.4</v>
      </c>
    </row>
    <row r="21" spans="1:35" s="137" customFormat="1" hidden="1" x14ac:dyDescent="0.25">
      <c r="A21" s="46"/>
      <c r="B21" s="105" t="s">
        <v>362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>
        <f>SUM(C21:AH21)</f>
        <v>0</v>
      </c>
    </row>
    <row r="22" spans="1:35" s="137" customFormat="1" hidden="1" x14ac:dyDescent="0.25">
      <c r="A22" s="46"/>
      <c r="B22" s="105" t="s">
        <v>285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>
        <f>SUM(C22:AH22)</f>
        <v>0</v>
      </c>
    </row>
    <row r="23" spans="1:35" s="137" customFormat="1" ht="14.45" x14ac:dyDescent="0.3">
      <c r="A23" s="46"/>
      <c r="B23" s="62" t="s">
        <v>363</v>
      </c>
      <c r="C23" s="17">
        <f>SUM(C20:C22)</f>
        <v>0</v>
      </c>
      <c r="D23" s="17">
        <f t="shared" ref="D23:AH23" si="0">SUM(D20:D22)</f>
        <v>1033.7</v>
      </c>
      <c r="E23" s="17">
        <f t="shared" si="0"/>
        <v>534</v>
      </c>
      <c r="F23" s="17">
        <f t="shared" si="0"/>
        <v>561.4</v>
      </c>
      <c r="G23" s="17">
        <f t="shared" si="0"/>
        <v>582.9</v>
      </c>
      <c r="H23" s="17">
        <f t="shared" si="0"/>
        <v>754.8</v>
      </c>
      <c r="I23" s="17">
        <f t="shared" si="0"/>
        <v>230</v>
      </c>
      <c r="J23" s="17">
        <f t="shared" si="0"/>
        <v>0</v>
      </c>
      <c r="K23" s="17">
        <f t="shared" si="0"/>
        <v>318</v>
      </c>
      <c r="L23" s="17">
        <f t="shared" si="0"/>
        <v>0</v>
      </c>
      <c r="M23" s="17">
        <f t="shared" si="0"/>
        <v>237</v>
      </c>
      <c r="N23" s="17">
        <f t="shared" si="0"/>
        <v>62</v>
      </c>
      <c r="O23" s="17">
        <f t="shared" si="0"/>
        <v>471.9</v>
      </c>
      <c r="P23" s="17">
        <f t="shared" si="0"/>
        <v>685.3</v>
      </c>
      <c r="Q23" s="17">
        <f t="shared" si="0"/>
        <v>0</v>
      </c>
      <c r="R23" s="17">
        <f t="shared" si="0"/>
        <v>0</v>
      </c>
      <c r="S23" s="17">
        <f t="shared" si="0"/>
        <v>0</v>
      </c>
      <c r="T23" s="17">
        <f t="shared" si="0"/>
        <v>362.2</v>
      </c>
      <c r="U23" s="17">
        <f t="shared" si="0"/>
        <v>272.2</v>
      </c>
      <c r="V23" s="17">
        <f t="shared" si="0"/>
        <v>249.4</v>
      </c>
      <c r="W23" s="17">
        <f t="shared" si="0"/>
        <v>217.6</v>
      </c>
      <c r="X23" s="17">
        <f t="shared" si="0"/>
        <v>215.4</v>
      </c>
      <c r="Y23" s="17">
        <f t="shared" si="0"/>
        <v>246.7</v>
      </c>
      <c r="Z23" s="17">
        <f t="shared" si="0"/>
        <v>247.3</v>
      </c>
      <c r="AA23" s="17">
        <f t="shared" si="0"/>
        <v>178</v>
      </c>
      <c r="AB23" s="17">
        <f t="shared" si="0"/>
        <v>0</v>
      </c>
      <c r="AC23" s="17">
        <f t="shared" si="0"/>
        <v>0</v>
      </c>
      <c r="AD23" s="17">
        <f t="shared" si="0"/>
        <v>0</v>
      </c>
      <c r="AE23" s="17">
        <f t="shared" si="0"/>
        <v>265</v>
      </c>
      <c r="AF23" s="17">
        <f t="shared" si="0"/>
        <v>227.5</v>
      </c>
      <c r="AG23" s="17">
        <f t="shared" si="0"/>
        <v>778.1</v>
      </c>
      <c r="AH23" s="17">
        <f t="shared" si="0"/>
        <v>158</v>
      </c>
      <c r="AI23" s="17">
        <f>SUM(AI20:AI22)</f>
        <v>8888.4</v>
      </c>
    </row>
    <row r="24" spans="1:35" s="137" customFormat="1" ht="14.45" x14ac:dyDescent="0.3">
      <c r="A24" s="46"/>
      <c r="B24" s="109" t="s">
        <v>223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f>SUM(C24:AH24)</f>
        <v>0</v>
      </c>
    </row>
    <row r="25" spans="1:35" s="137" customFormat="1" ht="14.45" x14ac:dyDescent="0.3">
      <c r="A25" s="46"/>
      <c r="B25" s="64" t="s">
        <v>364</v>
      </c>
      <c r="C25" s="65">
        <f>SUM(C23:C24)</f>
        <v>0</v>
      </c>
      <c r="D25" s="65">
        <f t="shared" ref="D25:AH25" si="1">SUM(D23:D24)</f>
        <v>1033.7</v>
      </c>
      <c r="E25" s="65">
        <f t="shared" si="1"/>
        <v>534</v>
      </c>
      <c r="F25" s="65">
        <f t="shared" si="1"/>
        <v>561.4</v>
      </c>
      <c r="G25" s="65">
        <f t="shared" si="1"/>
        <v>582.9</v>
      </c>
      <c r="H25" s="65">
        <f t="shared" si="1"/>
        <v>754.8</v>
      </c>
      <c r="I25" s="65">
        <f t="shared" si="1"/>
        <v>230</v>
      </c>
      <c r="J25" s="65">
        <f t="shared" si="1"/>
        <v>0</v>
      </c>
      <c r="K25" s="65">
        <f t="shared" si="1"/>
        <v>318</v>
      </c>
      <c r="L25" s="65">
        <f t="shared" si="1"/>
        <v>0</v>
      </c>
      <c r="M25" s="65">
        <f t="shared" si="1"/>
        <v>237</v>
      </c>
      <c r="N25" s="65">
        <f t="shared" si="1"/>
        <v>62</v>
      </c>
      <c r="O25" s="65">
        <f t="shared" si="1"/>
        <v>471.9</v>
      </c>
      <c r="P25" s="65">
        <f t="shared" si="1"/>
        <v>685.3</v>
      </c>
      <c r="Q25" s="65">
        <f t="shared" si="1"/>
        <v>0</v>
      </c>
      <c r="R25" s="65">
        <f t="shared" si="1"/>
        <v>0</v>
      </c>
      <c r="S25" s="65">
        <f t="shared" si="1"/>
        <v>0</v>
      </c>
      <c r="T25" s="65">
        <f t="shared" si="1"/>
        <v>362.2</v>
      </c>
      <c r="U25" s="65">
        <f t="shared" si="1"/>
        <v>272.2</v>
      </c>
      <c r="V25" s="65">
        <f t="shared" si="1"/>
        <v>249.4</v>
      </c>
      <c r="W25" s="65">
        <f t="shared" si="1"/>
        <v>217.6</v>
      </c>
      <c r="X25" s="65">
        <f t="shared" si="1"/>
        <v>215.4</v>
      </c>
      <c r="Y25" s="65">
        <f t="shared" si="1"/>
        <v>246.7</v>
      </c>
      <c r="Z25" s="65">
        <f t="shared" si="1"/>
        <v>247.3</v>
      </c>
      <c r="AA25" s="65">
        <f t="shared" si="1"/>
        <v>178</v>
      </c>
      <c r="AB25" s="65">
        <f t="shared" si="1"/>
        <v>0</v>
      </c>
      <c r="AC25" s="65">
        <f t="shared" si="1"/>
        <v>0</v>
      </c>
      <c r="AD25" s="65">
        <f t="shared" si="1"/>
        <v>0</v>
      </c>
      <c r="AE25" s="65">
        <f t="shared" si="1"/>
        <v>265</v>
      </c>
      <c r="AF25" s="65">
        <f t="shared" si="1"/>
        <v>227.5</v>
      </c>
      <c r="AG25" s="65">
        <f t="shared" si="1"/>
        <v>778.1</v>
      </c>
      <c r="AH25" s="65">
        <f t="shared" si="1"/>
        <v>158</v>
      </c>
      <c r="AI25" s="65">
        <f>SUM(AI23:AI24)</f>
        <v>8888.4</v>
      </c>
    </row>
    <row r="27" spans="1:35" ht="14.45" x14ac:dyDescent="0.3">
      <c r="B27" s="26" t="s">
        <v>365</v>
      </c>
    </row>
    <row r="28" spans="1:35" s="137" customFormat="1" ht="14.45" x14ac:dyDescent="0.3">
      <c r="A28" s="46"/>
      <c r="B28" s="61" t="s">
        <v>288</v>
      </c>
      <c r="C28" s="17">
        <v>0</v>
      </c>
      <c r="D28" s="17">
        <v>0</v>
      </c>
      <c r="E28" s="17">
        <v>0</v>
      </c>
      <c r="F28" s="17">
        <v>0</v>
      </c>
      <c r="G28" s="17">
        <v>17</v>
      </c>
      <c r="H28" s="17">
        <v>18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/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f>SUM(C28:AH28)</f>
        <v>35</v>
      </c>
    </row>
    <row r="29" spans="1:35" s="137" customFormat="1" hidden="1" x14ac:dyDescent="0.25">
      <c r="A29" s="46"/>
      <c r="B29" s="105" t="s">
        <v>289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>
        <f>SUM(C29:AH29)</f>
        <v>0</v>
      </c>
    </row>
    <row r="30" spans="1:35" s="137" customFormat="1" hidden="1" x14ac:dyDescent="0.25">
      <c r="A30" s="46"/>
      <c r="B30" s="105" t="s">
        <v>290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>
        <f>SUM(C30:AH30)</f>
        <v>0</v>
      </c>
    </row>
    <row r="31" spans="1:35" s="137" customFormat="1" ht="14.45" x14ac:dyDescent="0.3">
      <c r="A31" s="46"/>
      <c r="B31" s="66" t="s">
        <v>291</v>
      </c>
      <c r="C31" s="17">
        <f>SUM(C28:C30)</f>
        <v>0</v>
      </c>
      <c r="D31" s="17">
        <f t="shared" ref="D31:AH31" si="2">SUM(D28:D30)</f>
        <v>0</v>
      </c>
      <c r="E31" s="17">
        <f t="shared" si="2"/>
        <v>0</v>
      </c>
      <c r="F31" s="17">
        <f t="shared" si="2"/>
        <v>0</v>
      </c>
      <c r="G31" s="17">
        <f t="shared" si="2"/>
        <v>17</v>
      </c>
      <c r="H31" s="17">
        <f t="shared" si="2"/>
        <v>18</v>
      </c>
      <c r="I31" s="17">
        <f t="shared" si="2"/>
        <v>0</v>
      </c>
      <c r="J31" s="17">
        <f t="shared" si="2"/>
        <v>0</v>
      </c>
      <c r="K31" s="17">
        <f t="shared" si="2"/>
        <v>0</v>
      </c>
      <c r="L31" s="17">
        <f t="shared" si="2"/>
        <v>0</v>
      </c>
      <c r="M31" s="17">
        <f t="shared" si="2"/>
        <v>0</v>
      </c>
      <c r="N31" s="17">
        <f t="shared" si="2"/>
        <v>0</v>
      </c>
      <c r="O31" s="17">
        <f t="shared" si="2"/>
        <v>0</v>
      </c>
      <c r="P31" s="17">
        <f t="shared" si="2"/>
        <v>0</v>
      </c>
      <c r="Q31" s="17">
        <f t="shared" si="2"/>
        <v>0</v>
      </c>
      <c r="R31" s="17">
        <f t="shared" si="2"/>
        <v>0</v>
      </c>
      <c r="S31" s="17">
        <f t="shared" si="2"/>
        <v>0</v>
      </c>
      <c r="T31" s="17">
        <f t="shared" si="2"/>
        <v>0</v>
      </c>
      <c r="U31" s="17">
        <f t="shared" si="2"/>
        <v>0</v>
      </c>
      <c r="V31" s="17">
        <f t="shared" si="2"/>
        <v>0</v>
      </c>
      <c r="W31" s="17">
        <f t="shared" si="2"/>
        <v>0</v>
      </c>
      <c r="X31" s="17">
        <f t="shared" si="2"/>
        <v>0</v>
      </c>
      <c r="Y31" s="17">
        <f t="shared" si="2"/>
        <v>0</v>
      </c>
      <c r="Z31" s="17">
        <f t="shared" si="2"/>
        <v>0</v>
      </c>
      <c r="AA31" s="17">
        <f t="shared" si="2"/>
        <v>0</v>
      </c>
      <c r="AB31" s="17">
        <f t="shared" si="2"/>
        <v>0</v>
      </c>
      <c r="AC31" s="17">
        <f t="shared" si="2"/>
        <v>0</v>
      </c>
      <c r="AD31" s="17">
        <f t="shared" si="2"/>
        <v>0</v>
      </c>
      <c r="AE31" s="17">
        <f t="shared" si="2"/>
        <v>0</v>
      </c>
      <c r="AF31" s="17">
        <f t="shared" si="2"/>
        <v>0</v>
      </c>
      <c r="AG31" s="17">
        <f t="shared" si="2"/>
        <v>0</v>
      </c>
      <c r="AH31" s="17">
        <f t="shared" si="2"/>
        <v>0</v>
      </c>
      <c r="AI31" s="17">
        <f>SUM(C31:AH31)</f>
        <v>35</v>
      </c>
    </row>
    <row r="32" spans="1:35" s="137" customFormat="1" ht="14.45" x14ac:dyDescent="0.3">
      <c r="A32" s="46"/>
      <c r="B32" s="67" t="s">
        <v>292</v>
      </c>
      <c r="C32" s="68">
        <f>C31*0.5</f>
        <v>0</v>
      </c>
      <c r="D32" s="68">
        <f t="shared" ref="D32:AH32" si="3">D31*0.5</f>
        <v>0</v>
      </c>
      <c r="E32" s="68">
        <f t="shared" si="3"/>
        <v>0</v>
      </c>
      <c r="F32" s="68">
        <f t="shared" si="3"/>
        <v>0</v>
      </c>
      <c r="G32" s="68">
        <f t="shared" si="3"/>
        <v>8.5</v>
      </c>
      <c r="H32" s="68">
        <f t="shared" si="3"/>
        <v>9</v>
      </c>
      <c r="I32" s="68">
        <f t="shared" si="3"/>
        <v>0</v>
      </c>
      <c r="J32" s="68">
        <f t="shared" si="3"/>
        <v>0</v>
      </c>
      <c r="K32" s="68">
        <f t="shared" si="3"/>
        <v>0</v>
      </c>
      <c r="L32" s="68">
        <f t="shared" si="3"/>
        <v>0</v>
      </c>
      <c r="M32" s="68">
        <f t="shared" si="3"/>
        <v>0</v>
      </c>
      <c r="N32" s="68">
        <f t="shared" si="3"/>
        <v>0</v>
      </c>
      <c r="O32" s="68">
        <f t="shared" si="3"/>
        <v>0</v>
      </c>
      <c r="P32" s="68">
        <f t="shared" si="3"/>
        <v>0</v>
      </c>
      <c r="Q32" s="68">
        <f t="shared" si="3"/>
        <v>0</v>
      </c>
      <c r="R32" s="68">
        <f t="shared" si="3"/>
        <v>0</v>
      </c>
      <c r="S32" s="68">
        <f t="shared" si="3"/>
        <v>0</v>
      </c>
      <c r="T32" s="68">
        <f t="shared" si="3"/>
        <v>0</v>
      </c>
      <c r="U32" s="68">
        <f t="shared" si="3"/>
        <v>0</v>
      </c>
      <c r="V32" s="68">
        <f t="shared" si="3"/>
        <v>0</v>
      </c>
      <c r="W32" s="68">
        <f t="shared" si="3"/>
        <v>0</v>
      </c>
      <c r="X32" s="68">
        <f t="shared" si="3"/>
        <v>0</v>
      </c>
      <c r="Y32" s="68">
        <f t="shared" si="3"/>
        <v>0</v>
      </c>
      <c r="Z32" s="68">
        <f t="shared" si="3"/>
        <v>0</v>
      </c>
      <c r="AA32" s="68">
        <f t="shared" si="3"/>
        <v>0</v>
      </c>
      <c r="AB32" s="68">
        <f t="shared" si="3"/>
        <v>0</v>
      </c>
      <c r="AC32" s="68">
        <f t="shared" si="3"/>
        <v>0</v>
      </c>
      <c r="AD32" s="68">
        <f t="shared" si="3"/>
        <v>0</v>
      </c>
      <c r="AE32" s="68">
        <f t="shared" si="3"/>
        <v>0</v>
      </c>
      <c r="AF32" s="68">
        <f t="shared" si="3"/>
        <v>0</v>
      </c>
      <c r="AG32" s="68">
        <f t="shared" si="3"/>
        <v>0</v>
      </c>
      <c r="AH32" s="68">
        <f t="shared" si="3"/>
        <v>0</v>
      </c>
      <c r="AI32" s="68">
        <f>AI31*0.5</f>
        <v>17.5</v>
      </c>
    </row>
    <row r="33" spans="1:35" s="137" customFormat="1" ht="14.45" x14ac:dyDescent="0.3">
      <c r="A33" s="170"/>
      <c r="B33" s="69" t="s">
        <v>454</v>
      </c>
      <c r="C33" s="65">
        <f>C32*$B$6</f>
        <v>0</v>
      </c>
      <c r="D33" s="65">
        <f t="shared" ref="D33:AH33" si="4">D32*$B$6</f>
        <v>0</v>
      </c>
      <c r="E33" s="65">
        <f t="shared" si="4"/>
        <v>0</v>
      </c>
      <c r="F33" s="65">
        <f t="shared" si="4"/>
        <v>0</v>
      </c>
      <c r="G33" s="65">
        <f t="shared" si="4"/>
        <v>8.5</v>
      </c>
      <c r="H33" s="65">
        <f t="shared" si="4"/>
        <v>9</v>
      </c>
      <c r="I33" s="65">
        <f t="shared" si="4"/>
        <v>0</v>
      </c>
      <c r="J33" s="65">
        <f t="shared" si="4"/>
        <v>0</v>
      </c>
      <c r="K33" s="65">
        <f t="shared" si="4"/>
        <v>0</v>
      </c>
      <c r="L33" s="65">
        <f t="shared" si="4"/>
        <v>0</v>
      </c>
      <c r="M33" s="65">
        <f t="shared" si="4"/>
        <v>0</v>
      </c>
      <c r="N33" s="65">
        <f t="shared" si="4"/>
        <v>0</v>
      </c>
      <c r="O33" s="65">
        <f t="shared" si="4"/>
        <v>0</v>
      </c>
      <c r="P33" s="65">
        <f t="shared" si="4"/>
        <v>0</v>
      </c>
      <c r="Q33" s="65">
        <f t="shared" si="4"/>
        <v>0</v>
      </c>
      <c r="R33" s="65">
        <f t="shared" si="4"/>
        <v>0</v>
      </c>
      <c r="S33" s="65">
        <f t="shared" si="4"/>
        <v>0</v>
      </c>
      <c r="T33" s="65">
        <f t="shared" si="4"/>
        <v>0</v>
      </c>
      <c r="U33" s="65">
        <f t="shared" si="4"/>
        <v>0</v>
      </c>
      <c r="V33" s="65">
        <f t="shared" si="4"/>
        <v>0</v>
      </c>
      <c r="W33" s="65">
        <f t="shared" si="4"/>
        <v>0</v>
      </c>
      <c r="X33" s="65">
        <f t="shared" si="4"/>
        <v>0</v>
      </c>
      <c r="Y33" s="65">
        <f t="shared" si="4"/>
        <v>0</v>
      </c>
      <c r="Z33" s="65">
        <f t="shared" si="4"/>
        <v>0</v>
      </c>
      <c r="AA33" s="65">
        <f t="shared" si="4"/>
        <v>0</v>
      </c>
      <c r="AB33" s="65">
        <f t="shared" si="4"/>
        <v>0</v>
      </c>
      <c r="AC33" s="65">
        <f t="shared" si="4"/>
        <v>0</v>
      </c>
      <c r="AD33" s="65">
        <f t="shared" si="4"/>
        <v>0</v>
      </c>
      <c r="AE33" s="65">
        <f t="shared" si="4"/>
        <v>0</v>
      </c>
      <c r="AF33" s="65">
        <f t="shared" si="4"/>
        <v>0</v>
      </c>
      <c r="AG33" s="65">
        <f t="shared" si="4"/>
        <v>0</v>
      </c>
      <c r="AH33" s="65">
        <f t="shared" si="4"/>
        <v>0</v>
      </c>
      <c r="AI33" s="65">
        <f>AI32*$B$6</f>
        <v>17.5</v>
      </c>
    </row>
    <row r="34" spans="1:35" s="137" customFormat="1" ht="14.45" x14ac:dyDescent="0.3">
      <c r="A34" s="46"/>
      <c r="B34" s="61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s="137" customFormat="1" ht="14.45" x14ac:dyDescent="0.3">
      <c r="A35" s="46"/>
      <c r="B35" s="70" t="s">
        <v>366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137" customFormat="1" ht="14.45" x14ac:dyDescent="0.3">
      <c r="A36" s="46"/>
      <c r="B36" s="71" t="s">
        <v>367</v>
      </c>
      <c r="C36" s="72"/>
      <c r="D36" s="72"/>
      <c r="E36" s="72"/>
      <c r="F36" s="72"/>
      <c r="G36" s="72"/>
      <c r="H36" s="72"/>
      <c r="I36" s="72"/>
      <c r="J36" s="72">
        <v>2644</v>
      </c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>
        <v>195</v>
      </c>
      <c r="AC36" s="72">
        <v>279.5</v>
      </c>
      <c r="AD36" s="72">
        <v>0</v>
      </c>
      <c r="AE36" s="72">
        <v>0</v>
      </c>
      <c r="AF36" s="72">
        <v>0</v>
      </c>
      <c r="AG36" s="72">
        <v>0</v>
      </c>
      <c r="AH36" s="72">
        <v>0</v>
      </c>
      <c r="AI36" s="72">
        <f>SUM(C36:AH36)</f>
        <v>3118.5</v>
      </c>
    </row>
    <row r="37" spans="1:35" s="137" customFormat="1" ht="14.45" x14ac:dyDescent="0.3">
      <c r="A37" s="46"/>
      <c r="B37" s="71" t="s">
        <v>295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>
        <f>SUM(C37:AH37)</f>
        <v>0</v>
      </c>
    </row>
    <row r="38" spans="1:35" s="137" customFormat="1" ht="14.45" x14ac:dyDescent="0.3">
      <c r="A38" s="170"/>
      <c r="B38" s="74" t="s">
        <v>451</v>
      </c>
      <c r="C38" s="75">
        <f>C36*$B$6</f>
        <v>0</v>
      </c>
      <c r="D38" s="75">
        <f t="shared" ref="D38:AH39" si="5">D36*$B$6</f>
        <v>0</v>
      </c>
      <c r="E38" s="75">
        <f t="shared" si="5"/>
        <v>0</v>
      </c>
      <c r="F38" s="75">
        <f t="shared" si="5"/>
        <v>0</v>
      </c>
      <c r="G38" s="75">
        <f t="shared" si="5"/>
        <v>0</v>
      </c>
      <c r="H38" s="75">
        <f t="shared" si="5"/>
        <v>0</v>
      </c>
      <c r="I38" s="75">
        <f t="shared" si="5"/>
        <v>0</v>
      </c>
      <c r="J38" s="75">
        <f t="shared" si="5"/>
        <v>2644</v>
      </c>
      <c r="K38" s="75">
        <f t="shared" si="5"/>
        <v>0</v>
      </c>
      <c r="L38" s="75">
        <f t="shared" si="5"/>
        <v>0</v>
      </c>
      <c r="M38" s="75">
        <f t="shared" si="5"/>
        <v>0</v>
      </c>
      <c r="N38" s="75">
        <f t="shared" si="5"/>
        <v>0</v>
      </c>
      <c r="O38" s="75">
        <f t="shared" si="5"/>
        <v>0</v>
      </c>
      <c r="P38" s="75">
        <f t="shared" si="5"/>
        <v>0</v>
      </c>
      <c r="Q38" s="75">
        <f t="shared" si="5"/>
        <v>0</v>
      </c>
      <c r="R38" s="75">
        <f t="shared" si="5"/>
        <v>0</v>
      </c>
      <c r="S38" s="75">
        <f t="shared" si="5"/>
        <v>0</v>
      </c>
      <c r="T38" s="75">
        <f t="shared" si="5"/>
        <v>0</v>
      </c>
      <c r="U38" s="75">
        <f t="shared" si="5"/>
        <v>0</v>
      </c>
      <c r="V38" s="75">
        <f t="shared" si="5"/>
        <v>0</v>
      </c>
      <c r="W38" s="75">
        <f t="shared" si="5"/>
        <v>0</v>
      </c>
      <c r="X38" s="75">
        <f t="shared" si="5"/>
        <v>0</v>
      </c>
      <c r="Y38" s="75">
        <f t="shared" si="5"/>
        <v>0</v>
      </c>
      <c r="Z38" s="75">
        <f t="shared" si="5"/>
        <v>0</v>
      </c>
      <c r="AA38" s="75">
        <f t="shared" si="5"/>
        <v>0</v>
      </c>
      <c r="AB38" s="75">
        <f t="shared" si="5"/>
        <v>195</v>
      </c>
      <c r="AC38" s="75">
        <f t="shared" si="5"/>
        <v>279.5</v>
      </c>
      <c r="AD38" s="75">
        <f t="shared" si="5"/>
        <v>0</v>
      </c>
      <c r="AE38" s="75">
        <f t="shared" si="5"/>
        <v>0</v>
      </c>
      <c r="AF38" s="75">
        <f t="shared" si="5"/>
        <v>0</v>
      </c>
      <c r="AG38" s="75">
        <f t="shared" si="5"/>
        <v>0</v>
      </c>
      <c r="AH38" s="75">
        <f t="shared" si="5"/>
        <v>0</v>
      </c>
      <c r="AI38" s="75">
        <f>AI36*$B$6</f>
        <v>3118.5</v>
      </c>
    </row>
    <row r="39" spans="1:35" s="137" customFormat="1" ht="14.45" x14ac:dyDescent="0.3">
      <c r="A39" s="170"/>
      <c r="B39" s="77" t="s">
        <v>450</v>
      </c>
      <c r="C39" s="78">
        <f>C37*$B$6</f>
        <v>0</v>
      </c>
      <c r="D39" s="78">
        <f t="shared" si="5"/>
        <v>0</v>
      </c>
      <c r="E39" s="78">
        <f t="shared" si="5"/>
        <v>0</v>
      </c>
      <c r="F39" s="78">
        <f t="shared" si="5"/>
        <v>0</v>
      </c>
      <c r="G39" s="78">
        <f t="shared" si="5"/>
        <v>0</v>
      </c>
      <c r="H39" s="78">
        <f t="shared" si="5"/>
        <v>0</v>
      </c>
      <c r="I39" s="78">
        <f t="shared" si="5"/>
        <v>0</v>
      </c>
      <c r="J39" s="78">
        <f t="shared" si="5"/>
        <v>0</v>
      </c>
      <c r="K39" s="78">
        <f t="shared" si="5"/>
        <v>0</v>
      </c>
      <c r="L39" s="78">
        <f t="shared" si="5"/>
        <v>0</v>
      </c>
      <c r="M39" s="78">
        <f t="shared" si="5"/>
        <v>0</v>
      </c>
      <c r="N39" s="78">
        <f t="shared" si="5"/>
        <v>0</v>
      </c>
      <c r="O39" s="78">
        <f t="shared" si="5"/>
        <v>0</v>
      </c>
      <c r="P39" s="78">
        <f t="shared" si="5"/>
        <v>0</v>
      </c>
      <c r="Q39" s="78">
        <f t="shared" si="5"/>
        <v>0</v>
      </c>
      <c r="R39" s="78">
        <f t="shared" si="5"/>
        <v>0</v>
      </c>
      <c r="S39" s="78">
        <f t="shared" si="5"/>
        <v>0</v>
      </c>
      <c r="T39" s="78">
        <f t="shared" si="5"/>
        <v>0</v>
      </c>
      <c r="U39" s="78">
        <f t="shared" si="5"/>
        <v>0</v>
      </c>
      <c r="V39" s="78">
        <f t="shared" si="5"/>
        <v>0</v>
      </c>
      <c r="W39" s="78">
        <f t="shared" si="5"/>
        <v>0</v>
      </c>
      <c r="X39" s="78">
        <f t="shared" si="5"/>
        <v>0</v>
      </c>
      <c r="Y39" s="78">
        <f t="shared" si="5"/>
        <v>0</v>
      </c>
      <c r="Z39" s="78">
        <f t="shared" si="5"/>
        <v>0</v>
      </c>
      <c r="AA39" s="78">
        <f t="shared" si="5"/>
        <v>0</v>
      </c>
      <c r="AB39" s="78">
        <f t="shared" si="5"/>
        <v>0</v>
      </c>
      <c r="AC39" s="78">
        <f t="shared" si="5"/>
        <v>0</v>
      </c>
      <c r="AD39" s="78">
        <f t="shared" si="5"/>
        <v>0</v>
      </c>
      <c r="AE39" s="78">
        <f t="shared" si="5"/>
        <v>0</v>
      </c>
      <c r="AF39" s="78">
        <f t="shared" si="5"/>
        <v>0</v>
      </c>
      <c r="AG39" s="78">
        <f t="shared" si="5"/>
        <v>0</v>
      </c>
      <c r="AH39" s="78">
        <f t="shared" si="5"/>
        <v>0</v>
      </c>
      <c r="AI39" s="78">
        <f>AI37*$B$6</f>
        <v>0</v>
      </c>
    </row>
    <row r="40" spans="1:35" s="137" customFormat="1" ht="14.45" x14ac:dyDescent="0.3">
      <c r="A40" s="46"/>
      <c r="B40" s="61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s="137" customFormat="1" ht="14.45" x14ac:dyDescent="0.3">
      <c r="A41" s="46"/>
      <c r="B41" s="70" t="s">
        <v>297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s="137" customFormat="1" ht="14.45" x14ac:dyDescent="0.3">
      <c r="A42" s="46"/>
      <c r="B42" s="61" t="s">
        <v>368</v>
      </c>
      <c r="C42" s="17">
        <f>C25</f>
        <v>0</v>
      </c>
      <c r="D42" s="17">
        <f t="shared" ref="D42:AH42" si="6">D25</f>
        <v>1033.7</v>
      </c>
      <c r="E42" s="17">
        <f t="shared" si="6"/>
        <v>534</v>
      </c>
      <c r="F42" s="17">
        <f t="shared" si="6"/>
        <v>561.4</v>
      </c>
      <c r="G42" s="17">
        <f t="shared" si="6"/>
        <v>582.9</v>
      </c>
      <c r="H42" s="17">
        <f t="shared" si="6"/>
        <v>754.8</v>
      </c>
      <c r="I42" s="17">
        <f t="shared" si="6"/>
        <v>230</v>
      </c>
      <c r="J42" s="17">
        <f t="shared" si="6"/>
        <v>0</v>
      </c>
      <c r="K42" s="17">
        <f t="shared" si="6"/>
        <v>318</v>
      </c>
      <c r="L42" s="17">
        <f t="shared" si="6"/>
        <v>0</v>
      </c>
      <c r="M42" s="17">
        <f t="shared" si="6"/>
        <v>237</v>
      </c>
      <c r="N42" s="17">
        <f t="shared" si="6"/>
        <v>62</v>
      </c>
      <c r="O42" s="17">
        <f t="shared" si="6"/>
        <v>471.9</v>
      </c>
      <c r="P42" s="17">
        <f t="shared" si="6"/>
        <v>685.3</v>
      </c>
      <c r="Q42" s="17">
        <f t="shared" si="6"/>
        <v>0</v>
      </c>
      <c r="R42" s="17">
        <f t="shared" si="6"/>
        <v>0</v>
      </c>
      <c r="S42" s="17">
        <f t="shared" si="6"/>
        <v>0</v>
      </c>
      <c r="T42" s="17">
        <f t="shared" si="6"/>
        <v>362.2</v>
      </c>
      <c r="U42" s="17">
        <f t="shared" si="6"/>
        <v>272.2</v>
      </c>
      <c r="V42" s="17">
        <f t="shared" si="6"/>
        <v>249.4</v>
      </c>
      <c r="W42" s="17">
        <f t="shared" si="6"/>
        <v>217.6</v>
      </c>
      <c r="X42" s="17">
        <f t="shared" si="6"/>
        <v>215.4</v>
      </c>
      <c r="Y42" s="17">
        <f t="shared" si="6"/>
        <v>246.7</v>
      </c>
      <c r="Z42" s="17">
        <f t="shared" si="6"/>
        <v>247.3</v>
      </c>
      <c r="AA42" s="17">
        <f t="shared" si="6"/>
        <v>178</v>
      </c>
      <c r="AB42" s="17">
        <f t="shared" si="6"/>
        <v>0</v>
      </c>
      <c r="AC42" s="17">
        <f t="shared" si="6"/>
        <v>0</v>
      </c>
      <c r="AD42" s="17">
        <f t="shared" si="6"/>
        <v>0</v>
      </c>
      <c r="AE42" s="17">
        <f t="shared" si="6"/>
        <v>265</v>
      </c>
      <c r="AF42" s="17">
        <f t="shared" si="6"/>
        <v>227.5</v>
      </c>
      <c r="AG42" s="17">
        <f t="shared" si="6"/>
        <v>778.1</v>
      </c>
      <c r="AH42" s="17">
        <f t="shared" si="6"/>
        <v>158</v>
      </c>
      <c r="AI42" s="17">
        <f t="shared" ref="AI42:AI48" si="7">SUM(C42:AH42)</f>
        <v>8888.4</v>
      </c>
    </row>
    <row r="43" spans="1:35" s="137" customFormat="1" ht="14.45" x14ac:dyDescent="0.3">
      <c r="A43" s="46"/>
      <c r="B43" s="71" t="s">
        <v>281</v>
      </c>
      <c r="C43" s="17"/>
      <c r="D43" s="17">
        <v>981.5</v>
      </c>
      <c r="E43" s="17">
        <v>507</v>
      </c>
      <c r="F43" s="17">
        <v>533</v>
      </c>
      <c r="G43" s="17">
        <v>518</v>
      </c>
      <c r="H43" s="17">
        <v>679.5</v>
      </c>
      <c r="I43" s="17">
        <v>226</v>
      </c>
      <c r="J43" s="17">
        <v>0</v>
      </c>
      <c r="K43" s="17">
        <v>294.5</v>
      </c>
      <c r="L43" s="17"/>
      <c r="M43" s="17">
        <v>221</v>
      </c>
      <c r="N43" s="17">
        <v>57</v>
      </c>
      <c r="O43" s="17">
        <v>444.5</v>
      </c>
      <c r="P43" s="17">
        <v>609</v>
      </c>
      <c r="Q43" s="17"/>
      <c r="R43" s="17"/>
      <c r="S43" s="17"/>
      <c r="T43" s="17">
        <v>313.5</v>
      </c>
      <c r="U43" s="17">
        <v>256.5</v>
      </c>
      <c r="V43" s="17">
        <v>239</v>
      </c>
      <c r="W43" s="17">
        <v>208.5</v>
      </c>
      <c r="X43" s="17">
        <v>183</v>
      </c>
      <c r="Y43" s="17">
        <v>215.5</v>
      </c>
      <c r="Z43" s="17">
        <v>237</v>
      </c>
      <c r="AA43" s="17">
        <v>168</v>
      </c>
      <c r="AB43" s="17">
        <v>0</v>
      </c>
      <c r="AC43" s="17">
        <v>0</v>
      </c>
      <c r="AD43" s="17"/>
      <c r="AE43" s="17">
        <v>250</v>
      </c>
      <c r="AF43" s="17">
        <v>200.5</v>
      </c>
      <c r="AG43" s="17">
        <v>673</v>
      </c>
      <c r="AH43" s="17">
        <v>158</v>
      </c>
      <c r="AI43" s="17">
        <f t="shared" si="7"/>
        <v>8173.5</v>
      </c>
    </row>
    <row r="44" spans="1:35" s="137" customFormat="1" ht="14.45" x14ac:dyDescent="0.3">
      <c r="A44" s="46"/>
      <c r="B44" s="71" t="s">
        <v>282</v>
      </c>
      <c r="C44" s="17"/>
      <c r="D44" s="17">
        <v>975.5</v>
      </c>
      <c r="E44" s="17">
        <v>448</v>
      </c>
      <c r="F44" s="17">
        <v>540</v>
      </c>
      <c r="G44" s="17">
        <v>459.5</v>
      </c>
      <c r="H44" s="17">
        <v>616.5</v>
      </c>
      <c r="I44" s="17">
        <v>231</v>
      </c>
      <c r="J44" s="17">
        <v>0</v>
      </c>
      <c r="K44" s="17">
        <v>273.5</v>
      </c>
      <c r="L44" s="17"/>
      <c r="M44" s="17">
        <v>129.5</v>
      </c>
      <c r="N44" s="17">
        <v>62.5</v>
      </c>
      <c r="O44" s="17">
        <v>391.5</v>
      </c>
      <c r="P44" s="17">
        <v>569</v>
      </c>
      <c r="Q44" s="17"/>
      <c r="R44" s="17"/>
      <c r="S44" s="17"/>
      <c r="T44" s="17">
        <v>273.5</v>
      </c>
      <c r="U44" s="17">
        <v>230</v>
      </c>
      <c r="V44" s="17">
        <v>211</v>
      </c>
      <c r="W44" s="17">
        <v>213</v>
      </c>
      <c r="X44" s="17">
        <v>161</v>
      </c>
      <c r="Y44" s="17">
        <v>198</v>
      </c>
      <c r="Z44" s="17">
        <v>181</v>
      </c>
      <c r="AA44" s="17">
        <v>168</v>
      </c>
      <c r="AB44" s="17">
        <v>0</v>
      </c>
      <c r="AC44" s="17">
        <v>0</v>
      </c>
      <c r="AD44" s="17"/>
      <c r="AE44" s="17">
        <v>232</v>
      </c>
      <c r="AF44" s="17"/>
      <c r="AG44" s="17">
        <v>594.5</v>
      </c>
      <c r="AH44" s="17">
        <v>155</v>
      </c>
      <c r="AI44" s="17">
        <f t="shared" si="7"/>
        <v>7313.5</v>
      </c>
    </row>
    <row r="45" spans="1:35" s="137" customFormat="1" ht="14.45" x14ac:dyDescent="0.3">
      <c r="A45" s="46"/>
      <c r="B45" s="71" t="s">
        <v>283</v>
      </c>
      <c r="C45" s="17"/>
      <c r="D45" s="17">
        <v>942</v>
      </c>
      <c r="E45" s="17">
        <v>413</v>
      </c>
      <c r="F45" s="17">
        <v>518</v>
      </c>
      <c r="G45" s="17">
        <v>468</v>
      </c>
      <c r="H45" s="17">
        <v>397</v>
      </c>
      <c r="I45" s="17">
        <v>191</v>
      </c>
      <c r="J45" s="17">
        <v>0</v>
      </c>
      <c r="K45" s="17">
        <v>231.5</v>
      </c>
      <c r="L45" s="17"/>
      <c r="M45" s="17">
        <v>191.5</v>
      </c>
      <c r="N45" s="17">
        <v>61.5</v>
      </c>
      <c r="O45" s="17">
        <v>383</v>
      </c>
      <c r="P45" s="17">
        <v>502</v>
      </c>
      <c r="Q45" s="17"/>
      <c r="R45" s="17"/>
      <c r="S45" s="17"/>
      <c r="T45" s="17">
        <v>252.5</v>
      </c>
      <c r="U45" s="17">
        <v>212.5</v>
      </c>
      <c r="V45" s="17">
        <v>135</v>
      </c>
      <c r="W45" s="17">
        <v>170</v>
      </c>
      <c r="X45" s="17">
        <v>112</v>
      </c>
      <c r="Y45" s="17">
        <v>186.5</v>
      </c>
      <c r="Z45" s="17">
        <v>128</v>
      </c>
      <c r="AA45" s="17"/>
      <c r="AB45" s="17">
        <v>0</v>
      </c>
      <c r="AC45" s="17">
        <v>0</v>
      </c>
      <c r="AD45" s="17"/>
      <c r="AE45" s="17">
        <v>285.5</v>
      </c>
      <c r="AF45" s="17"/>
      <c r="AG45" s="17">
        <v>432</v>
      </c>
      <c r="AH45" s="17">
        <v>155</v>
      </c>
      <c r="AI45" s="17">
        <f t="shared" si="7"/>
        <v>6367.5</v>
      </c>
    </row>
    <row r="46" spans="1:35" s="137" customFormat="1" ht="14.45" x14ac:dyDescent="0.3">
      <c r="A46" s="46"/>
      <c r="B46" s="71" t="s">
        <v>284</v>
      </c>
      <c r="C46" s="17"/>
      <c r="D46" s="17">
        <v>884</v>
      </c>
      <c r="E46" s="17">
        <v>334</v>
      </c>
      <c r="F46" s="17">
        <v>518</v>
      </c>
      <c r="G46" s="17">
        <v>443.5</v>
      </c>
      <c r="H46" s="17">
        <v>353.5</v>
      </c>
      <c r="I46" s="17">
        <v>101</v>
      </c>
      <c r="J46" s="17">
        <v>0</v>
      </c>
      <c r="K46" s="17">
        <v>167</v>
      </c>
      <c r="L46" s="17"/>
      <c r="M46" s="17">
        <v>185.5</v>
      </c>
      <c r="N46" s="17">
        <v>75</v>
      </c>
      <c r="O46" s="17">
        <v>339.5</v>
      </c>
      <c r="P46" s="17">
        <v>465</v>
      </c>
      <c r="Q46" s="17"/>
      <c r="R46" s="17"/>
      <c r="S46" s="17"/>
      <c r="T46" s="17">
        <v>272</v>
      </c>
      <c r="U46" s="17">
        <v>213.5</v>
      </c>
      <c r="V46" s="17">
        <v>143</v>
      </c>
      <c r="W46" s="17">
        <v>139</v>
      </c>
      <c r="X46" s="17">
        <v>77</v>
      </c>
      <c r="Y46" s="17">
        <v>178</v>
      </c>
      <c r="Z46" s="17">
        <v>73</v>
      </c>
      <c r="AA46" s="17"/>
      <c r="AB46" s="17"/>
      <c r="AC46" s="17"/>
      <c r="AD46" s="17"/>
      <c r="AE46" s="17">
        <v>337</v>
      </c>
      <c r="AF46" s="17"/>
      <c r="AG46" s="17">
        <v>364.5</v>
      </c>
      <c r="AH46" s="17">
        <v>194.5</v>
      </c>
      <c r="AI46" s="17">
        <f t="shared" si="7"/>
        <v>5857.5</v>
      </c>
    </row>
    <row r="47" spans="1:35" s="76" customFormat="1" ht="14.45" x14ac:dyDescent="0.3">
      <c r="A47" s="79"/>
      <c r="B47" s="80" t="s">
        <v>369</v>
      </c>
      <c r="C47" s="68">
        <f>MAX(C42,ROUND(AVERAGE(C42:C43),1),ROUND(AVERAGE(C42:C44),1),ROUND(AVERAGE(C42:C45),1),ROUND(AVERAGE(C42:C46),1))</f>
        <v>0</v>
      </c>
      <c r="D47" s="68">
        <f t="shared" ref="D47:AH47" si="8">MAX(D42,ROUND(AVERAGE(D42:D43),1),ROUND(AVERAGE(D42:D44),1),ROUND(AVERAGE(D42:D45),1),ROUND(AVERAGE(D42:D46),1))</f>
        <v>1033.7</v>
      </c>
      <c r="E47" s="68">
        <f t="shared" si="8"/>
        <v>534</v>
      </c>
      <c r="F47" s="68">
        <f t="shared" si="8"/>
        <v>561.4</v>
      </c>
      <c r="G47" s="68">
        <f t="shared" si="8"/>
        <v>582.9</v>
      </c>
      <c r="H47" s="68">
        <f t="shared" si="8"/>
        <v>754.8</v>
      </c>
      <c r="I47" s="68">
        <f t="shared" si="8"/>
        <v>230</v>
      </c>
      <c r="J47" s="68">
        <f t="shared" si="8"/>
        <v>0</v>
      </c>
      <c r="K47" s="68">
        <f t="shared" si="8"/>
        <v>318</v>
      </c>
      <c r="L47" s="68">
        <f t="shared" si="8"/>
        <v>0</v>
      </c>
      <c r="M47" s="68">
        <f t="shared" si="8"/>
        <v>237</v>
      </c>
      <c r="N47" s="68">
        <f t="shared" si="8"/>
        <v>63.6</v>
      </c>
      <c r="O47" s="68">
        <f t="shared" si="8"/>
        <v>471.9</v>
      </c>
      <c r="P47" s="68">
        <f t="shared" si="8"/>
        <v>685.3</v>
      </c>
      <c r="Q47" s="68">
        <f t="shared" si="8"/>
        <v>0</v>
      </c>
      <c r="R47" s="68">
        <f t="shared" si="8"/>
        <v>0</v>
      </c>
      <c r="S47" s="68">
        <f t="shared" si="8"/>
        <v>0</v>
      </c>
      <c r="T47" s="68">
        <f t="shared" si="8"/>
        <v>362.2</v>
      </c>
      <c r="U47" s="68">
        <f t="shared" si="8"/>
        <v>272.2</v>
      </c>
      <c r="V47" s="68">
        <f t="shared" si="8"/>
        <v>249.4</v>
      </c>
      <c r="W47" s="68">
        <f t="shared" si="8"/>
        <v>217.6</v>
      </c>
      <c r="X47" s="68">
        <f t="shared" si="8"/>
        <v>215.4</v>
      </c>
      <c r="Y47" s="68">
        <f t="shared" si="8"/>
        <v>246.7</v>
      </c>
      <c r="Z47" s="68">
        <f t="shared" si="8"/>
        <v>247.3</v>
      </c>
      <c r="AA47" s="68">
        <f t="shared" si="8"/>
        <v>178</v>
      </c>
      <c r="AB47" s="68">
        <f t="shared" si="8"/>
        <v>0</v>
      </c>
      <c r="AC47" s="68">
        <f t="shared" si="8"/>
        <v>0</v>
      </c>
      <c r="AD47" s="68">
        <f t="shared" si="8"/>
        <v>0</v>
      </c>
      <c r="AE47" s="68">
        <f t="shared" si="8"/>
        <v>273.89999999999998</v>
      </c>
      <c r="AF47" s="68">
        <f t="shared" si="8"/>
        <v>227.5</v>
      </c>
      <c r="AG47" s="68">
        <f t="shared" si="8"/>
        <v>778.1</v>
      </c>
      <c r="AH47" s="68">
        <f t="shared" si="8"/>
        <v>164.1</v>
      </c>
      <c r="AI47" s="68">
        <f t="shared" si="7"/>
        <v>8905</v>
      </c>
    </row>
    <row r="48" spans="1:35" s="137" customFormat="1" ht="14.45" x14ac:dyDescent="0.3">
      <c r="A48" s="46"/>
      <c r="B48" s="69" t="s">
        <v>370</v>
      </c>
      <c r="C48" s="65">
        <f>C47*$B$6</f>
        <v>0</v>
      </c>
      <c r="D48" s="65">
        <f t="shared" ref="D48:AH48" si="9">D47*$B$6</f>
        <v>1033.7</v>
      </c>
      <c r="E48" s="65">
        <f t="shared" si="9"/>
        <v>534</v>
      </c>
      <c r="F48" s="65">
        <f t="shared" si="9"/>
        <v>561.4</v>
      </c>
      <c r="G48" s="65">
        <f t="shared" si="9"/>
        <v>582.9</v>
      </c>
      <c r="H48" s="65">
        <f t="shared" si="9"/>
        <v>754.8</v>
      </c>
      <c r="I48" s="65">
        <f t="shared" si="9"/>
        <v>230</v>
      </c>
      <c r="J48" s="65">
        <f t="shared" si="9"/>
        <v>0</v>
      </c>
      <c r="K48" s="65">
        <f t="shared" si="9"/>
        <v>318</v>
      </c>
      <c r="L48" s="65">
        <f t="shared" si="9"/>
        <v>0</v>
      </c>
      <c r="M48" s="65">
        <f t="shared" si="9"/>
        <v>237</v>
      </c>
      <c r="N48" s="65">
        <f t="shared" si="9"/>
        <v>63.6</v>
      </c>
      <c r="O48" s="65">
        <f t="shared" si="9"/>
        <v>471.9</v>
      </c>
      <c r="P48" s="65">
        <f t="shared" si="9"/>
        <v>685.3</v>
      </c>
      <c r="Q48" s="65">
        <f t="shared" si="9"/>
        <v>0</v>
      </c>
      <c r="R48" s="65">
        <f t="shared" si="9"/>
        <v>0</v>
      </c>
      <c r="S48" s="65">
        <f t="shared" si="9"/>
        <v>0</v>
      </c>
      <c r="T48" s="65">
        <f t="shared" si="9"/>
        <v>362.2</v>
      </c>
      <c r="U48" s="65">
        <f t="shared" si="9"/>
        <v>272.2</v>
      </c>
      <c r="V48" s="65">
        <f t="shared" si="9"/>
        <v>249.4</v>
      </c>
      <c r="W48" s="65">
        <f t="shared" si="9"/>
        <v>217.6</v>
      </c>
      <c r="X48" s="65">
        <f t="shared" si="9"/>
        <v>215.4</v>
      </c>
      <c r="Y48" s="65">
        <f t="shared" si="9"/>
        <v>246.7</v>
      </c>
      <c r="Z48" s="65">
        <f t="shared" si="9"/>
        <v>247.3</v>
      </c>
      <c r="AA48" s="65">
        <f t="shared" si="9"/>
        <v>178</v>
      </c>
      <c r="AB48" s="65">
        <f t="shared" si="9"/>
        <v>0</v>
      </c>
      <c r="AC48" s="65">
        <f t="shared" si="9"/>
        <v>0</v>
      </c>
      <c r="AD48" s="65">
        <f t="shared" si="9"/>
        <v>0</v>
      </c>
      <c r="AE48" s="65">
        <f t="shared" si="9"/>
        <v>273.89999999999998</v>
      </c>
      <c r="AF48" s="65">
        <f t="shared" si="9"/>
        <v>227.5</v>
      </c>
      <c r="AG48" s="65">
        <f t="shared" si="9"/>
        <v>778.1</v>
      </c>
      <c r="AH48" s="65">
        <f t="shared" si="9"/>
        <v>164.1</v>
      </c>
      <c r="AI48" s="65">
        <f t="shared" si="7"/>
        <v>8905</v>
      </c>
    </row>
    <row r="49" spans="1:51" ht="14.45" x14ac:dyDescent="0.3">
      <c r="B49" s="27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</row>
    <row r="50" spans="1:51" s="137" customFormat="1" x14ac:dyDescent="0.25">
      <c r="A50" s="83"/>
      <c r="B50" s="82" t="s">
        <v>462</v>
      </c>
      <c r="C50" s="17">
        <f t="shared" ref="C50:AH50" si="10">C48+C39+C38+C33</f>
        <v>0</v>
      </c>
      <c r="D50" s="17">
        <f t="shared" si="10"/>
        <v>1033.7</v>
      </c>
      <c r="E50" s="17">
        <f t="shared" si="10"/>
        <v>534</v>
      </c>
      <c r="F50" s="17">
        <f t="shared" si="10"/>
        <v>561.4</v>
      </c>
      <c r="G50" s="17">
        <f t="shared" si="10"/>
        <v>591.4</v>
      </c>
      <c r="H50" s="17">
        <f t="shared" si="10"/>
        <v>763.8</v>
      </c>
      <c r="I50" s="17">
        <f t="shared" si="10"/>
        <v>230</v>
      </c>
      <c r="J50" s="17">
        <f t="shared" si="10"/>
        <v>2644</v>
      </c>
      <c r="K50" s="17">
        <f t="shared" si="10"/>
        <v>318</v>
      </c>
      <c r="L50" s="17">
        <f t="shared" si="10"/>
        <v>0</v>
      </c>
      <c r="M50" s="17">
        <f t="shared" si="10"/>
        <v>237</v>
      </c>
      <c r="N50" s="17">
        <f t="shared" si="10"/>
        <v>63.6</v>
      </c>
      <c r="O50" s="17">
        <f t="shared" si="10"/>
        <v>471.9</v>
      </c>
      <c r="P50" s="17">
        <f t="shared" si="10"/>
        <v>685.3</v>
      </c>
      <c r="Q50" s="17">
        <f t="shared" si="10"/>
        <v>0</v>
      </c>
      <c r="R50" s="17">
        <f t="shared" si="10"/>
        <v>0</v>
      </c>
      <c r="S50" s="17">
        <f t="shared" si="10"/>
        <v>0</v>
      </c>
      <c r="T50" s="17">
        <f t="shared" si="10"/>
        <v>362.2</v>
      </c>
      <c r="U50" s="17">
        <f t="shared" si="10"/>
        <v>272.2</v>
      </c>
      <c r="V50" s="17">
        <f t="shared" si="10"/>
        <v>249.4</v>
      </c>
      <c r="W50" s="17">
        <f t="shared" si="10"/>
        <v>217.6</v>
      </c>
      <c r="X50" s="17">
        <f t="shared" si="10"/>
        <v>215.4</v>
      </c>
      <c r="Y50" s="17">
        <f t="shared" si="10"/>
        <v>246.7</v>
      </c>
      <c r="Z50" s="17">
        <f t="shared" si="10"/>
        <v>247.3</v>
      </c>
      <c r="AA50" s="17">
        <f t="shared" si="10"/>
        <v>178</v>
      </c>
      <c r="AB50" s="17">
        <f t="shared" si="10"/>
        <v>195</v>
      </c>
      <c r="AC50" s="17">
        <f t="shared" si="10"/>
        <v>279.5</v>
      </c>
      <c r="AD50" s="17">
        <f t="shared" si="10"/>
        <v>0</v>
      </c>
      <c r="AE50" s="17">
        <f t="shared" si="10"/>
        <v>273.89999999999998</v>
      </c>
      <c r="AF50" s="17">
        <f t="shared" si="10"/>
        <v>227.5</v>
      </c>
      <c r="AG50" s="17">
        <f t="shared" si="10"/>
        <v>778.1</v>
      </c>
      <c r="AH50" s="17">
        <f t="shared" si="10"/>
        <v>164.1</v>
      </c>
      <c r="AI50" s="17">
        <f>SUM(C50:AH50)</f>
        <v>12041.000000000002</v>
      </c>
    </row>
    <row r="51" spans="1:51" s="137" customFormat="1" x14ac:dyDescent="0.25">
      <c r="A51" s="83"/>
      <c r="B51" s="174" t="s">
        <v>463</v>
      </c>
      <c r="C51" s="17">
        <f>(C42*$B$6)+C33</f>
        <v>0</v>
      </c>
      <c r="D51" s="17">
        <f t="shared" ref="D51:AH51" si="11">(D42*$B$6)+D33</f>
        <v>1033.7</v>
      </c>
      <c r="E51" s="17">
        <f t="shared" si="11"/>
        <v>534</v>
      </c>
      <c r="F51" s="17">
        <f t="shared" si="11"/>
        <v>561.4</v>
      </c>
      <c r="G51" s="17">
        <f t="shared" si="11"/>
        <v>591.4</v>
      </c>
      <c r="H51" s="17">
        <f t="shared" si="11"/>
        <v>763.8</v>
      </c>
      <c r="I51" s="17">
        <f t="shared" si="11"/>
        <v>230</v>
      </c>
      <c r="J51" s="17">
        <f t="shared" si="11"/>
        <v>0</v>
      </c>
      <c r="K51" s="17">
        <f t="shared" si="11"/>
        <v>318</v>
      </c>
      <c r="L51" s="17">
        <f t="shared" si="11"/>
        <v>0</v>
      </c>
      <c r="M51" s="17">
        <f t="shared" si="11"/>
        <v>237</v>
      </c>
      <c r="N51" s="17">
        <f t="shared" si="11"/>
        <v>62</v>
      </c>
      <c r="O51" s="17">
        <f t="shared" si="11"/>
        <v>471.9</v>
      </c>
      <c r="P51" s="17">
        <f t="shared" si="11"/>
        <v>685.3</v>
      </c>
      <c r="Q51" s="17">
        <f t="shared" si="11"/>
        <v>0</v>
      </c>
      <c r="R51" s="17">
        <f t="shared" si="11"/>
        <v>0</v>
      </c>
      <c r="S51" s="17">
        <f t="shared" si="11"/>
        <v>0</v>
      </c>
      <c r="T51" s="17">
        <f t="shared" si="11"/>
        <v>362.2</v>
      </c>
      <c r="U51" s="17">
        <f t="shared" si="11"/>
        <v>272.2</v>
      </c>
      <c r="V51" s="17">
        <f t="shared" si="11"/>
        <v>249.4</v>
      </c>
      <c r="W51" s="17">
        <f t="shared" si="11"/>
        <v>217.6</v>
      </c>
      <c r="X51" s="17">
        <f t="shared" si="11"/>
        <v>215.4</v>
      </c>
      <c r="Y51" s="17">
        <f t="shared" si="11"/>
        <v>246.7</v>
      </c>
      <c r="Z51" s="17">
        <f t="shared" si="11"/>
        <v>247.3</v>
      </c>
      <c r="AA51" s="17">
        <f t="shared" si="11"/>
        <v>178</v>
      </c>
      <c r="AB51" s="17">
        <f t="shared" si="11"/>
        <v>0</v>
      </c>
      <c r="AC51" s="17">
        <f t="shared" si="11"/>
        <v>0</v>
      </c>
      <c r="AD51" s="17">
        <f t="shared" si="11"/>
        <v>0</v>
      </c>
      <c r="AE51" s="17">
        <f t="shared" si="11"/>
        <v>265</v>
      </c>
      <c r="AF51" s="17">
        <f t="shared" si="11"/>
        <v>227.5</v>
      </c>
      <c r="AG51" s="17">
        <f t="shared" si="11"/>
        <v>778.1</v>
      </c>
      <c r="AH51" s="17">
        <f t="shared" si="11"/>
        <v>158</v>
      </c>
      <c r="AI51" s="17">
        <f>SUM(C51:AH51)</f>
        <v>8905.9</v>
      </c>
    </row>
    <row r="52" spans="1:51" s="137" customFormat="1" x14ac:dyDescent="0.25">
      <c r="A52" s="81"/>
      <c r="B52" s="82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51" s="137" customFormat="1" x14ac:dyDescent="0.25">
      <c r="A53" s="83"/>
      <c r="B53" s="82" t="s">
        <v>464</v>
      </c>
      <c r="C53" s="17">
        <f>(C23+C36)*$B$6</f>
        <v>0</v>
      </c>
      <c r="D53" s="17">
        <f t="shared" ref="D53:AH53" si="12">(D23+D36)*$B$6</f>
        <v>1033.7</v>
      </c>
      <c r="E53" s="17">
        <f t="shared" si="12"/>
        <v>534</v>
      </c>
      <c r="F53" s="17">
        <f t="shared" si="12"/>
        <v>561.4</v>
      </c>
      <c r="G53" s="17">
        <f t="shared" si="12"/>
        <v>582.9</v>
      </c>
      <c r="H53" s="17">
        <f t="shared" si="12"/>
        <v>754.8</v>
      </c>
      <c r="I53" s="17">
        <f t="shared" si="12"/>
        <v>230</v>
      </c>
      <c r="J53" s="17">
        <f t="shared" si="12"/>
        <v>2644</v>
      </c>
      <c r="K53" s="17">
        <f t="shared" si="12"/>
        <v>318</v>
      </c>
      <c r="L53" s="17">
        <f t="shared" si="12"/>
        <v>0</v>
      </c>
      <c r="M53" s="17">
        <f t="shared" si="12"/>
        <v>237</v>
      </c>
      <c r="N53" s="17">
        <f t="shared" si="12"/>
        <v>62</v>
      </c>
      <c r="O53" s="17">
        <f t="shared" si="12"/>
        <v>471.9</v>
      </c>
      <c r="P53" s="17">
        <f t="shared" si="12"/>
        <v>685.3</v>
      </c>
      <c r="Q53" s="17">
        <f t="shared" si="12"/>
        <v>0</v>
      </c>
      <c r="R53" s="17">
        <f t="shared" si="12"/>
        <v>0</v>
      </c>
      <c r="S53" s="17">
        <f t="shared" si="12"/>
        <v>0</v>
      </c>
      <c r="T53" s="17">
        <f t="shared" si="12"/>
        <v>362.2</v>
      </c>
      <c r="U53" s="17">
        <f t="shared" si="12"/>
        <v>272.2</v>
      </c>
      <c r="V53" s="17">
        <f t="shared" si="12"/>
        <v>249.4</v>
      </c>
      <c r="W53" s="17">
        <f t="shared" si="12"/>
        <v>217.6</v>
      </c>
      <c r="X53" s="17">
        <f t="shared" si="12"/>
        <v>215.4</v>
      </c>
      <c r="Y53" s="17">
        <f t="shared" si="12"/>
        <v>246.7</v>
      </c>
      <c r="Z53" s="17">
        <f t="shared" si="12"/>
        <v>247.3</v>
      </c>
      <c r="AA53" s="17">
        <f t="shared" si="12"/>
        <v>178</v>
      </c>
      <c r="AB53" s="17">
        <f t="shared" si="12"/>
        <v>195</v>
      </c>
      <c r="AC53" s="17">
        <f t="shared" si="12"/>
        <v>279.5</v>
      </c>
      <c r="AD53" s="17">
        <f t="shared" si="12"/>
        <v>0</v>
      </c>
      <c r="AE53" s="17">
        <f t="shared" si="12"/>
        <v>265</v>
      </c>
      <c r="AF53" s="17">
        <f t="shared" si="12"/>
        <v>227.5</v>
      </c>
      <c r="AG53" s="17">
        <f t="shared" si="12"/>
        <v>778.1</v>
      </c>
      <c r="AH53" s="17">
        <f t="shared" si="12"/>
        <v>158</v>
      </c>
      <c r="AI53" s="17">
        <f>SUM(C53:AH53)</f>
        <v>12006.900000000001</v>
      </c>
    </row>
    <row r="54" spans="1:51" s="137" customFormat="1" x14ac:dyDescent="0.25">
      <c r="A54" s="4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51" s="137" customFormat="1" x14ac:dyDescent="0.25">
      <c r="A55" s="46"/>
      <c r="B55" s="70" t="s">
        <v>371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51" s="137" customFormat="1" x14ac:dyDescent="0.25">
      <c r="A56" s="46"/>
      <c r="B56" s="32" t="s">
        <v>305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17">
        <f>SUM(C56:AH56)</f>
        <v>0</v>
      </c>
    </row>
    <row r="57" spans="1:51" s="137" customFormat="1" x14ac:dyDescent="0.25">
      <c r="A57" s="46"/>
      <c r="B57" s="32" t="s">
        <v>304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>
        <f>SUM(C57:AH57)</f>
        <v>0</v>
      </c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</row>
    <row r="58" spans="1:51" s="137" customFormat="1" x14ac:dyDescent="0.25">
      <c r="A58" s="46"/>
      <c r="B58" s="32" t="s">
        <v>372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>
        <f>SUM(C58:AH58)</f>
        <v>0</v>
      </c>
    </row>
    <row r="59" spans="1:51" s="137" customFormat="1" x14ac:dyDescent="0.25">
      <c r="A59" s="46"/>
      <c r="B59" s="32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51" s="137" customFormat="1" ht="15.75" customHeight="1" x14ac:dyDescent="0.25">
      <c r="A60" s="46"/>
      <c r="B60" s="32" t="s">
        <v>393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>
        <f>SUM(C60:AH60)</f>
        <v>0</v>
      </c>
    </row>
    <row r="61" spans="1:51" s="137" customFormat="1" x14ac:dyDescent="0.25">
      <c r="A61" s="46"/>
      <c r="B61" s="32" t="s">
        <v>394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>
        <f>SUM(C61:AH61)</f>
        <v>0</v>
      </c>
    </row>
    <row r="62" spans="1:51" s="137" customFormat="1" x14ac:dyDescent="0.25">
      <c r="A62" s="171"/>
      <c r="B62" s="30" t="s">
        <v>465</v>
      </c>
      <c r="C62" s="31"/>
      <c r="D62" s="31">
        <v>0.55714285714285705</v>
      </c>
      <c r="E62" s="31">
        <v>0.51084812623274101</v>
      </c>
      <c r="F62" s="31">
        <v>0.54221388367729795</v>
      </c>
      <c r="G62" s="31">
        <v>0.86583184257602797</v>
      </c>
      <c r="H62" s="31">
        <v>0.52835408022130004</v>
      </c>
      <c r="I62" s="31">
        <v>0.25663716814159199</v>
      </c>
      <c r="J62" s="31">
        <v>0.71660231660231599</v>
      </c>
      <c r="K62" s="31">
        <v>0.85403726708074501</v>
      </c>
      <c r="L62" s="31"/>
      <c r="M62" s="31">
        <v>0.105042016806722</v>
      </c>
      <c r="N62" s="31">
        <v>0.483870967741935</v>
      </c>
      <c r="O62" s="31">
        <v>0.29850746268656703</v>
      </c>
      <c r="P62" s="31">
        <v>0.26978998384491099</v>
      </c>
      <c r="Q62" s="31"/>
      <c r="R62" s="31"/>
      <c r="S62" s="31"/>
      <c r="T62" s="31">
        <v>0.6</v>
      </c>
      <c r="U62" s="31">
        <v>0.83150183150183099</v>
      </c>
      <c r="V62" s="31">
        <v>0.23012552301255201</v>
      </c>
      <c r="W62" s="31">
        <v>0.32535885167464101</v>
      </c>
      <c r="X62" s="31">
        <v>0.26775956284153002</v>
      </c>
      <c r="Y62" s="31">
        <v>0.265822784810126</v>
      </c>
      <c r="Z62" s="31">
        <v>3.7974683544303701E-2</v>
      </c>
      <c r="AA62" s="31">
        <v>1.7857142857142801E-2</v>
      </c>
      <c r="AB62" s="31">
        <v>0.29015544041450703</v>
      </c>
      <c r="AC62" s="31">
        <v>0.40453074433656899</v>
      </c>
      <c r="AD62" s="31"/>
      <c r="AE62" s="31">
        <v>0.38408304498269802</v>
      </c>
      <c r="AF62" s="31">
        <v>0.262376237623762</v>
      </c>
      <c r="AG62" s="31">
        <v>0.208391608391608</v>
      </c>
      <c r="AH62" s="31">
        <v>0.79374999999999996</v>
      </c>
      <c r="AI62" s="31"/>
    </row>
    <row r="63" spans="1:51" s="138" customFormat="1" x14ac:dyDescent="0.25">
      <c r="A63" s="171"/>
      <c r="B63" s="30" t="s">
        <v>466</v>
      </c>
      <c r="C63" s="31"/>
      <c r="D63" s="31">
        <v>0.43912379011716762</v>
      </c>
      <c r="E63" s="31">
        <v>0.14792899408284024</v>
      </c>
      <c r="F63" s="31">
        <v>0.24390243902439024</v>
      </c>
      <c r="G63" s="31">
        <v>0.61583011583011582</v>
      </c>
      <c r="H63" s="31">
        <v>0.25754231052244297</v>
      </c>
      <c r="I63" s="31">
        <v>0.1415929203539823</v>
      </c>
      <c r="J63" s="31">
        <v>0.15660303856641994</v>
      </c>
      <c r="K63" s="31">
        <v>0.82512733446519526</v>
      </c>
      <c r="L63" s="31"/>
      <c r="M63" s="31">
        <v>0.14932126696832579</v>
      </c>
      <c r="N63" s="31">
        <v>0</v>
      </c>
      <c r="O63" s="31">
        <v>0</v>
      </c>
      <c r="P63" s="31">
        <v>6.4039408866995079E-2</v>
      </c>
      <c r="Q63" s="31"/>
      <c r="R63" s="31"/>
      <c r="S63" s="31"/>
      <c r="T63" s="31">
        <v>7.0175438596491224E-2</v>
      </c>
      <c r="U63" s="31">
        <v>0.26510721247563351</v>
      </c>
      <c r="V63" s="31">
        <v>0</v>
      </c>
      <c r="W63" s="31">
        <v>0</v>
      </c>
      <c r="X63" s="31">
        <v>5.4644808743169399E-3</v>
      </c>
      <c r="Y63" s="31">
        <v>0.13921113689095127</v>
      </c>
      <c r="Z63" s="31">
        <v>0</v>
      </c>
      <c r="AA63" s="31">
        <v>0</v>
      </c>
      <c r="AB63" s="31">
        <v>0</v>
      </c>
      <c r="AC63" s="31">
        <v>5.1020408163265307E-2</v>
      </c>
      <c r="AD63" s="31"/>
      <c r="AE63" s="31">
        <v>0.06</v>
      </c>
      <c r="AF63" s="31">
        <v>1.4962593516209476E-2</v>
      </c>
      <c r="AG63" s="31">
        <v>8.9153046062407128E-3</v>
      </c>
      <c r="AH63" s="31">
        <v>0</v>
      </c>
      <c r="AI63" s="31"/>
    </row>
    <row r="64" spans="1:51" s="138" customFormat="1" x14ac:dyDescent="0.25">
      <c r="A64" s="47"/>
      <c r="B64" s="28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"/>
    </row>
    <row r="65" spans="1:35" x14ac:dyDescent="0.25">
      <c r="A65" s="170"/>
      <c r="B65" s="69" t="s">
        <v>460</v>
      </c>
      <c r="C65" s="65">
        <f t="shared" ref="C65:AH65" si="13">C53*C62</f>
        <v>0</v>
      </c>
      <c r="D65" s="65">
        <f t="shared" si="13"/>
        <v>575.91857142857134</v>
      </c>
      <c r="E65" s="65">
        <f t="shared" si="13"/>
        <v>272.79289940828369</v>
      </c>
      <c r="F65" s="65">
        <f t="shared" si="13"/>
        <v>304.39887429643505</v>
      </c>
      <c r="G65" s="65">
        <f t="shared" si="13"/>
        <v>504.69338103756667</v>
      </c>
      <c r="H65" s="65">
        <f t="shared" si="13"/>
        <v>398.80165975103722</v>
      </c>
      <c r="I65" s="65">
        <f t="shared" si="13"/>
        <v>59.026548672566157</v>
      </c>
      <c r="J65" s="65">
        <f t="shared" si="13"/>
        <v>1894.6965250965234</v>
      </c>
      <c r="K65" s="65">
        <f t="shared" si="13"/>
        <v>271.58385093167692</v>
      </c>
      <c r="L65" s="65">
        <f t="shared" si="13"/>
        <v>0</v>
      </c>
      <c r="M65" s="65">
        <f t="shared" si="13"/>
        <v>24.894957983193112</v>
      </c>
      <c r="N65" s="65">
        <f t="shared" si="13"/>
        <v>29.999999999999972</v>
      </c>
      <c r="O65" s="65">
        <f t="shared" si="13"/>
        <v>140.86567164179098</v>
      </c>
      <c r="P65" s="65">
        <f t="shared" si="13"/>
        <v>184.88707592891748</v>
      </c>
      <c r="Q65" s="65">
        <f t="shared" si="13"/>
        <v>0</v>
      </c>
      <c r="R65" s="65">
        <f t="shared" si="13"/>
        <v>0</v>
      </c>
      <c r="S65" s="65">
        <f t="shared" si="13"/>
        <v>0</v>
      </c>
      <c r="T65" s="65">
        <f t="shared" si="13"/>
        <v>217.32</v>
      </c>
      <c r="U65" s="65">
        <f t="shared" si="13"/>
        <v>226.33479853479838</v>
      </c>
      <c r="V65" s="65">
        <f t="shared" si="13"/>
        <v>57.393305439330476</v>
      </c>
      <c r="W65" s="65">
        <f t="shared" si="13"/>
        <v>70.798086124401877</v>
      </c>
      <c r="X65" s="65">
        <f t="shared" si="13"/>
        <v>57.675409836065569</v>
      </c>
      <c r="Y65" s="65">
        <f t="shared" si="13"/>
        <v>65.578481012658088</v>
      </c>
      <c r="Z65" s="65">
        <f t="shared" si="13"/>
        <v>9.3911392405063054</v>
      </c>
      <c r="AA65" s="65">
        <f t="shared" si="13"/>
        <v>3.1785714285714186</v>
      </c>
      <c r="AB65" s="65">
        <f t="shared" si="13"/>
        <v>56.580310880828868</v>
      </c>
      <c r="AC65" s="65">
        <f t="shared" si="13"/>
        <v>113.06634304207104</v>
      </c>
      <c r="AD65" s="65">
        <f t="shared" si="13"/>
        <v>0</v>
      </c>
      <c r="AE65" s="65">
        <f t="shared" si="13"/>
        <v>101.78200692041497</v>
      </c>
      <c r="AF65" s="65">
        <f t="shared" si="13"/>
        <v>59.690594059405853</v>
      </c>
      <c r="AG65" s="65">
        <f t="shared" si="13"/>
        <v>162.14951048951019</v>
      </c>
      <c r="AH65" s="65">
        <f t="shared" si="13"/>
        <v>125.41249999999999</v>
      </c>
      <c r="AI65" s="65">
        <f>SUM(C65:AH65)</f>
        <v>5988.9110731851251</v>
      </c>
    </row>
    <row r="66" spans="1:35" s="137" customFormat="1" x14ac:dyDescent="0.25">
      <c r="A66" s="4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s="137" customFormat="1" x14ac:dyDescent="0.25">
      <c r="A67" s="170"/>
      <c r="B67" s="69" t="s">
        <v>461</v>
      </c>
      <c r="C67" s="65">
        <f t="shared" ref="C67:AH67" si="14">ROUND(C53*C63,1)</f>
        <v>0</v>
      </c>
      <c r="D67" s="65">
        <f t="shared" si="14"/>
        <v>453.9</v>
      </c>
      <c r="E67" s="65">
        <f t="shared" si="14"/>
        <v>79</v>
      </c>
      <c r="F67" s="65">
        <f t="shared" si="14"/>
        <v>136.9</v>
      </c>
      <c r="G67" s="65">
        <f t="shared" si="14"/>
        <v>359</v>
      </c>
      <c r="H67" s="65">
        <f t="shared" si="14"/>
        <v>194.4</v>
      </c>
      <c r="I67" s="65">
        <f t="shared" si="14"/>
        <v>32.6</v>
      </c>
      <c r="J67" s="65">
        <f t="shared" si="14"/>
        <v>414.1</v>
      </c>
      <c r="K67" s="65">
        <f t="shared" si="14"/>
        <v>262.39999999999998</v>
      </c>
      <c r="L67" s="65">
        <f t="shared" si="14"/>
        <v>0</v>
      </c>
      <c r="M67" s="65">
        <f t="shared" si="14"/>
        <v>35.4</v>
      </c>
      <c r="N67" s="65">
        <f t="shared" si="14"/>
        <v>0</v>
      </c>
      <c r="O67" s="65">
        <f t="shared" si="14"/>
        <v>0</v>
      </c>
      <c r="P67" s="65">
        <f t="shared" si="14"/>
        <v>43.9</v>
      </c>
      <c r="Q67" s="65">
        <f t="shared" si="14"/>
        <v>0</v>
      </c>
      <c r="R67" s="65">
        <f t="shared" si="14"/>
        <v>0</v>
      </c>
      <c r="S67" s="65">
        <f t="shared" si="14"/>
        <v>0</v>
      </c>
      <c r="T67" s="65">
        <f t="shared" si="14"/>
        <v>25.4</v>
      </c>
      <c r="U67" s="65">
        <f t="shared" si="14"/>
        <v>72.2</v>
      </c>
      <c r="V67" s="65">
        <f t="shared" si="14"/>
        <v>0</v>
      </c>
      <c r="W67" s="65">
        <f t="shared" si="14"/>
        <v>0</v>
      </c>
      <c r="X67" s="65">
        <f t="shared" si="14"/>
        <v>1.2</v>
      </c>
      <c r="Y67" s="65">
        <f t="shared" si="14"/>
        <v>34.299999999999997</v>
      </c>
      <c r="Z67" s="65">
        <f t="shared" si="14"/>
        <v>0</v>
      </c>
      <c r="AA67" s="65">
        <f t="shared" si="14"/>
        <v>0</v>
      </c>
      <c r="AB67" s="65">
        <f t="shared" si="14"/>
        <v>0</v>
      </c>
      <c r="AC67" s="65">
        <f t="shared" si="14"/>
        <v>14.3</v>
      </c>
      <c r="AD67" s="65">
        <f t="shared" si="14"/>
        <v>0</v>
      </c>
      <c r="AE67" s="65">
        <f t="shared" si="14"/>
        <v>15.9</v>
      </c>
      <c r="AF67" s="65">
        <f t="shared" si="14"/>
        <v>3.4</v>
      </c>
      <c r="AG67" s="65">
        <f t="shared" si="14"/>
        <v>6.9</v>
      </c>
      <c r="AH67" s="65">
        <f t="shared" si="14"/>
        <v>0</v>
      </c>
      <c r="AI67" s="65">
        <f>SUM(C67:AH67)</f>
        <v>2185.2000000000007</v>
      </c>
    </row>
    <row r="68" spans="1:35" s="76" customFormat="1" x14ac:dyDescent="0.25">
      <c r="A68" s="46"/>
      <c r="B68" s="27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38"/>
    </row>
    <row r="69" spans="1:35" x14ac:dyDescent="0.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"/>
    </row>
    <row r="70" spans="1:35" ht="21" x14ac:dyDescent="0.35">
      <c r="B70" s="34" t="s">
        <v>373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1"/>
    </row>
    <row r="71" spans="1:35" x14ac:dyDescent="0.25">
      <c r="B71" s="85" t="s">
        <v>211</v>
      </c>
      <c r="C71" s="86">
        <f>$B$7</f>
        <v>5954.28</v>
      </c>
      <c r="D71" s="86">
        <f t="shared" ref="D71:AH71" si="15">$B$7</f>
        <v>5954.28</v>
      </c>
      <c r="E71" s="86">
        <f t="shared" si="15"/>
        <v>5954.28</v>
      </c>
      <c r="F71" s="86">
        <f t="shared" si="15"/>
        <v>5954.28</v>
      </c>
      <c r="G71" s="86">
        <f t="shared" si="15"/>
        <v>5954.28</v>
      </c>
      <c r="H71" s="86">
        <f t="shared" si="15"/>
        <v>5954.28</v>
      </c>
      <c r="I71" s="86">
        <f t="shared" si="15"/>
        <v>5954.28</v>
      </c>
      <c r="J71" s="86">
        <f t="shared" si="15"/>
        <v>5954.28</v>
      </c>
      <c r="K71" s="86">
        <f t="shared" si="15"/>
        <v>5954.28</v>
      </c>
      <c r="L71" s="86">
        <f t="shared" si="15"/>
        <v>5954.28</v>
      </c>
      <c r="M71" s="86">
        <f t="shared" si="15"/>
        <v>5954.28</v>
      </c>
      <c r="N71" s="86">
        <f t="shared" si="15"/>
        <v>5954.28</v>
      </c>
      <c r="O71" s="86">
        <f t="shared" si="15"/>
        <v>5954.28</v>
      </c>
      <c r="P71" s="86">
        <f t="shared" si="15"/>
        <v>5954.28</v>
      </c>
      <c r="Q71" s="86">
        <f t="shared" si="15"/>
        <v>5954.28</v>
      </c>
      <c r="R71" s="86">
        <f t="shared" si="15"/>
        <v>5954.28</v>
      </c>
      <c r="S71" s="86">
        <f t="shared" si="15"/>
        <v>5954.28</v>
      </c>
      <c r="T71" s="86">
        <f t="shared" si="15"/>
        <v>5954.28</v>
      </c>
      <c r="U71" s="86">
        <f t="shared" si="15"/>
        <v>5954.28</v>
      </c>
      <c r="V71" s="86">
        <f t="shared" si="15"/>
        <v>5954.28</v>
      </c>
      <c r="W71" s="86">
        <f t="shared" si="15"/>
        <v>5954.28</v>
      </c>
      <c r="X71" s="86">
        <f t="shared" si="15"/>
        <v>5954.28</v>
      </c>
      <c r="Y71" s="86">
        <f t="shared" si="15"/>
        <v>5954.28</v>
      </c>
      <c r="Z71" s="86">
        <f t="shared" si="15"/>
        <v>5954.28</v>
      </c>
      <c r="AA71" s="86">
        <f t="shared" si="15"/>
        <v>5954.28</v>
      </c>
      <c r="AB71" s="86">
        <f t="shared" si="15"/>
        <v>5954.28</v>
      </c>
      <c r="AC71" s="86">
        <f t="shared" si="15"/>
        <v>5954.28</v>
      </c>
      <c r="AD71" s="86">
        <f t="shared" si="15"/>
        <v>5954.28</v>
      </c>
      <c r="AE71" s="86">
        <f t="shared" si="15"/>
        <v>5954.28</v>
      </c>
      <c r="AF71" s="86">
        <f t="shared" si="15"/>
        <v>5954.28</v>
      </c>
      <c r="AG71" s="86">
        <f t="shared" si="15"/>
        <v>5954.28</v>
      </c>
      <c r="AH71" s="86">
        <f t="shared" si="15"/>
        <v>5954.28</v>
      </c>
      <c r="AI71" s="86"/>
    </row>
    <row r="72" spans="1:35" s="139" customFormat="1" x14ac:dyDescent="0.25">
      <c r="A72" s="8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25">
      <c r="B73" s="6" t="s">
        <v>310</v>
      </c>
    </row>
    <row r="74" spans="1:35" x14ac:dyDescent="0.25">
      <c r="B74" s="32" t="s">
        <v>348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>
        <f>SUM(C74:AH74)</f>
        <v>0</v>
      </c>
    </row>
    <row r="75" spans="1:35" s="137" customFormat="1" hidden="1" x14ac:dyDescent="0.25">
      <c r="A75" s="46"/>
      <c r="B75" s="32" t="s">
        <v>374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s="137" customFormat="1" hidden="1" x14ac:dyDescent="0.25">
      <c r="A76" s="46"/>
      <c r="B76" s="25" t="s">
        <v>375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hidden="1" x14ac:dyDescent="0.25">
      <c r="B77" s="25" t="s">
        <v>395</v>
      </c>
      <c r="C77" s="39">
        <v>1</v>
      </c>
      <c r="D77" s="39">
        <v>1</v>
      </c>
      <c r="E77" s="39">
        <v>1</v>
      </c>
      <c r="F77" s="39">
        <v>1</v>
      </c>
      <c r="G77" s="39">
        <v>1</v>
      </c>
      <c r="H77" s="39">
        <v>1</v>
      </c>
      <c r="I77" s="39">
        <v>1</v>
      </c>
      <c r="J77" s="39">
        <v>1</v>
      </c>
      <c r="K77" s="39">
        <v>1</v>
      </c>
      <c r="L77" s="39">
        <v>1</v>
      </c>
      <c r="M77" s="39">
        <v>1</v>
      </c>
      <c r="N77" s="39">
        <v>1.2293000000000001</v>
      </c>
      <c r="O77" s="39">
        <v>1</v>
      </c>
      <c r="P77" s="39">
        <v>1</v>
      </c>
      <c r="Q77" s="39">
        <v>1</v>
      </c>
      <c r="R77" s="39">
        <v>1</v>
      </c>
      <c r="S77" s="39">
        <v>1</v>
      </c>
      <c r="T77" s="39">
        <v>1</v>
      </c>
      <c r="U77" s="39">
        <v>1</v>
      </c>
      <c r="V77" s="39">
        <v>1</v>
      </c>
      <c r="W77" s="39">
        <v>1</v>
      </c>
      <c r="X77" s="39">
        <v>1</v>
      </c>
      <c r="Y77" s="39">
        <v>1</v>
      </c>
      <c r="Z77" s="39">
        <v>1</v>
      </c>
      <c r="AA77" s="39">
        <v>1</v>
      </c>
      <c r="AB77" s="39">
        <v>1</v>
      </c>
      <c r="AC77" s="39">
        <v>1</v>
      </c>
      <c r="AD77" s="39">
        <v>1</v>
      </c>
      <c r="AE77" s="39">
        <v>1</v>
      </c>
      <c r="AF77" s="39">
        <v>1</v>
      </c>
      <c r="AG77" s="39">
        <v>1</v>
      </c>
      <c r="AH77" s="39">
        <v>1</v>
      </c>
      <c r="AI77" s="8"/>
    </row>
    <row r="78" spans="1:35" hidden="1" x14ac:dyDescent="0.25">
      <c r="A78" s="45"/>
      <c r="B78" s="25" t="s">
        <v>395</v>
      </c>
      <c r="C78" s="8">
        <f>MAX(C77,C76)</f>
        <v>1</v>
      </c>
      <c r="D78" s="8">
        <f t="shared" ref="D78:AH78" si="16">MAX(D77,D76)</f>
        <v>1</v>
      </c>
      <c r="E78" s="8">
        <f t="shared" si="16"/>
        <v>1</v>
      </c>
      <c r="F78" s="8">
        <f t="shared" si="16"/>
        <v>1</v>
      </c>
      <c r="G78" s="8">
        <f t="shared" si="16"/>
        <v>1</v>
      </c>
      <c r="H78" s="8">
        <f t="shared" si="16"/>
        <v>1</v>
      </c>
      <c r="I78" s="8">
        <f t="shared" si="16"/>
        <v>1</v>
      </c>
      <c r="J78" s="8">
        <f t="shared" si="16"/>
        <v>1</v>
      </c>
      <c r="K78" s="8">
        <f t="shared" si="16"/>
        <v>1</v>
      </c>
      <c r="L78" s="8">
        <f t="shared" si="16"/>
        <v>1</v>
      </c>
      <c r="M78" s="8">
        <f t="shared" si="16"/>
        <v>1</v>
      </c>
      <c r="N78" s="8">
        <f t="shared" si="16"/>
        <v>1.2293000000000001</v>
      </c>
      <c r="O78" s="8">
        <f t="shared" si="16"/>
        <v>1</v>
      </c>
      <c r="P78" s="8">
        <f t="shared" si="16"/>
        <v>1</v>
      </c>
      <c r="Q78" s="8">
        <f t="shared" si="16"/>
        <v>1</v>
      </c>
      <c r="R78" s="8">
        <f t="shared" si="16"/>
        <v>1</v>
      </c>
      <c r="S78" s="8">
        <f t="shared" si="16"/>
        <v>1</v>
      </c>
      <c r="T78" s="8">
        <f t="shared" si="16"/>
        <v>1</v>
      </c>
      <c r="U78" s="8">
        <f t="shared" si="16"/>
        <v>1</v>
      </c>
      <c r="V78" s="8">
        <f t="shared" si="16"/>
        <v>1</v>
      </c>
      <c r="W78" s="8">
        <f t="shared" si="16"/>
        <v>1</v>
      </c>
      <c r="X78" s="8">
        <f t="shared" si="16"/>
        <v>1</v>
      </c>
      <c r="Y78" s="8">
        <f t="shared" si="16"/>
        <v>1</v>
      </c>
      <c r="Z78" s="8">
        <f t="shared" si="16"/>
        <v>1</v>
      </c>
      <c r="AA78" s="8">
        <f t="shared" si="16"/>
        <v>1</v>
      </c>
      <c r="AB78" s="8">
        <f t="shared" si="16"/>
        <v>1</v>
      </c>
      <c r="AC78" s="8">
        <f t="shared" si="16"/>
        <v>1</v>
      </c>
      <c r="AD78" s="8">
        <f t="shared" si="16"/>
        <v>1</v>
      </c>
      <c r="AE78" s="8">
        <f t="shared" si="16"/>
        <v>1</v>
      </c>
      <c r="AF78" s="8">
        <f t="shared" si="16"/>
        <v>1</v>
      </c>
      <c r="AG78" s="8">
        <f t="shared" si="16"/>
        <v>1</v>
      </c>
      <c r="AH78" s="8">
        <f t="shared" si="16"/>
        <v>1</v>
      </c>
      <c r="AI78" s="2"/>
    </row>
    <row r="80" spans="1:35" x14ac:dyDescent="0.25">
      <c r="B80" s="85" t="s">
        <v>376</v>
      </c>
      <c r="C80" s="86">
        <f t="shared" ref="C80:AH80" si="17">ROUND(C71*C78,2)</f>
        <v>5954.28</v>
      </c>
      <c r="D80" s="86">
        <f t="shared" si="17"/>
        <v>5954.28</v>
      </c>
      <c r="E80" s="86">
        <f t="shared" si="17"/>
        <v>5954.28</v>
      </c>
      <c r="F80" s="86">
        <f t="shared" si="17"/>
        <v>5954.28</v>
      </c>
      <c r="G80" s="86">
        <f t="shared" si="17"/>
        <v>5954.28</v>
      </c>
      <c r="H80" s="86">
        <f t="shared" si="17"/>
        <v>5954.28</v>
      </c>
      <c r="I80" s="86">
        <f t="shared" si="17"/>
        <v>5954.28</v>
      </c>
      <c r="J80" s="86">
        <f t="shared" si="17"/>
        <v>5954.28</v>
      </c>
      <c r="K80" s="86">
        <f t="shared" si="17"/>
        <v>5954.28</v>
      </c>
      <c r="L80" s="86">
        <f t="shared" si="17"/>
        <v>5954.28</v>
      </c>
      <c r="M80" s="86">
        <f t="shared" si="17"/>
        <v>5954.28</v>
      </c>
      <c r="N80" s="86">
        <f t="shared" si="17"/>
        <v>7319.6</v>
      </c>
      <c r="O80" s="86">
        <f t="shared" si="17"/>
        <v>5954.28</v>
      </c>
      <c r="P80" s="86">
        <f t="shared" si="17"/>
        <v>5954.28</v>
      </c>
      <c r="Q80" s="86">
        <f t="shared" si="17"/>
        <v>5954.28</v>
      </c>
      <c r="R80" s="86">
        <f t="shared" si="17"/>
        <v>5954.28</v>
      </c>
      <c r="S80" s="86">
        <f t="shared" si="17"/>
        <v>5954.28</v>
      </c>
      <c r="T80" s="86">
        <f t="shared" si="17"/>
        <v>5954.28</v>
      </c>
      <c r="U80" s="86">
        <f t="shared" si="17"/>
        <v>5954.28</v>
      </c>
      <c r="V80" s="86">
        <f t="shared" si="17"/>
        <v>5954.28</v>
      </c>
      <c r="W80" s="86">
        <f t="shared" si="17"/>
        <v>5954.28</v>
      </c>
      <c r="X80" s="86">
        <f t="shared" si="17"/>
        <v>5954.28</v>
      </c>
      <c r="Y80" s="86">
        <f t="shared" si="17"/>
        <v>5954.28</v>
      </c>
      <c r="Z80" s="86">
        <f t="shared" si="17"/>
        <v>5954.28</v>
      </c>
      <c r="AA80" s="86">
        <f t="shared" si="17"/>
        <v>5954.28</v>
      </c>
      <c r="AB80" s="86">
        <f t="shared" si="17"/>
        <v>5954.28</v>
      </c>
      <c r="AC80" s="86">
        <f t="shared" si="17"/>
        <v>5954.28</v>
      </c>
      <c r="AD80" s="86">
        <f t="shared" si="17"/>
        <v>5954.28</v>
      </c>
      <c r="AE80" s="86">
        <f t="shared" si="17"/>
        <v>5954.28</v>
      </c>
      <c r="AF80" s="86">
        <f t="shared" si="17"/>
        <v>5954.28</v>
      </c>
      <c r="AG80" s="86">
        <f t="shared" si="17"/>
        <v>5954.28</v>
      </c>
      <c r="AH80" s="86">
        <f t="shared" si="17"/>
        <v>5954.28</v>
      </c>
      <c r="AI80" s="86"/>
    </row>
    <row r="81" spans="1:35" s="139" customFormat="1" x14ac:dyDescent="0.25">
      <c r="A81" s="84"/>
      <c r="B8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/>
    </row>
    <row r="82" spans="1:35" x14ac:dyDescent="0.25">
      <c r="B82" s="88" t="s">
        <v>377</v>
      </c>
      <c r="C82" s="89">
        <f t="shared" ref="C82:AH82" si="18">C80*(C50-C38-C39)</f>
        <v>0</v>
      </c>
      <c r="D82" s="89">
        <f t="shared" si="18"/>
        <v>6154939.2359999996</v>
      </c>
      <c r="E82" s="89">
        <f t="shared" si="18"/>
        <v>3179585.52</v>
      </c>
      <c r="F82" s="89">
        <f t="shared" si="18"/>
        <v>3342732.7919999999</v>
      </c>
      <c r="G82" s="89">
        <f t="shared" si="18"/>
        <v>3521361.1919999998</v>
      </c>
      <c r="H82" s="89">
        <f t="shared" si="18"/>
        <v>4547879.0639999993</v>
      </c>
      <c r="I82" s="89">
        <f t="shared" si="18"/>
        <v>1369484.4</v>
      </c>
      <c r="J82" s="89">
        <f t="shared" si="18"/>
        <v>0</v>
      </c>
      <c r="K82" s="89">
        <f t="shared" si="18"/>
        <v>1893461.0399999998</v>
      </c>
      <c r="L82" s="89">
        <f t="shared" si="18"/>
        <v>0</v>
      </c>
      <c r="M82" s="89">
        <f t="shared" si="18"/>
        <v>1411164.3599999999</v>
      </c>
      <c r="N82" s="89">
        <f t="shared" si="18"/>
        <v>465526.56000000006</v>
      </c>
      <c r="O82" s="89">
        <f t="shared" si="18"/>
        <v>2809824.7319999998</v>
      </c>
      <c r="P82" s="89">
        <f t="shared" si="18"/>
        <v>4080468.0839999993</v>
      </c>
      <c r="Q82" s="89">
        <f t="shared" si="18"/>
        <v>0</v>
      </c>
      <c r="R82" s="89">
        <f t="shared" si="18"/>
        <v>0</v>
      </c>
      <c r="S82" s="89">
        <f t="shared" si="18"/>
        <v>0</v>
      </c>
      <c r="T82" s="89">
        <f t="shared" si="18"/>
        <v>2156640.216</v>
      </c>
      <c r="U82" s="89">
        <f t="shared" si="18"/>
        <v>1620755.0159999998</v>
      </c>
      <c r="V82" s="89">
        <f t="shared" si="18"/>
        <v>1484997.432</v>
      </c>
      <c r="W82" s="89">
        <f t="shared" si="18"/>
        <v>1295651.328</v>
      </c>
      <c r="X82" s="89">
        <f t="shared" si="18"/>
        <v>1282551.912</v>
      </c>
      <c r="Y82" s="89">
        <f t="shared" si="18"/>
        <v>1468920.8759999999</v>
      </c>
      <c r="Z82" s="89">
        <f t="shared" si="18"/>
        <v>1472493.4439999999</v>
      </c>
      <c r="AA82" s="89">
        <f t="shared" si="18"/>
        <v>1059861.8399999999</v>
      </c>
      <c r="AB82" s="89">
        <f t="shared" si="18"/>
        <v>0</v>
      </c>
      <c r="AC82" s="89">
        <f t="shared" si="18"/>
        <v>0</v>
      </c>
      <c r="AD82" s="89">
        <f t="shared" si="18"/>
        <v>0</v>
      </c>
      <c r="AE82" s="89">
        <f t="shared" si="18"/>
        <v>1630877.2919999999</v>
      </c>
      <c r="AF82" s="89">
        <f t="shared" si="18"/>
        <v>1354598.7</v>
      </c>
      <c r="AG82" s="89">
        <f t="shared" si="18"/>
        <v>4633025.2680000002</v>
      </c>
      <c r="AH82" s="89">
        <f t="shared" si="18"/>
        <v>977097.34799999988</v>
      </c>
      <c r="AI82" s="89">
        <f>SUM(C82:AH82)</f>
        <v>53213897.652000003</v>
      </c>
    </row>
    <row r="83" spans="1:35" s="98" customFormat="1" x14ac:dyDescent="0.25">
      <c r="A83" s="49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21" x14ac:dyDescent="0.35">
      <c r="B85" s="37" t="s">
        <v>378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5" x14ac:dyDescent="0.25">
      <c r="B86" s="10"/>
      <c r="C86" s="1"/>
      <c r="D86" s="1"/>
      <c r="E86" s="1"/>
      <c r="L86" s="1"/>
    </row>
    <row r="87" spans="1:35" x14ac:dyDescent="0.25">
      <c r="B87" s="10" t="s">
        <v>314</v>
      </c>
      <c r="C87" s="1"/>
      <c r="D87" s="1"/>
      <c r="E87" s="1"/>
      <c r="L87" s="1"/>
    </row>
    <row r="88" spans="1:35" x14ac:dyDescent="0.25">
      <c r="B88" s="25" t="s">
        <v>379</v>
      </c>
      <c r="C88" s="8">
        <f>ROUND(IF(C62&gt;$B$8,MIN(0.4*(C62-$B$8),0.2),0),4)</f>
        <v>0</v>
      </c>
      <c r="D88" s="8">
        <f t="shared" ref="D88:AH88" si="19">ROUND(IF(D62&gt;$B$8,MIN(0.4*(D62-$B$8),0.2),0),4)</f>
        <v>4.7300000000000002E-2</v>
      </c>
      <c r="E88" s="8">
        <f t="shared" si="19"/>
        <v>2.8799999999999999E-2</v>
      </c>
      <c r="F88" s="8">
        <f t="shared" si="19"/>
        <v>4.1399999999999999E-2</v>
      </c>
      <c r="G88" s="8">
        <f t="shared" si="19"/>
        <v>0.17080000000000001</v>
      </c>
      <c r="H88" s="8">
        <f t="shared" si="19"/>
        <v>3.5799999999999998E-2</v>
      </c>
      <c r="I88" s="8">
        <f t="shared" si="19"/>
        <v>0</v>
      </c>
      <c r="J88" s="8">
        <f t="shared" si="19"/>
        <v>0.1111</v>
      </c>
      <c r="K88" s="8">
        <f t="shared" si="19"/>
        <v>0.1661</v>
      </c>
      <c r="L88" s="8">
        <f t="shared" si="19"/>
        <v>0</v>
      </c>
      <c r="M88" s="8">
        <f t="shared" si="19"/>
        <v>0</v>
      </c>
      <c r="N88" s="8">
        <f t="shared" si="19"/>
        <v>1.7999999999999999E-2</v>
      </c>
      <c r="O88" s="8">
        <f t="shared" si="19"/>
        <v>0</v>
      </c>
      <c r="P88" s="8">
        <f t="shared" si="19"/>
        <v>0</v>
      </c>
      <c r="Q88" s="8">
        <f t="shared" si="19"/>
        <v>0</v>
      </c>
      <c r="R88" s="8">
        <f t="shared" si="19"/>
        <v>0</v>
      </c>
      <c r="S88" s="8">
        <f t="shared" si="19"/>
        <v>0</v>
      </c>
      <c r="T88" s="8">
        <f t="shared" si="19"/>
        <v>6.4500000000000002E-2</v>
      </c>
      <c r="U88" s="8">
        <f t="shared" si="19"/>
        <v>0.15709999999999999</v>
      </c>
      <c r="V88" s="8">
        <f t="shared" si="19"/>
        <v>0</v>
      </c>
      <c r="W88" s="8">
        <f t="shared" si="19"/>
        <v>0</v>
      </c>
      <c r="X88" s="8">
        <f t="shared" si="19"/>
        <v>0</v>
      </c>
      <c r="Y88" s="8">
        <f t="shared" si="19"/>
        <v>0</v>
      </c>
      <c r="Z88" s="8">
        <f t="shared" si="19"/>
        <v>0</v>
      </c>
      <c r="AA88" s="8">
        <f t="shared" si="19"/>
        <v>0</v>
      </c>
      <c r="AB88" s="8">
        <f t="shared" si="19"/>
        <v>0</v>
      </c>
      <c r="AC88" s="8">
        <f t="shared" si="19"/>
        <v>0</v>
      </c>
      <c r="AD88" s="8">
        <f t="shared" si="19"/>
        <v>0</v>
      </c>
      <c r="AE88" s="8">
        <f t="shared" si="19"/>
        <v>0</v>
      </c>
      <c r="AF88" s="8">
        <f t="shared" si="19"/>
        <v>0</v>
      </c>
      <c r="AG88" s="8">
        <f t="shared" si="19"/>
        <v>0</v>
      </c>
      <c r="AH88" s="8">
        <f t="shared" si="19"/>
        <v>0.14199999999999999</v>
      </c>
      <c r="AI88" s="2"/>
    </row>
    <row r="89" spans="1:35" x14ac:dyDescent="0.25">
      <c r="B89" s="25" t="s">
        <v>230</v>
      </c>
      <c r="C89" s="36">
        <f t="shared" ref="C89:AH89" si="20">ROUND(IF(C88&gt;0,(C53*$B$8),C65),1)</f>
        <v>0</v>
      </c>
      <c r="D89" s="36">
        <f t="shared" si="20"/>
        <v>453.6</v>
      </c>
      <c r="E89" s="36">
        <f t="shared" si="20"/>
        <v>234.3</v>
      </c>
      <c r="F89" s="36">
        <f t="shared" si="20"/>
        <v>246.3</v>
      </c>
      <c r="G89" s="36">
        <f t="shared" si="20"/>
        <v>255.8</v>
      </c>
      <c r="H89" s="36">
        <f t="shared" si="20"/>
        <v>331.2</v>
      </c>
      <c r="I89" s="36">
        <f t="shared" si="20"/>
        <v>59</v>
      </c>
      <c r="J89" s="36">
        <f t="shared" si="20"/>
        <v>1160.2</v>
      </c>
      <c r="K89" s="36">
        <f t="shared" si="20"/>
        <v>139.5</v>
      </c>
      <c r="L89" s="36">
        <f t="shared" si="20"/>
        <v>0</v>
      </c>
      <c r="M89" s="36">
        <f t="shared" si="20"/>
        <v>24.9</v>
      </c>
      <c r="N89" s="36">
        <f t="shared" si="20"/>
        <v>27.2</v>
      </c>
      <c r="O89" s="36">
        <f t="shared" si="20"/>
        <v>140.9</v>
      </c>
      <c r="P89" s="36">
        <f t="shared" si="20"/>
        <v>184.9</v>
      </c>
      <c r="Q89" s="36">
        <f t="shared" si="20"/>
        <v>0</v>
      </c>
      <c r="R89" s="36">
        <f t="shared" si="20"/>
        <v>0</v>
      </c>
      <c r="S89" s="36">
        <f t="shared" si="20"/>
        <v>0</v>
      </c>
      <c r="T89" s="36">
        <f t="shared" si="20"/>
        <v>158.9</v>
      </c>
      <c r="U89" s="36">
        <f t="shared" si="20"/>
        <v>119.4</v>
      </c>
      <c r="V89" s="36">
        <f t="shared" si="20"/>
        <v>57.4</v>
      </c>
      <c r="W89" s="36">
        <f t="shared" si="20"/>
        <v>70.8</v>
      </c>
      <c r="X89" s="36">
        <f t="shared" si="20"/>
        <v>57.7</v>
      </c>
      <c r="Y89" s="36">
        <f t="shared" si="20"/>
        <v>65.599999999999994</v>
      </c>
      <c r="Z89" s="36">
        <f t="shared" si="20"/>
        <v>9.4</v>
      </c>
      <c r="AA89" s="36">
        <f t="shared" si="20"/>
        <v>3.2</v>
      </c>
      <c r="AB89" s="36">
        <f t="shared" si="20"/>
        <v>56.6</v>
      </c>
      <c r="AC89" s="36">
        <f t="shared" si="20"/>
        <v>113.1</v>
      </c>
      <c r="AD89" s="36">
        <f t="shared" si="20"/>
        <v>0</v>
      </c>
      <c r="AE89" s="36">
        <f t="shared" si="20"/>
        <v>101.8</v>
      </c>
      <c r="AF89" s="36">
        <f t="shared" si="20"/>
        <v>59.7</v>
      </c>
      <c r="AG89" s="36">
        <f t="shared" si="20"/>
        <v>162.1</v>
      </c>
      <c r="AH89" s="36">
        <f t="shared" si="20"/>
        <v>69.3</v>
      </c>
      <c r="AI89" s="13">
        <f>SUM(C89:AH89)</f>
        <v>4362.8000000000011</v>
      </c>
    </row>
    <row r="90" spans="1:35" ht="17.25" customHeight="1" x14ac:dyDescent="0.35">
      <c r="A90" s="48"/>
      <c r="B90" s="25" t="s">
        <v>226</v>
      </c>
      <c r="C90" s="1">
        <f t="shared" ref="C90:AH90" si="21">IF(C88&gt;0,(C65-C89),0)</f>
        <v>0</v>
      </c>
      <c r="D90" s="1">
        <f t="shared" si="21"/>
        <v>122.31857142857132</v>
      </c>
      <c r="E90" s="1">
        <f t="shared" si="21"/>
        <v>38.492899408283677</v>
      </c>
      <c r="F90" s="1">
        <f t="shared" si="21"/>
        <v>58.098874296435042</v>
      </c>
      <c r="G90" s="1">
        <f t="shared" si="21"/>
        <v>248.89338103756666</v>
      </c>
      <c r="H90" s="1">
        <f t="shared" si="21"/>
        <v>67.601659751037232</v>
      </c>
      <c r="I90" s="1">
        <f t="shared" si="21"/>
        <v>0</v>
      </c>
      <c r="J90" s="1">
        <f t="shared" si="21"/>
        <v>734.49652509652333</v>
      </c>
      <c r="K90" s="1">
        <f t="shared" si="21"/>
        <v>132.08385093167692</v>
      </c>
      <c r="L90" s="1">
        <f t="shared" si="21"/>
        <v>0</v>
      </c>
      <c r="M90" s="1">
        <f t="shared" si="21"/>
        <v>0</v>
      </c>
      <c r="N90" s="1">
        <f t="shared" si="21"/>
        <v>2.7999999999999723</v>
      </c>
      <c r="O90" s="1">
        <f t="shared" si="21"/>
        <v>0</v>
      </c>
      <c r="P90" s="1">
        <f t="shared" si="21"/>
        <v>0</v>
      </c>
      <c r="Q90" s="1">
        <f t="shared" si="21"/>
        <v>0</v>
      </c>
      <c r="R90" s="1">
        <f t="shared" si="21"/>
        <v>0</v>
      </c>
      <c r="S90" s="1">
        <f t="shared" si="21"/>
        <v>0</v>
      </c>
      <c r="T90" s="1">
        <f t="shared" si="21"/>
        <v>58.419999999999987</v>
      </c>
      <c r="U90" s="1">
        <f t="shared" si="21"/>
        <v>106.93479853479838</v>
      </c>
      <c r="V90" s="1">
        <f t="shared" si="21"/>
        <v>0</v>
      </c>
      <c r="W90" s="1">
        <f t="shared" si="21"/>
        <v>0</v>
      </c>
      <c r="X90" s="1">
        <f t="shared" si="21"/>
        <v>0</v>
      </c>
      <c r="Y90" s="1">
        <f t="shared" si="21"/>
        <v>0</v>
      </c>
      <c r="Z90" s="1">
        <f t="shared" si="21"/>
        <v>0</v>
      </c>
      <c r="AA90" s="1">
        <f t="shared" si="21"/>
        <v>0</v>
      </c>
      <c r="AB90" s="1">
        <f t="shared" si="21"/>
        <v>0</v>
      </c>
      <c r="AC90" s="1">
        <f t="shared" si="21"/>
        <v>0</v>
      </c>
      <c r="AD90" s="1">
        <f t="shared" si="21"/>
        <v>0</v>
      </c>
      <c r="AE90" s="1">
        <f t="shared" si="21"/>
        <v>0</v>
      </c>
      <c r="AF90" s="1">
        <f t="shared" si="21"/>
        <v>0</v>
      </c>
      <c r="AG90" s="1">
        <f t="shared" si="21"/>
        <v>0</v>
      </c>
      <c r="AH90" s="1">
        <f t="shared" si="21"/>
        <v>56.112499999999997</v>
      </c>
      <c r="AI90" s="2">
        <f>SUM(C90:AH90)</f>
        <v>1626.2530604848923</v>
      </c>
    </row>
    <row r="91" spans="1:35" x14ac:dyDescent="0.25">
      <c r="B91" s="2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2"/>
    </row>
    <row r="92" spans="1:35" x14ac:dyDescent="0.25">
      <c r="B92" s="87" t="s">
        <v>380</v>
      </c>
      <c r="C92" s="4">
        <f>ROUND(C89*$B$7*0.2,2)</f>
        <v>0</v>
      </c>
      <c r="D92" s="4">
        <f t="shared" ref="D92:AH92" si="22">ROUND(D89*D71*0.2,2)</f>
        <v>540172.28</v>
      </c>
      <c r="E92" s="4">
        <f t="shared" si="22"/>
        <v>279017.56</v>
      </c>
      <c r="F92" s="4">
        <f t="shared" si="22"/>
        <v>293307.83</v>
      </c>
      <c r="G92" s="4">
        <f t="shared" si="22"/>
        <v>304620.96000000002</v>
      </c>
      <c r="H92" s="4">
        <f t="shared" si="22"/>
        <v>394411.51</v>
      </c>
      <c r="I92" s="4">
        <f t="shared" si="22"/>
        <v>70260.5</v>
      </c>
      <c r="J92" s="4">
        <f t="shared" si="22"/>
        <v>1381631.13</v>
      </c>
      <c r="K92" s="4">
        <f t="shared" si="22"/>
        <v>166124.41</v>
      </c>
      <c r="L92" s="4">
        <f t="shared" si="22"/>
        <v>0</v>
      </c>
      <c r="M92" s="4">
        <f t="shared" si="22"/>
        <v>29652.31</v>
      </c>
      <c r="N92" s="4">
        <f t="shared" si="22"/>
        <v>32391.279999999999</v>
      </c>
      <c r="O92" s="4">
        <f t="shared" si="22"/>
        <v>167791.61</v>
      </c>
      <c r="P92" s="4">
        <f t="shared" si="22"/>
        <v>220189.27</v>
      </c>
      <c r="Q92" s="4">
        <f t="shared" si="22"/>
        <v>0</v>
      </c>
      <c r="R92" s="4">
        <f t="shared" si="22"/>
        <v>0</v>
      </c>
      <c r="S92" s="4">
        <f t="shared" si="22"/>
        <v>0</v>
      </c>
      <c r="T92" s="4">
        <f t="shared" si="22"/>
        <v>189227.02</v>
      </c>
      <c r="U92" s="4">
        <f t="shared" si="22"/>
        <v>142188.21</v>
      </c>
      <c r="V92" s="4">
        <f t="shared" si="22"/>
        <v>68355.13</v>
      </c>
      <c r="W92" s="4">
        <f t="shared" si="22"/>
        <v>84312.6</v>
      </c>
      <c r="X92" s="4">
        <f t="shared" si="22"/>
        <v>68712.39</v>
      </c>
      <c r="Y92" s="4">
        <f t="shared" si="22"/>
        <v>78120.149999999994</v>
      </c>
      <c r="Z92" s="4">
        <f t="shared" si="22"/>
        <v>11194.05</v>
      </c>
      <c r="AA92" s="4">
        <f t="shared" si="22"/>
        <v>3810.74</v>
      </c>
      <c r="AB92" s="4">
        <f t="shared" si="22"/>
        <v>67402.45</v>
      </c>
      <c r="AC92" s="4">
        <f t="shared" si="22"/>
        <v>134685.81</v>
      </c>
      <c r="AD92" s="4">
        <f t="shared" si="22"/>
        <v>0</v>
      </c>
      <c r="AE92" s="4">
        <f t="shared" si="22"/>
        <v>121229.14</v>
      </c>
      <c r="AF92" s="4">
        <f t="shared" si="22"/>
        <v>71094.100000000006</v>
      </c>
      <c r="AG92" s="4">
        <f t="shared" si="22"/>
        <v>193037.76</v>
      </c>
      <c r="AH92" s="4">
        <f t="shared" si="22"/>
        <v>82526.320000000007</v>
      </c>
      <c r="AI92" s="4">
        <f>SUM(C92:AH92)</f>
        <v>5195466.5199999986</v>
      </c>
    </row>
    <row r="93" spans="1:35" s="98" customFormat="1" x14ac:dyDescent="0.25">
      <c r="A93" s="49"/>
      <c r="B93" s="87" t="s">
        <v>381</v>
      </c>
      <c r="C93" s="4">
        <f t="shared" ref="C93:AH93" si="23">ROUND(IF(C88&lt;=0,0,(($B$7*(0.2+C88)*(C65-($B$8*C53))))),2)</f>
        <v>0</v>
      </c>
      <c r="D93" s="4">
        <f t="shared" si="23"/>
        <v>180131.61</v>
      </c>
      <c r="E93" s="4">
        <f t="shared" si="23"/>
        <v>52414.23</v>
      </c>
      <c r="F93" s="4">
        <f t="shared" si="23"/>
        <v>83448.350000000006</v>
      </c>
      <c r="G93" s="4">
        <f t="shared" si="23"/>
        <v>549570.35</v>
      </c>
      <c r="H93" s="4">
        <f t="shared" si="23"/>
        <v>94905.27</v>
      </c>
      <c r="I93" s="4">
        <f t="shared" si="23"/>
        <v>0</v>
      </c>
      <c r="J93" s="4">
        <f t="shared" si="23"/>
        <v>1360587.82</v>
      </c>
      <c r="K93" s="4">
        <f t="shared" si="23"/>
        <v>287840.84999999998</v>
      </c>
      <c r="L93" s="4">
        <f t="shared" si="23"/>
        <v>0</v>
      </c>
      <c r="M93" s="4">
        <f t="shared" si="23"/>
        <v>0</v>
      </c>
      <c r="N93" s="4">
        <f t="shared" si="23"/>
        <v>3627.22</v>
      </c>
      <c r="O93" s="4">
        <f t="shared" si="23"/>
        <v>0</v>
      </c>
      <c r="P93" s="4">
        <f t="shared" si="23"/>
        <v>0</v>
      </c>
      <c r="Q93" s="4">
        <f t="shared" si="23"/>
        <v>0</v>
      </c>
      <c r="R93" s="4">
        <f t="shared" si="23"/>
        <v>0</v>
      </c>
      <c r="S93" s="4">
        <f t="shared" si="23"/>
        <v>0</v>
      </c>
      <c r="T93" s="4">
        <f t="shared" si="23"/>
        <v>91953.53</v>
      </c>
      <c r="U93" s="4">
        <f t="shared" si="23"/>
        <v>227284.67</v>
      </c>
      <c r="V93" s="4">
        <f t="shared" si="23"/>
        <v>0</v>
      </c>
      <c r="W93" s="4">
        <f t="shared" si="23"/>
        <v>0</v>
      </c>
      <c r="X93" s="4">
        <f t="shared" si="23"/>
        <v>0</v>
      </c>
      <c r="Y93" s="4">
        <f t="shared" si="23"/>
        <v>0</v>
      </c>
      <c r="Z93" s="4">
        <f t="shared" si="23"/>
        <v>0</v>
      </c>
      <c r="AA93" s="4">
        <f t="shared" si="23"/>
        <v>0</v>
      </c>
      <c r="AB93" s="4">
        <f t="shared" si="23"/>
        <v>0</v>
      </c>
      <c r="AC93" s="4">
        <f t="shared" si="23"/>
        <v>0</v>
      </c>
      <c r="AD93" s="4">
        <f t="shared" si="23"/>
        <v>0</v>
      </c>
      <c r="AE93" s="4">
        <f t="shared" si="23"/>
        <v>0</v>
      </c>
      <c r="AF93" s="4">
        <f t="shared" si="23"/>
        <v>0</v>
      </c>
      <c r="AG93" s="4">
        <f t="shared" si="23"/>
        <v>0</v>
      </c>
      <c r="AH93" s="4">
        <f t="shared" si="23"/>
        <v>114203.56</v>
      </c>
      <c r="AI93" s="4">
        <f>SUM(C93:AH93)</f>
        <v>3045967.46</v>
      </c>
    </row>
    <row r="94" spans="1:35" s="98" customFormat="1" x14ac:dyDescent="0.25">
      <c r="A94" s="49"/>
      <c r="B94" s="88" t="s">
        <v>382</v>
      </c>
      <c r="C94" s="89">
        <f t="shared" ref="C94:AH94" si="24">C92+C93</f>
        <v>0</v>
      </c>
      <c r="D94" s="89">
        <f t="shared" si="24"/>
        <v>720303.89</v>
      </c>
      <c r="E94" s="89">
        <f t="shared" si="24"/>
        <v>331431.78999999998</v>
      </c>
      <c r="F94" s="89">
        <f t="shared" si="24"/>
        <v>376756.18000000005</v>
      </c>
      <c r="G94" s="89">
        <f t="shared" si="24"/>
        <v>854191.31</v>
      </c>
      <c r="H94" s="89">
        <f t="shared" si="24"/>
        <v>489316.78</v>
      </c>
      <c r="I94" s="89">
        <f t="shared" si="24"/>
        <v>70260.5</v>
      </c>
      <c r="J94" s="89">
        <f t="shared" si="24"/>
        <v>2742218.95</v>
      </c>
      <c r="K94" s="89">
        <f t="shared" si="24"/>
        <v>453965.26</v>
      </c>
      <c r="L94" s="89">
        <f t="shared" si="24"/>
        <v>0</v>
      </c>
      <c r="M94" s="89">
        <f t="shared" si="24"/>
        <v>29652.31</v>
      </c>
      <c r="N94" s="89">
        <f t="shared" si="24"/>
        <v>36018.5</v>
      </c>
      <c r="O94" s="89">
        <f t="shared" si="24"/>
        <v>167791.61</v>
      </c>
      <c r="P94" s="89">
        <f t="shared" si="24"/>
        <v>220189.27</v>
      </c>
      <c r="Q94" s="89">
        <f t="shared" si="24"/>
        <v>0</v>
      </c>
      <c r="R94" s="89">
        <f t="shared" si="24"/>
        <v>0</v>
      </c>
      <c r="S94" s="89">
        <f t="shared" si="24"/>
        <v>0</v>
      </c>
      <c r="T94" s="89">
        <f t="shared" si="24"/>
        <v>281180.55</v>
      </c>
      <c r="U94" s="89">
        <f t="shared" si="24"/>
        <v>369472.88</v>
      </c>
      <c r="V94" s="89">
        <f t="shared" si="24"/>
        <v>68355.13</v>
      </c>
      <c r="W94" s="89">
        <f t="shared" si="24"/>
        <v>84312.6</v>
      </c>
      <c r="X94" s="89">
        <f t="shared" si="24"/>
        <v>68712.39</v>
      </c>
      <c r="Y94" s="89">
        <f t="shared" si="24"/>
        <v>78120.149999999994</v>
      </c>
      <c r="Z94" s="89">
        <f t="shared" si="24"/>
        <v>11194.05</v>
      </c>
      <c r="AA94" s="89">
        <f t="shared" si="24"/>
        <v>3810.74</v>
      </c>
      <c r="AB94" s="89">
        <f t="shared" si="24"/>
        <v>67402.45</v>
      </c>
      <c r="AC94" s="89">
        <f t="shared" si="24"/>
        <v>134685.81</v>
      </c>
      <c r="AD94" s="89">
        <f t="shared" si="24"/>
        <v>0</v>
      </c>
      <c r="AE94" s="89">
        <f t="shared" si="24"/>
        <v>121229.14</v>
      </c>
      <c r="AF94" s="89">
        <f t="shared" si="24"/>
        <v>71094.100000000006</v>
      </c>
      <c r="AG94" s="89">
        <f t="shared" si="24"/>
        <v>193037.76</v>
      </c>
      <c r="AH94" s="89">
        <f t="shared" si="24"/>
        <v>196729.88</v>
      </c>
      <c r="AI94" s="89">
        <f>SUM(C94:AH94)</f>
        <v>8241433.9799999977</v>
      </c>
    </row>
    <row r="95" spans="1:35" s="98" customFormat="1" x14ac:dyDescent="0.25">
      <c r="A95" s="49"/>
      <c r="B95" s="88" t="s">
        <v>383</v>
      </c>
      <c r="C95" s="101"/>
      <c r="D95" s="101">
        <f>IF(D94&gt;0,D94/D65,0)</f>
        <v>1250.7043976951109</v>
      </c>
      <c r="E95" s="101">
        <f t="shared" ref="E95:AH95" si="25">IF(E94&gt;0,E94/E65,0)</f>
        <v>1214.9575400199572</v>
      </c>
      <c r="F95" s="101">
        <f t="shared" si="25"/>
        <v>1237.7055627121038</v>
      </c>
      <c r="G95" s="101">
        <f t="shared" si="25"/>
        <v>1692.4955668012192</v>
      </c>
      <c r="H95" s="101">
        <f t="shared" si="25"/>
        <v>1226.9677621338622</v>
      </c>
      <c r="I95" s="101">
        <f t="shared" si="25"/>
        <v>1190.320314842583</v>
      </c>
      <c r="J95" s="101">
        <f t="shared" si="25"/>
        <v>1447.313020147277</v>
      </c>
      <c r="K95" s="101">
        <f t="shared" si="25"/>
        <v>1671.5473267009727</v>
      </c>
      <c r="L95" s="101">
        <f t="shared" si="25"/>
        <v>0</v>
      </c>
      <c r="M95" s="101">
        <f t="shared" si="25"/>
        <v>1191.0970092827083</v>
      </c>
      <c r="N95" s="101">
        <f t="shared" si="25"/>
        <v>1200.6166666666677</v>
      </c>
      <c r="O95" s="101">
        <f t="shared" si="25"/>
        <v>1191.1462036448404</v>
      </c>
      <c r="P95" s="101">
        <f t="shared" si="25"/>
        <v>1190.9392200277696</v>
      </c>
      <c r="Q95" s="101">
        <f t="shared" si="25"/>
        <v>0</v>
      </c>
      <c r="R95" s="101">
        <f t="shared" si="25"/>
        <v>0</v>
      </c>
      <c r="S95" s="101">
        <f t="shared" si="25"/>
        <v>0</v>
      </c>
      <c r="T95" s="101">
        <f t="shared" si="25"/>
        <v>1293.8549144119272</v>
      </c>
      <c r="U95" s="101">
        <f t="shared" si="25"/>
        <v>1632.4174735472438</v>
      </c>
      <c r="V95" s="101">
        <f t="shared" si="25"/>
        <v>1190.9948290442533</v>
      </c>
      <c r="W95" s="101">
        <f t="shared" si="25"/>
        <v>1190.8881244593433</v>
      </c>
      <c r="X95" s="101">
        <f t="shared" si="25"/>
        <v>1191.3637058723211</v>
      </c>
      <c r="Y95" s="101">
        <f t="shared" si="25"/>
        <v>1191.2467137645517</v>
      </c>
      <c r="Z95" s="101">
        <f t="shared" si="25"/>
        <v>1191.9799838253164</v>
      </c>
      <c r="AA95" s="101">
        <f t="shared" si="25"/>
        <v>1198.8844943820261</v>
      </c>
      <c r="AB95" s="101">
        <f t="shared" si="25"/>
        <v>1191.2704075091606</v>
      </c>
      <c r="AC95" s="101">
        <f t="shared" si="25"/>
        <v>1191.2104555277297</v>
      </c>
      <c r="AD95" s="101">
        <f t="shared" si="25"/>
        <v>0</v>
      </c>
      <c r="AE95" s="101">
        <f t="shared" si="25"/>
        <v>1191.0665123236474</v>
      </c>
      <c r="AF95" s="101">
        <f t="shared" si="25"/>
        <v>1191.0435994194504</v>
      </c>
      <c r="AG95" s="101">
        <f t="shared" si="25"/>
        <v>1190.4924006075742</v>
      </c>
      <c r="AH95" s="101">
        <f t="shared" si="25"/>
        <v>1568.6624539021232</v>
      </c>
      <c r="AI95" s="101">
        <f>IF(AI94&gt;0,AI94/AI65,0)</f>
        <v>1376.1156042039704</v>
      </c>
    </row>
    <row r="96" spans="1:35" s="140" customFormat="1" x14ac:dyDescent="0.25">
      <c r="A96" s="49"/>
      <c r="B96" s="6"/>
      <c r="C9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x14ac:dyDescent="0.25">
      <c r="B97" s="10" t="s">
        <v>316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5" x14ac:dyDescent="0.25">
      <c r="B98" s="25" t="s">
        <v>384</v>
      </c>
      <c r="C98" s="8">
        <f>ROUND(IF(C63&gt;$B$9,MIN(0.8*(C63-$B$9),0.2),0),4)</f>
        <v>0</v>
      </c>
      <c r="D98" s="8">
        <f t="shared" ref="D98:AH98" si="26">ROUND(IF(D63&gt;$B$9,MIN(0.8*(D63-$B$9),0.2),0),4)</f>
        <v>0.2</v>
      </c>
      <c r="E98" s="8">
        <f t="shared" si="26"/>
        <v>1.4200000000000001E-2</v>
      </c>
      <c r="F98" s="8">
        <f t="shared" si="26"/>
        <v>9.0999999999999998E-2</v>
      </c>
      <c r="G98" s="8">
        <f t="shared" si="26"/>
        <v>0.2</v>
      </c>
      <c r="H98" s="8">
        <f t="shared" si="26"/>
        <v>0.1019</v>
      </c>
      <c r="I98" s="8">
        <f t="shared" si="26"/>
        <v>9.1000000000000004E-3</v>
      </c>
      <c r="J98" s="8">
        <f t="shared" si="26"/>
        <v>2.1100000000000001E-2</v>
      </c>
      <c r="K98" s="8">
        <f t="shared" si="26"/>
        <v>0.2</v>
      </c>
      <c r="L98" s="8">
        <f t="shared" si="26"/>
        <v>0</v>
      </c>
      <c r="M98" s="8">
        <f t="shared" si="26"/>
        <v>1.5299999999999999E-2</v>
      </c>
      <c r="N98" s="8">
        <f t="shared" si="26"/>
        <v>0</v>
      </c>
      <c r="O98" s="8">
        <f t="shared" si="26"/>
        <v>0</v>
      </c>
      <c r="P98" s="8">
        <f t="shared" si="26"/>
        <v>0</v>
      </c>
      <c r="Q98" s="8">
        <f t="shared" si="26"/>
        <v>0</v>
      </c>
      <c r="R98" s="8">
        <f t="shared" si="26"/>
        <v>0</v>
      </c>
      <c r="S98" s="8">
        <f t="shared" si="26"/>
        <v>0</v>
      </c>
      <c r="T98" s="8">
        <f t="shared" si="26"/>
        <v>0</v>
      </c>
      <c r="U98" s="8">
        <f t="shared" si="26"/>
        <v>0.1079</v>
      </c>
      <c r="V98" s="8">
        <f t="shared" si="26"/>
        <v>0</v>
      </c>
      <c r="W98" s="8">
        <f t="shared" si="26"/>
        <v>0</v>
      </c>
      <c r="X98" s="8">
        <f t="shared" si="26"/>
        <v>0</v>
      </c>
      <c r="Y98" s="8">
        <f t="shared" si="26"/>
        <v>7.1999999999999998E-3</v>
      </c>
      <c r="Z98" s="8">
        <f t="shared" si="26"/>
        <v>0</v>
      </c>
      <c r="AA98" s="8">
        <f t="shared" si="26"/>
        <v>0</v>
      </c>
      <c r="AB98" s="8">
        <f t="shared" si="26"/>
        <v>0</v>
      </c>
      <c r="AC98" s="8">
        <f t="shared" si="26"/>
        <v>0</v>
      </c>
      <c r="AD98" s="8">
        <f t="shared" si="26"/>
        <v>0</v>
      </c>
      <c r="AE98" s="8">
        <f t="shared" si="26"/>
        <v>0</v>
      </c>
      <c r="AF98" s="8">
        <f t="shared" si="26"/>
        <v>0</v>
      </c>
      <c r="AG98" s="8">
        <f t="shared" si="26"/>
        <v>0</v>
      </c>
      <c r="AH98" s="8">
        <f t="shared" si="26"/>
        <v>0</v>
      </c>
      <c r="AI98" s="2"/>
    </row>
    <row r="99" spans="1:35" x14ac:dyDescent="0.25">
      <c r="B99" s="61" t="s">
        <v>230</v>
      </c>
      <c r="C99" s="17">
        <f t="shared" ref="C99:AH99" si="27">ROUND(IF(C98&gt;0,(C53*$B$9),C67),1)</f>
        <v>0</v>
      </c>
      <c r="D99" s="17">
        <f t="shared" si="27"/>
        <v>134.6</v>
      </c>
      <c r="E99" s="17">
        <f t="shared" si="27"/>
        <v>69.5</v>
      </c>
      <c r="F99" s="17">
        <f t="shared" si="27"/>
        <v>73.099999999999994</v>
      </c>
      <c r="G99" s="17">
        <f t="shared" si="27"/>
        <v>75.900000000000006</v>
      </c>
      <c r="H99" s="17">
        <f t="shared" si="27"/>
        <v>98.3</v>
      </c>
      <c r="I99" s="17">
        <f t="shared" si="27"/>
        <v>29.9</v>
      </c>
      <c r="J99" s="17">
        <f t="shared" si="27"/>
        <v>344.2</v>
      </c>
      <c r="K99" s="17">
        <f t="shared" si="27"/>
        <v>41.4</v>
      </c>
      <c r="L99" s="17">
        <f t="shared" si="27"/>
        <v>0</v>
      </c>
      <c r="M99" s="17">
        <f t="shared" si="27"/>
        <v>30.9</v>
      </c>
      <c r="N99" s="17">
        <f t="shared" si="27"/>
        <v>0</v>
      </c>
      <c r="O99" s="17">
        <f t="shared" si="27"/>
        <v>0</v>
      </c>
      <c r="P99" s="17">
        <f t="shared" si="27"/>
        <v>43.9</v>
      </c>
      <c r="Q99" s="17">
        <f t="shared" si="27"/>
        <v>0</v>
      </c>
      <c r="R99" s="17">
        <f t="shared" si="27"/>
        <v>0</v>
      </c>
      <c r="S99" s="17">
        <f t="shared" si="27"/>
        <v>0</v>
      </c>
      <c r="T99" s="17">
        <f t="shared" si="27"/>
        <v>25.4</v>
      </c>
      <c r="U99" s="17">
        <f t="shared" si="27"/>
        <v>35.4</v>
      </c>
      <c r="V99" s="17">
        <f t="shared" si="27"/>
        <v>0</v>
      </c>
      <c r="W99" s="17">
        <f t="shared" si="27"/>
        <v>0</v>
      </c>
      <c r="X99" s="17">
        <f t="shared" si="27"/>
        <v>1.2</v>
      </c>
      <c r="Y99" s="17">
        <f t="shared" si="27"/>
        <v>32.1</v>
      </c>
      <c r="Z99" s="17">
        <f t="shared" si="27"/>
        <v>0</v>
      </c>
      <c r="AA99" s="17">
        <f t="shared" si="27"/>
        <v>0</v>
      </c>
      <c r="AB99" s="17">
        <f t="shared" si="27"/>
        <v>0</v>
      </c>
      <c r="AC99" s="17">
        <f t="shared" si="27"/>
        <v>14.3</v>
      </c>
      <c r="AD99" s="17">
        <f t="shared" si="27"/>
        <v>0</v>
      </c>
      <c r="AE99" s="17">
        <f t="shared" si="27"/>
        <v>15.9</v>
      </c>
      <c r="AF99" s="17">
        <f t="shared" si="27"/>
        <v>3.4</v>
      </c>
      <c r="AG99" s="17">
        <f t="shared" si="27"/>
        <v>6.9</v>
      </c>
      <c r="AH99" s="17">
        <f t="shared" si="27"/>
        <v>0</v>
      </c>
      <c r="AI99" s="17">
        <f>SUM(C99:AH99)</f>
        <v>1076.3000000000002</v>
      </c>
    </row>
    <row r="100" spans="1:35" s="137" customFormat="1" x14ac:dyDescent="0.25">
      <c r="A100" s="46"/>
      <c r="B100" s="61" t="s">
        <v>226</v>
      </c>
      <c r="C100" s="17">
        <f t="shared" ref="C100:AH100" si="28">IF(C98&gt;0,(C67-C99),0)</f>
        <v>0</v>
      </c>
      <c r="D100" s="17">
        <f t="shared" si="28"/>
        <v>319.29999999999995</v>
      </c>
      <c r="E100" s="17">
        <f t="shared" si="28"/>
        <v>9.5</v>
      </c>
      <c r="F100" s="17">
        <f t="shared" si="28"/>
        <v>63.800000000000011</v>
      </c>
      <c r="G100" s="17">
        <f t="shared" si="28"/>
        <v>283.10000000000002</v>
      </c>
      <c r="H100" s="17">
        <f t="shared" si="28"/>
        <v>96.100000000000009</v>
      </c>
      <c r="I100" s="17">
        <f t="shared" si="28"/>
        <v>2.7000000000000028</v>
      </c>
      <c r="J100" s="17">
        <f t="shared" si="28"/>
        <v>69.900000000000034</v>
      </c>
      <c r="K100" s="17">
        <f t="shared" si="28"/>
        <v>220.99999999999997</v>
      </c>
      <c r="L100" s="17">
        <f t="shared" si="28"/>
        <v>0</v>
      </c>
      <c r="M100" s="17">
        <f t="shared" si="28"/>
        <v>4.5</v>
      </c>
      <c r="N100" s="17">
        <f t="shared" si="28"/>
        <v>0</v>
      </c>
      <c r="O100" s="17">
        <f t="shared" si="28"/>
        <v>0</v>
      </c>
      <c r="P100" s="17">
        <f t="shared" si="28"/>
        <v>0</v>
      </c>
      <c r="Q100" s="17">
        <f t="shared" si="28"/>
        <v>0</v>
      </c>
      <c r="R100" s="17">
        <f t="shared" si="28"/>
        <v>0</v>
      </c>
      <c r="S100" s="17">
        <f t="shared" si="28"/>
        <v>0</v>
      </c>
      <c r="T100" s="17">
        <f t="shared" si="28"/>
        <v>0</v>
      </c>
      <c r="U100" s="17">
        <f t="shared" si="28"/>
        <v>36.800000000000004</v>
      </c>
      <c r="V100" s="17">
        <f t="shared" si="28"/>
        <v>0</v>
      </c>
      <c r="W100" s="17">
        <f t="shared" si="28"/>
        <v>0</v>
      </c>
      <c r="X100" s="17">
        <f t="shared" si="28"/>
        <v>0</v>
      </c>
      <c r="Y100" s="17">
        <f t="shared" si="28"/>
        <v>2.1999999999999957</v>
      </c>
      <c r="Z100" s="17">
        <f t="shared" si="28"/>
        <v>0</v>
      </c>
      <c r="AA100" s="17">
        <f t="shared" si="28"/>
        <v>0</v>
      </c>
      <c r="AB100" s="17">
        <f t="shared" si="28"/>
        <v>0</v>
      </c>
      <c r="AC100" s="17">
        <f t="shared" si="28"/>
        <v>0</v>
      </c>
      <c r="AD100" s="17">
        <f t="shared" si="28"/>
        <v>0</v>
      </c>
      <c r="AE100" s="17">
        <f t="shared" si="28"/>
        <v>0</v>
      </c>
      <c r="AF100" s="17">
        <f t="shared" si="28"/>
        <v>0</v>
      </c>
      <c r="AG100" s="17">
        <f t="shared" si="28"/>
        <v>0</v>
      </c>
      <c r="AH100" s="17">
        <f t="shared" si="28"/>
        <v>0</v>
      </c>
      <c r="AI100" s="17">
        <f>SUM(C100:AH100)</f>
        <v>1108.9000000000001</v>
      </c>
    </row>
    <row r="101" spans="1:35" s="137" customFormat="1" x14ac:dyDescent="0.25">
      <c r="A101" s="46"/>
      <c r="B101" s="2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2"/>
    </row>
    <row r="102" spans="1:35" x14ac:dyDescent="0.25">
      <c r="B102" s="90" t="s">
        <v>385</v>
      </c>
      <c r="C102" s="4">
        <f>ROUND(C99*$B$7*0.2,2)</f>
        <v>0</v>
      </c>
      <c r="D102" s="4">
        <f t="shared" ref="D102:AH102" si="29">ROUND(D99*$B$7*0.2,2)</f>
        <v>160289.22</v>
      </c>
      <c r="E102" s="4">
        <f t="shared" si="29"/>
        <v>82764.490000000005</v>
      </c>
      <c r="F102" s="4">
        <f t="shared" si="29"/>
        <v>87051.57</v>
      </c>
      <c r="G102" s="4">
        <f t="shared" si="29"/>
        <v>90385.97</v>
      </c>
      <c r="H102" s="4">
        <f t="shared" si="29"/>
        <v>117061.14</v>
      </c>
      <c r="I102" s="4">
        <f t="shared" si="29"/>
        <v>35606.589999999997</v>
      </c>
      <c r="J102" s="4">
        <f t="shared" si="29"/>
        <v>409892.64</v>
      </c>
      <c r="K102" s="4">
        <f t="shared" si="29"/>
        <v>49301.440000000002</v>
      </c>
      <c r="L102" s="4">
        <f t="shared" si="29"/>
        <v>0</v>
      </c>
      <c r="M102" s="4">
        <f t="shared" si="29"/>
        <v>36797.449999999997</v>
      </c>
      <c r="N102" s="4">
        <f t="shared" si="29"/>
        <v>0</v>
      </c>
      <c r="O102" s="4">
        <f t="shared" si="29"/>
        <v>0</v>
      </c>
      <c r="P102" s="4">
        <f t="shared" si="29"/>
        <v>52278.58</v>
      </c>
      <c r="Q102" s="4">
        <f t="shared" si="29"/>
        <v>0</v>
      </c>
      <c r="R102" s="4">
        <f t="shared" si="29"/>
        <v>0</v>
      </c>
      <c r="S102" s="4">
        <f t="shared" si="29"/>
        <v>0</v>
      </c>
      <c r="T102" s="4">
        <f t="shared" si="29"/>
        <v>30247.74</v>
      </c>
      <c r="U102" s="4">
        <f t="shared" si="29"/>
        <v>42156.3</v>
      </c>
      <c r="V102" s="4">
        <f t="shared" si="29"/>
        <v>0</v>
      </c>
      <c r="W102" s="4">
        <f t="shared" si="29"/>
        <v>0</v>
      </c>
      <c r="X102" s="4">
        <f t="shared" si="29"/>
        <v>1429.03</v>
      </c>
      <c r="Y102" s="4">
        <f t="shared" si="29"/>
        <v>38226.480000000003</v>
      </c>
      <c r="Z102" s="4">
        <f t="shared" si="29"/>
        <v>0</v>
      </c>
      <c r="AA102" s="4">
        <f t="shared" si="29"/>
        <v>0</v>
      </c>
      <c r="AB102" s="4">
        <f t="shared" si="29"/>
        <v>0</v>
      </c>
      <c r="AC102" s="4">
        <f t="shared" si="29"/>
        <v>17029.240000000002</v>
      </c>
      <c r="AD102" s="4">
        <f t="shared" si="29"/>
        <v>0</v>
      </c>
      <c r="AE102" s="4">
        <f t="shared" si="29"/>
        <v>18934.61</v>
      </c>
      <c r="AF102" s="4">
        <f t="shared" si="29"/>
        <v>4048.91</v>
      </c>
      <c r="AG102" s="4">
        <f t="shared" si="29"/>
        <v>8216.91</v>
      </c>
      <c r="AH102" s="4">
        <f t="shared" si="29"/>
        <v>0</v>
      </c>
      <c r="AI102" s="4">
        <f>SUM(C102:AH102)</f>
        <v>1281718.31</v>
      </c>
    </row>
    <row r="103" spans="1:35" s="98" customFormat="1" x14ac:dyDescent="0.25">
      <c r="A103" s="49"/>
      <c r="B103" s="90" t="s">
        <v>381</v>
      </c>
      <c r="C103" s="4">
        <f t="shared" ref="C103:AH103" si="30">ROUND((C98+0.2)*C71*C100,2)</f>
        <v>0</v>
      </c>
      <c r="D103" s="4">
        <f t="shared" si="30"/>
        <v>760480.64</v>
      </c>
      <c r="E103" s="4">
        <f t="shared" si="30"/>
        <v>12116.36</v>
      </c>
      <c r="F103" s="4">
        <f t="shared" si="30"/>
        <v>110545.97</v>
      </c>
      <c r="G103" s="4">
        <f t="shared" si="30"/>
        <v>674262.67</v>
      </c>
      <c r="H103" s="4">
        <f t="shared" si="30"/>
        <v>172749.08</v>
      </c>
      <c r="I103" s="4">
        <f t="shared" si="30"/>
        <v>3361.61</v>
      </c>
      <c r="J103" s="4">
        <f t="shared" si="30"/>
        <v>92022.74</v>
      </c>
      <c r="K103" s="4">
        <f t="shared" si="30"/>
        <v>526358.35</v>
      </c>
      <c r="L103" s="4">
        <f t="shared" si="30"/>
        <v>0</v>
      </c>
      <c r="M103" s="4">
        <f t="shared" si="30"/>
        <v>5768.8</v>
      </c>
      <c r="N103" s="4">
        <f t="shared" si="30"/>
        <v>0</v>
      </c>
      <c r="O103" s="4">
        <f t="shared" si="30"/>
        <v>0</v>
      </c>
      <c r="P103" s="4">
        <f t="shared" si="30"/>
        <v>0</v>
      </c>
      <c r="Q103" s="4">
        <f t="shared" si="30"/>
        <v>0</v>
      </c>
      <c r="R103" s="4">
        <f t="shared" si="30"/>
        <v>0</v>
      </c>
      <c r="S103" s="4">
        <f t="shared" si="30"/>
        <v>0</v>
      </c>
      <c r="T103" s="4">
        <f t="shared" si="30"/>
        <v>0</v>
      </c>
      <c r="U103" s="4">
        <f t="shared" si="30"/>
        <v>67466.28</v>
      </c>
      <c r="V103" s="4">
        <f t="shared" si="30"/>
        <v>0</v>
      </c>
      <c r="W103" s="4">
        <f t="shared" si="30"/>
        <v>0</v>
      </c>
      <c r="X103" s="4">
        <f t="shared" si="30"/>
        <v>0</v>
      </c>
      <c r="Y103" s="4">
        <f t="shared" si="30"/>
        <v>2714.2</v>
      </c>
      <c r="Z103" s="4">
        <f t="shared" si="30"/>
        <v>0</v>
      </c>
      <c r="AA103" s="4">
        <f t="shared" si="30"/>
        <v>0</v>
      </c>
      <c r="AB103" s="4">
        <f t="shared" si="30"/>
        <v>0</v>
      </c>
      <c r="AC103" s="4">
        <f t="shared" si="30"/>
        <v>0</v>
      </c>
      <c r="AD103" s="4">
        <f t="shared" si="30"/>
        <v>0</v>
      </c>
      <c r="AE103" s="4">
        <f t="shared" si="30"/>
        <v>0</v>
      </c>
      <c r="AF103" s="4">
        <f t="shared" si="30"/>
        <v>0</v>
      </c>
      <c r="AG103" s="4">
        <f t="shared" si="30"/>
        <v>0</v>
      </c>
      <c r="AH103" s="4">
        <f t="shared" si="30"/>
        <v>0</v>
      </c>
      <c r="AI103" s="4">
        <f>SUM(C103:AH103)</f>
        <v>2427846.7000000002</v>
      </c>
    </row>
    <row r="104" spans="1:35" s="98" customFormat="1" x14ac:dyDescent="0.25">
      <c r="A104" s="49"/>
      <c r="B104" s="91" t="s">
        <v>386</v>
      </c>
      <c r="C104" s="89">
        <f>C102+C103</f>
        <v>0</v>
      </c>
      <c r="D104" s="89">
        <f t="shared" ref="D104:AH104" si="31">D102+D103</f>
        <v>920769.86</v>
      </c>
      <c r="E104" s="89">
        <f t="shared" si="31"/>
        <v>94880.85</v>
      </c>
      <c r="F104" s="89">
        <f t="shared" si="31"/>
        <v>197597.54</v>
      </c>
      <c r="G104" s="89">
        <f t="shared" si="31"/>
        <v>764648.64</v>
      </c>
      <c r="H104" s="89">
        <f t="shared" si="31"/>
        <v>289810.21999999997</v>
      </c>
      <c r="I104" s="89">
        <f t="shared" si="31"/>
        <v>38968.199999999997</v>
      </c>
      <c r="J104" s="89">
        <f t="shared" si="31"/>
        <v>501915.38</v>
      </c>
      <c r="K104" s="89">
        <f t="shared" si="31"/>
        <v>575659.79</v>
      </c>
      <c r="L104" s="89">
        <f t="shared" si="31"/>
        <v>0</v>
      </c>
      <c r="M104" s="89">
        <f t="shared" si="31"/>
        <v>42566.25</v>
      </c>
      <c r="N104" s="89">
        <f t="shared" si="31"/>
        <v>0</v>
      </c>
      <c r="O104" s="89">
        <f t="shared" si="31"/>
        <v>0</v>
      </c>
      <c r="P104" s="89">
        <f t="shared" si="31"/>
        <v>52278.58</v>
      </c>
      <c r="Q104" s="89">
        <f t="shared" si="31"/>
        <v>0</v>
      </c>
      <c r="R104" s="89">
        <f t="shared" si="31"/>
        <v>0</v>
      </c>
      <c r="S104" s="89">
        <f t="shared" si="31"/>
        <v>0</v>
      </c>
      <c r="T104" s="89">
        <f t="shared" si="31"/>
        <v>30247.74</v>
      </c>
      <c r="U104" s="89">
        <f t="shared" si="31"/>
        <v>109622.58</v>
      </c>
      <c r="V104" s="89">
        <f t="shared" si="31"/>
        <v>0</v>
      </c>
      <c r="W104" s="89">
        <f t="shared" si="31"/>
        <v>0</v>
      </c>
      <c r="X104" s="89">
        <f t="shared" si="31"/>
        <v>1429.03</v>
      </c>
      <c r="Y104" s="89">
        <f t="shared" si="31"/>
        <v>40940.68</v>
      </c>
      <c r="Z104" s="89">
        <f t="shared" si="31"/>
        <v>0</v>
      </c>
      <c r="AA104" s="89">
        <f t="shared" si="31"/>
        <v>0</v>
      </c>
      <c r="AB104" s="89">
        <f t="shared" si="31"/>
        <v>0</v>
      </c>
      <c r="AC104" s="89">
        <f t="shared" si="31"/>
        <v>17029.240000000002</v>
      </c>
      <c r="AD104" s="89">
        <f t="shared" si="31"/>
        <v>0</v>
      </c>
      <c r="AE104" s="89">
        <f t="shared" si="31"/>
        <v>18934.61</v>
      </c>
      <c r="AF104" s="89">
        <f t="shared" si="31"/>
        <v>4048.91</v>
      </c>
      <c r="AG104" s="89">
        <f t="shared" si="31"/>
        <v>8216.91</v>
      </c>
      <c r="AH104" s="89">
        <f t="shared" si="31"/>
        <v>0</v>
      </c>
      <c r="AI104" s="89">
        <f>SUM(C104:AH104)</f>
        <v>3709565.0100000012</v>
      </c>
    </row>
    <row r="105" spans="1:35" s="98" customFormat="1" x14ac:dyDescent="0.25">
      <c r="A105" s="49"/>
      <c r="B105" s="91" t="s">
        <v>387</v>
      </c>
      <c r="C105" s="101">
        <f t="shared" ref="C105:AH105" si="32">IF(C104&gt;0,C104/C67,0)</f>
        <v>0</v>
      </c>
      <c r="D105" s="101">
        <f t="shared" si="32"/>
        <v>2028.574267459793</v>
      </c>
      <c r="E105" s="101">
        <f t="shared" si="32"/>
        <v>1201.0234177215191</v>
      </c>
      <c r="F105" s="101">
        <f t="shared" si="32"/>
        <v>1443.3713659605551</v>
      </c>
      <c r="G105" s="101">
        <f t="shared" si="32"/>
        <v>2129.9405013927576</v>
      </c>
      <c r="H105" s="101">
        <f t="shared" si="32"/>
        <v>1490.7933127572014</v>
      </c>
      <c r="I105" s="101">
        <f t="shared" si="32"/>
        <v>1195.3435582822085</v>
      </c>
      <c r="J105" s="101">
        <f t="shared" si="32"/>
        <v>1212.0632214440955</v>
      </c>
      <c r="K105" s="101">
        <f t="shared" si="32"/>
        <v>2193.8254192073173</v>
      </c>
      <c r="L105" s="101">
        <f t="shared" si="32"/>
        <v>0</v>
      </c>
      <c r="M105" s="101">
        <f t="shared" si="32"/>
        <v>1202.4364406779662</v>
      </c>
      <c r="N105" s="101">
        <f t="shared" si="32"/>
        <v>0</v>
      </c>
      <c r="O105" s="101">
        <f t="shared" si="32"/>
        <v>0</v>
      </c>
      <c r="P105" s="101">
        <f t="shared" si="32"/>
        <v>1190.8560364464693</v>
      </c>
      <c r="Q105" s="101">
        <f t="shared" si="32"/>
        <v>0</v>
      </c>
      <c r="R105" s="101">
        <f t="shared" si="32"/>
        <v>0</v>
      </c>
      <c r="S105" s="101">
        <f t="shared" si="32"/>
        <v>0</v>
      </c>
      <c r="T105" s="101">
        <f t="shared" si="32"/>
        <v>1190.8559055118112</v>
      </c>
      <c r="U105" s="101">
        <f t="shared" si="32"/>
        <v>1518.3182825484764</v>
      </c>
      <c r="V105" s="101">
        <f t="shared" si="32"/>
        <v>0</v>
      </c>
      <c r="W105" s="101">
        <f t="shared" si="32"/>
        <v>0</v>
      </c>
      <c r="X105" s="101">
        <f t="shared" si="32"/>
        <v>1190.8583333333333</v>
      </c>
      <c r="Y105" s="101">
        <f t="shared" si="32"/>
        <v>1193.6058309037901</v>
      </c>
      <c r="Z105" s="101">
        <f t="shared" si="32"/>
        <v>0</v>
      </c>
      <c r="AA105" s="101">
        <f t="shared" si="32"/>
        <v>0</v>
      </c>
      <c r="AB105" s="101">
        <f t="shared" si="32"/>
        <v>0</v>
      </c>
      <c r="AC105" s="101">
        <f t="shared" si="32"/>
        <v>1190.8559440559441</v>
      </c>
      <c r="AD105" s="101">
        <f t="shared" si="32"/>
        <v>0</v>
      </c>
      <c r="AE105" s="101">
        <f t="shared" si="32"/>
        <v>1190.8559748427674</v>
      </c>
      <c r="AF105" s="101">
        <f t="shared" si="32"/>
        <v>1190.8558823529411</v>
      </c>
      <c r="AG105" s="101">
        <f t="shared" si="32"/>
        <v>1190.8565217391304</v>
      </c>
      <c r="AH105" s="101">
        <f t="shared" si="32"/>
        <v>0</v>
      </c>
      <c r="AI105" s="101">
        <f>IF(AI104&gt;0,AI104/AI67,0)</f>
        <v>1697.5860378912685</v>
      </c>
    </row>
    <row r="106" spans="1:35" s="140" customFormat="1" x14ac:dyDescent="0.25">
      <c r="A106" s="49"/>
      <c r="B106" s="91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</row>
    <row r="107" spans="1:35" s="140" customFormat="1" x14ac:dyDescent="0.25">
      <c r="A107" s="49"/>
      <c r="B107"/>
      <c r="C107" s="3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t="21" x14ac:dyDescent="0.35">
      <c r="B108" s="37" t="s">
        <v>388</v>
      </c>
    </row>
    <row r="110" spans="1:35" x14ac:dyDescent="0.25">
      <c r="B110" s="4" t="s">
        <v>389</v>
      </c>
      <c r="C110" s="4">
        <f t="shared" ref="C110:AH110" si="33">C38*$B$7</f>
        <v>0</v>
      </c>
      <c r="D110" s="4">
        <f t="shared" si="33"/>
        <v>0</v>
      </c>
      <c r="E110" s="4">
        <f t="shared" si="33"/>
        <v>0</v>
      </c>
      <c r="F110" s="4">
        <f t="shared" si="33"/>
        <v>0</v>
      </c>
      <c r="G110" s="4">
        <f t="shared" si="33"/>
        <v>0</v>
      </c>
      <c r="H110" s="4">
        <f t="shared" si="33"/>
        <v>0</v>
      </c>
      <c r="I110" s="4">
        <f t="shared" si="33"/>
        <v>0</v>
      </c>
      <c r="J110" s="4">
        <f t="shared" si="33"/>
        <v>15743116.319999998</v>
      </c>
      <c r="K110" s="4">
        <f t="shared" si="33"/>
        <v>0</v>
      </c>
      <c r="L110" s="4">
        <f t="shared" si="33"/>
        <v>0</v>
      </c>
      <c r="M110" s="4">
        <f t="shared" si="33"/>
        <v>0</v>
      </c>
      <c r="N110" s="4">
        <f t="shared" si="33"/>
        <v>0</v>
      </c>
      <c r="O110" s="4">
        <f t="shared" si="33"/>
        <v>0</v>
      </c>
      <c r="P110" s="4">
        <f t="shared" si="33"/>
        <v>0</v>
      </c>
      <c r="Q110" s="4">
        <f t="shared" si="33"/>
        <v>0</v>
      </c>
      <c r="R110" s="4">
        <f t="shared" si="33"/>
        <v>0</v>
      </c>
      <c r="S110" s="4">
        <f t="shared" si="33"/>
        <v>0</v>
      </c>
      <c r="T110" s="4">
        <f t="shared" si="33"/>
        <v>0</v>
      </c>
      <c r="U110" s="4">
        <f t="shared" si="33"/>
        <v>0</v>
      </c>
      <c r="V110" s="4">
        <f t="shared" si="33"/>
        <v>0</v>
      </c>
      <c r="W110" s="4">
        <f t="shared" si="33"/>
        <v>0</v>
      </c>
      <c r="X110" s="4">
        <f t="shared" si="33"/>
        <v>0</v>
      </c>
      <c r="Y110" s="4">
        <f t="shared" si="33"/>
        <v>0</v>
      </c>
      <c r="Z110" s="4">
        <f t="shared" si="33"/>
        <v>0</v>
      </c>
      <c r="AA110" s="4">
        <f t="shared" si="33"/>
        <v>0</v>
      </c>
      <c r="AB110" s="4">
        <f t="shared" si="33"/>
        <v>1161084.5999999999</v>
      </c>
      <c r="AC110" s="4">
        <f t="shared" si="33"/>
        <v>1664221.26</v>
      </c>
      <c r="AD110" s="4">
        <f t="shared" si="33"/>
        <v>0</v>
      </c>
      <c r="AE110" s="4">
        <f t="shared" si="33"/>
        <v>0</v>
      </c>
      <c r="AF110" s="4">
        <f t="shared" si="33"/>
        <v>0</v>
      </c>
      <c r="AG110" s="4">
        <f t="shared" si="33"/>
        <v>0</v>
      </c>
      <c r="AH110" s="4">
        <f t="shared" si="33"/>
        <v>0</v>
      </c>
      <c r="AI110" s="4">
        <f>SUM(C110:AH110)</f>
        <v>18568422.18</v>
      </c>
    </row>
    <row r="111" spans="1:35" s="98" customFormat="1" x14ac:dyDescent="0.25">
      <c r="A111" s="49"/>
      <c r="B111" s="4" t="s">
        <v>390</v>
      </c>
      <c r="C111" s="4">
        <f t="shared" ref="C111:AH111" si="34">C39*$B$7</f>
        <v>0</v>
      </c>
      <c r="D111" s="4">
        <f t="shared" si="34"/>
        <v>0</v>
      </c>
      <c r="E111" s="4">
        <f t="shared" si="34"/>
        <v>0</v>
      </c>
      <c r="F111" s="4">
        <f t="shared" si="34"/>
        <v>0</v>
      </c>
      <c r="G111" s="4">
        <f t="shared" si="34"/>
        <v>0</v>
      </c>
      <c r="H111" s="4">
        <f t="shared" si="34"/>
        <v>0</v>
      </c>
      <c r="I111" s="4">
        <f t="shared" si="34"/>
        <v>0</v>
      </c>
      <c r="J111" s="4">
        <f t="shared" si="34"/>
        <v>0</v>
      </c>
      <c r="K111" s="4">
        <f t="shared" si="34"/>
        <v>0</v>
      </c>
      <c r="L111" s="4">
        <f t="shared" si="34"/>
        <v>0</v>
      </c>
      <c r="M111" s="4">
        <f t="shared" si="34"/>
        <v>0</v>
      </c>
      <c r="N111" s="4">
        <f t="shared" si="34"/>
        <v>0</v>
      </c>
      <c r="O111" s="4">
        <f t="shared" si="34"/>
        <v>0</v>
      </c>
      <c r="P111" s="4">
        <f t="shared" si="34"/>
        <v>0</v>
      </c>
      <c r="Q111" s="4">
        <f t="shared" si="34"/>
        <v>0</v>
      </c>
      <c r="R111" s="4">
        <f t="shared" si="34"/>
        <v>0</v>
      </c>
      <c r="S111" s="4">
        <f t="shared" si="34"/>
        <v>0</v>
      </c>
      <c r="T111" s="4">
        <f t="shared" si="34"/>
        <v>0</v>
      </c>
      <c r="U111" s="4">
        <f t="shared" si="34"/>
        <v>0</v>
      </c>
      <c r="V111" s="4">
        <f t="shared" si="34"/>
        <v>0</v>
      </c>
      <c r="W111" s="4">
        <f t="shared" si="34"/>
        <v>0</v>
      </c>
      <c r="X111" s="4">
        <f t="shared" si="34"/>
        <v>0</v>
      </c>
      <c r="Y111" s="4">
        <f t="shared" si="34"/>
        <v>0</v>
      </c>
      <c r="Z111" s="4">
        <f t="shared" si="34"/>
        <v>0</v>
      </c>
      <c r="AA111" s="4">
        <f t="shared" si="34"/>
        <v>0</v>
      </c>
      <c r="AB111" s="4">
        <f t="shared" si="34"/>
        <v>0</v>
      </c>
      <c r="AC111" s="4">
        <f t="shared" si="34"/>
        <v>0</v>
      </c>
      <c r="AD111" s="4">
        <f t="shared" si="34"/>
        <v>0</v>
      </c>
      <c r="AE111" s="4">
        <f t="shared" si="34"/>
        <v>0</v>
      </c>
      <c r="AF111" s="4">
        <f t="shared" si="34"/>
        <v>0</v>
      </c>
      <c r="AG111" s="4">
        <f t="shared" si="34"/>
        <v>0</v>
      </c>
      <c r="AH111" s="4">
        <f t="shared" si="34"/>
        <v>0</v>
      </c>
      <c r="AI111" s="4">
        <f>SUM(C111:AH111)</f>
        <v>0</v>
      </c>
    </row>
    <row r="112" spans="1:35" s="98" customFormat="1" x14ac:dyDescent="0.25">
      <c r="A112" s="49"/>
      <c r="B11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6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6" ht="21" x14ac:dyDescent="0.35">
      <c r="B114" s="37" t="s">
        <v>391</v>
      </c>
    </row>
    <row r="116" spans="1:36" ht="11.25" customHeight="1" x14ac:dyDescent="0.25">
      <c r="B116" s="4" t="s">
        <v>392</v>
      </c>
      <c r="C116" s="4">
        <f t="shared" ref="C116:AH116" si="35">C51*$B$10</f>
        <v>0</v>
      </c>
      <c r="D116" s="4">
        <f t="shared" si="35"/>
        <v>455861.7</v>
      </c>
      <c r="E116" s="4">
        <f t="shared" si="35"/>
        <v>235494</v>
      </c>
      <c r="F116" s="4">
        <f t="shared" si="35"/>
        <v>247577.4</v>
      </c>
      <c r="G116" s="4">
        <f t="shared" si="35"/>
        <v>260807.4</v>
      </c>
      <c r="H116" s="4">
        <f t="shared" si="35"/>
        <v>336835.8</v>
      </c>
      <c r="I116" s="4">
        <f t="shared" si="35"/>
        <v>101430</v>
      </c>
      <c r="J116" s="4">
        <f t="shared" si="35"/>
        <v>0</v>
      </c>
      <c r="K116" s="4">
        <f t="shared" si="35"/>
        <v>140238</v>
      </c>
      <c r="L116" s="4">
        <f t="shared" si="35"/>
        <v>0</v>
      </c>
      <c r="M116" s="4">
        <f t="shared" si="35"/>
        <v>104517</v>
      </c>
      <c r="N116" s="4">
        <f t="shared" si="35"/>
        <v>27342</v>
      </c>
      <c r="O116" s="4">
        <f t="shared" si="35"/>
        <v>208107.9</v>
      </c>
      <c r="P116" s="4">
        <f t="shared" si="35"/>
        <v>302217.3</v>
      </c>
      <c r="Q116" s="4">
        <f t="shared" si="35"/>
        <v>0</v>
      </c>
      <c r="R116" s="4">
        <f t="shared" si="35"/>
        <v>0</v>
      </c>
      <c r="S116" s="4">
        <f t="shared" si="35"/>
        <v>0</v>
      </c>
      <c r="T116" s="4">
        <f t="shared" si="35"/>
        <v>159730.19999999998</v>
      </c>
      <c r="U116" s="4">
        <f t="shared" si="35"/>
        <v>120040.2</v>
      </c>
      <c r="V116" s="4">
        <f t="shared" si="35"/>
        <v>109985.40000000001</v>
      </c>
      <c r="W116" s="4">
        <f t="shared" si="35"/>
        <v>95961.599999999991</v>
      </c>
      <c r="X116" s="4">
        <f t="shared" si="35"/>
        <v>94991.400000000009</v>
      </c>
      <c r="Y116" s="4">
        <f t="shared" si="35"/>
        <v>108794.7</v>
      </c>
      <c r="Z116" s="4">
        <f t="shared" si="35"/>
        <v>109059.3</v>
      </c>
      <c r="AA116" s="4">
        <f t="shared" si="35"/>
        <v>78498</v>
      </c>
      <c r="AB116" s="4">
        <f t="shared" si="35"/>
        <v>0</v>
      </c>
      <c r="AC116" s="4">
        <f t="shared" si="35"/>
        <v>0</v>
      </c>
      <c r="AD116" s="4">
        <f t="shared" si="35"/>
        <v>0</v>
      </c>
      <c r="AE116" s="4">
        <f t="shared" si="35"/>
        <v>116865</v>
      </c>
      <c r="AF116" s="4">
        <f t="shared" si="35"/>
        <v>100327.5</v>
      </c>
      <c r="AG116" s="4">
        <f t="shared" si="35"/>
        <v>343142.10000000003</v>
      </c>
      <c r="AH116" s="4">
        <f t="shared" si="35"/>
        <v>69678</v>
      </c>
      <c r="AI116" s="4">
        <f>SUM(C116:AH116)</f>
        <v>3927501.9000000004</v>
      </c>
    </row>
    <row r="117" spans="1:36" s="98" customFormat="1" x14ac:dyDescent="0.25">
      <c r="A117" s="92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6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J118" s="167"/>
    </row>
    <row r="119" spans="1:36" ht="21" x14ac:dyDescent="0.35">
      <c r="B119" s="37" t="s">
        <v>396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6" x14ac:dyDescent="0.25">
      <c r="B120" s="6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7"/>
    </row>
    <row r="121" spans="1:36" x14ac:dyDescent="0.25">
      <c r="B121" s="26" t="s">
        <v>438</v>
      </c>
      <c r="C121" s="155">
        <v>4884049.99</v>
      </c>
      <c r="D121" s="11">
        <v>35400000</v>
      </c>
      <c r="E121" s="11">
        <v>35400000</v>
      </c>
      <c r="F121" s="11">
        <v>35400000</v>
      </c>
      <c r="G121" s="11">
        <v>4890000</v>
      </c>
      <c r="H121" s="11">
        <v>750000</v>
      </c>
      <c r="I121" s="2">
        <v>8363712.4800000004</v>
      </c>
      <c r="J121" s="2">
        <v>8363712.4800000004</v>
      </c>
      <c r="K121" s="2">
        <v>8363712.4800000004</v>
      </c>
      <c r="L121" s="11">
        <v>37339028</v>
      </c>
      <c r="M121" s="11">
        <v>8061630.9000000004</v>
      </c>
      <c r="N121" s="11">
        <v>0</v>
      </c>
      <c r="O121" s="11">
        <v>30398822</v>
      </c>
      <c r="P121" s="11">
        <v>30398822</v>
      </c>
      <c r="Q121" s="11">
        <v>30398822</v>
      </c>
      <c r="R121" s="11">
        <v>30398822</v>
      </c>
      <c r="S121" s="11">
        <v>30398822</v>
      </c>
      <c r="T121" s="11">
        <v>30398822</v>
      </c>
      <c r="U121" s="11">
        <v>30398822</v>
      </c>
      <c r="V121" s="11">
        <v>30398822</v>
      </c>
      <c r="W121" s="11">
        <v>30398822</v>
      </c>
      <c r="X121" s="11">
        <v>30398822</v>
      </c>
      <c r="Y121" s="11">
        <v>8800000</v>
      </c>
      <c r="Z121" s="11">
        <v>8221262.3900000006</v>
      </c>
      <c r="AA121" s="11">
        <v>8221262.3900000006</v>
      </c>
      <c r="AB121" s="11">
        <v>35012147</v>
      </c>
      <c r="AC121" s="11">
        <v>35012147</v>
      </c>
      <c r="AD121" s="11">
        <v>35012147</v>
      </c>
      <c r="AE121" s="11">
        <v>35012147</v>
      </c>
      <c r="AF121" s="11">
        <v>35012147</v>
      </c>
      <c r="AG121" s="11">
        <v>8406753.1199999992</v>
      </c>
      <c r="AH121" s="11">
        <v>0</v>
      </c>
      <c r="AI121" s="7"/>
    </row>
    <row r="122" spans="1:36" x14ac:dyDescent="0.25">
      <c r="B122" s="26" t="s">
        <v>439</v>
      </c>
      <c r="C122" s="154">
        <f>Districts!C50-Districts!C38</f>
        <v>8171</v>
      </c>
      <c r="D122" s="1">
        <f>Districts!$D$50-Districts!$D$38</f>
        <v>43735.199999999997</v>
      </c>
      <c r="E122" s="1">
        <f>Districts!$D$50-Districts!$D$38</f>
        <v>43735.199999999997</v>
      </c>
      <c r="F122" s="1">
        <f>Districts!$D$50-Districts!$D$38</f>
        <v>43735.199999999997</v>
      </c>
      <c r="G122" s="1">
        <f>Districts!E50-Districts!E38</f>
        <v>7703.1</v>
      </c>
      <c r="H122" s="1">
        <f>Districts!F50-Districts!F38</f>
        <v>16933.2</v>
      </c>
      <c r="I122" s="1">
        <f>Districts!$I$50-Districts!$I$38</f>
        <v>10207.300000000001</v>
      </c>
      <c r="J122" s="1">
        <f>Districts!$I$50-Districts!$I$38</f>
        <v>10207.300000000001</v>
      </c>
      <c r="K122" s="1">
        <f>Districts!$I$50-Districts!$I$38</f>
        <v>10207.300000000001</v>
      </c>
      <c r="L122" s="1">
        <f>Districts!Q50-Districts!Q38</f>
        <v>40003.600000000006</v>
      </c>
      <c r="M122" s="1">
        <f>Districts!AS50-Districts!AS38</f>
        <v>6417.1</v>
      </c>
      <c r="N122" s="1">
        <f>Districts!AY50-Districts!AY38</f>
        <v>514.6</v>
      </c>
      <c r="O122" s="1">
        <f>Districts!$BC$50-Districts!$BC$38</f>
        <v>28899.599999999999</v>
      </c>
      <c r="P122" s="1">
        <f>Districts!$BC$50-Districts!$BC$38</f>
        <v>28899.599999999999</v>
      </c>
      <c r="Q122" s="1">
        <f>Districts!$BC$50-Districts!$BC$38</f>
        <v>28899.599999999999</v>
      </c>
      <c r="R122" s="1">
        <f>Districts!$BC$50-Districts!$BC$38</f>
        <v>28899.599999999999</v>
      </c>
      <c r="S122" s="1">
        <f>Districts!$BC$50-Districts!$BC$38</f>
        <v>28899.599999999999</v>
      </c>
      <c r="T122" s="1">
        <f>Districts!$BC$50-Districts!$BC$38</f>
        <v>28899.599999999999</v>
      </c>
      <c r="U122" s="1">
        <f>Districts!$BC$50-Districts!$BC$38</f>
        <v>28899.599999999999</v>
      </c>
      <c r="V122" s="1">
        <f>Districts!$BC$50-Districts!$BC$38</f>
        <v>28899.599999999999</v>
      </c>
      <c r="W122" s="1">
        <f>Districts!$BC$50-Districts!$BC$38</f>
        <v>28899.599999999999</v>
      </c>
      <c r="X122" s="1">
        <f>Districts!$BC$50-Districts!$BC$38</f>
        <v>28899.599999999999</v>
      </c>
      <c r="Y122" s="1">
        <f>Districts!BQ50-Districts!BQ38</f>
        <v>5522.9</v>
      </c>
      <c r="Z122" s="1">
        <f>Districts!$CK$50-Districts!$CK$38</f>
        <v>4624.8999999999996</v>
      </c>
      <c r="AA122" s="1">
        <f>Districts!$CK$50-Districts!$CK$38</f>
        <v>4624.8999999999996</v>
      </c>
      <c r="AB122" s="1">
        <f>Districts!$CN$50-Districts!$CN$38</f>
        <v>27961.000000000004</v>
      </c>
      <c r="AC122" s="1">
        <f>Districts!$CN$50-Districts!$CN$38</f>
        <v>27961.000000000004</v>
      </c>
      <c r="AD122" s="1">
        <f>Districts!$CN$50-Districts!$CN$38</f>
        <v>27961.000000000004</v>
      </c>
      <c r="AE122" s="1">
        <f>Districts!$CN$50-Districts!$CN$38</f>
        <v>27961.000000000004</v>
      </c>
      <c r="AF122" s="1">
        <f>Districts!$CN$50-Districts!$CN$38</f>
        <v>27961.000000000004</v>
      </c>
      <c r="AG122" s="1">
        <f>Districts!DF50-Districts!DF38</f>
        <v>21684.799999999999</v>
      </c>
      <c r="AH122" s="1">
        <f>Districts!EI50-Districts!EI38</f>
        <v>17902.399999999998</v>
      </c>
      <c r="AI122" s="7"/>
    </row>
    <row r="123" spans="1:36" x14ac:dyDescent="0.25">
      <c r="B123" s="26" t="s">
        <v>323</v>
      </c>
      <c r="C123" s="106">
        <f>C121/C122</f>
        <v>597.72977481336432</v>
      </c>
      <c r="D123" s="106">
        <f t="shared" ref="D123:AH123" si="36">D121/D122</f>
        <v>809.41667123964226</v>
      </c>
      <c r="E123" s="106">
        <f t="shared" si="36"/>
        <v>809.41667123964226</v>
      </c>
      <c r="F123" s="106">
        <f t="shared" si="36"/>
        <v>809.41667123964226</v>
      </c>
      <c r="G123" s="106">
        <f t="shared" si="36"/>
        <v>634.80936246446231</v>
      </c>
      <c r="H123" s="106">
        <f t="shared" si="36"/>
        <v>44.291687336120752</v>
      </c>
      <c r="I123" s="106">
        <f t="shared" si="36"/>
        <v>819.38538888834455</v>
      </c>
      <c r="J123" s="106">
        <f t="shared" si="36"/>
        <v>819.38538888834455</v>
      </c>
      <c r="K123" s="106">
        <f t="shared" si="36"/>
        <v>819.38538888834455</v>
      </c>
      <c r="L123" s="106">
        <f t="shared" si="36"/>
        <v>933.39169474747257</v>
      </c>
      <c r="M123" s="106">
        <f t="shared" si="36"/>
        <v>1256.2732231070108</v>
      </c>
      <c r="N123" s="106">
        <f t="shared" si="36"/>
        <v>0</v>
      </c>
      <c r="O123" s="106">
        <f t="shared" si="36"/>
        <v>1051.8769117911668</v>
      </c>
      <c r="P123" s="106">
        <f t="shared" si="36"/>
        <v>1051.8769117911668</v>
      </c>
      <c r="Q123" s="106">
        <f t="shared" si="36"/>
        <v>1051.8769117911668</v>
      </c>
      <c r="R123" s="106">
        <f t="shared" si="36"/>
        <v>1051.8769117911668</v>
      </c>
      <c r="S123" s="106">
        <f t="shared" si="36"/>
        <v>1051.8769117911668</v>
      </c>
      <c r="T123" s="106">
        <f t="shared" si="36"/>
        <v>1051.8769117911668</v>
      </c>
      <c r="U123" s="106">
        <f t="shared" si="36"/>
        <v>1051.8769117911668</v>
      </c>
      <c r="V123" s="106">
        <f t="shared" si="36"/>
        <v>1051.8769117911668</v>
      </c>
      <c r="W123" s="106">
        <f t="shared" si="36"/>
        <v>1051.8769117911668</v>
      </c>
      <c r="X123" s="106">
        <f t="shared" si="36"/>
        <v>1051.8769117911668</v>
      </c>
      <c r="Y123" s="106">
        <f t="shared" si="36"/>
        <v>1593.3658041970705</v>
      </c>
      <c r="Z123" s="106">
        <f t="shared" si="36"/>
        <v>1777.6086812687845</v>
      </c>
      <c r="AA123" s="106">
        <f t="shared" si="36"/>
        <v>1777.6086812687845</v>
      </c>
      <c r="AB123" s="106">
        <f t="shared" si="36"/>
        <v>1252.177926397482</v>
      </c>
      <c r="AC123" s="106">
        <f t="shared" si="36"/>
        <v>1252.177926397482</v>
      </c>
      <c r="AD123" s="106">
        <f t="shared" si="36"/>
        <v>1252.177926397482</v>
      </c>
      <c r="AE123" s="106">
        <f t="shared" si="36"/>
        <v>1252.177926397482</v>
      </c>
      <c r="AF123" s="106">
        <f t="shared" si="36"/>
        <v>1252.177926397482</v>
      </c>
      <c r="AG123" s="106">
        <f t="shared" si="36"/>
        <v>387.67953220689145</v>
      </c>
      <c r="AH123" s="106">
        <f t="shared" si="36"/>
        <v>0</v>
      </c>
      <c r="AI123" s="7"/>
    </row>
    <row r="124" spans="1:36" x14ac:dyDescent="0.25">
      <c r="B124" t="s">
        <v>324</v>
      </c>
      <c r="C124">
        <f>C$123/C80</f>
        <v>0.10038657483580959</v>
      </c>
      <c r="D124">
        <f t="shared" ref="D124:AH124" si="37">D$123/D80</f>
        <v>0.1359386309074552</v>
      </c>
      <c r="E124">
        <f t="shared" si="37"/>
        <v>0.1359386309074552</v>
      </c>
      <c r="F124">
        <f t="shared" si="37"/>
        <v>0.1359386309074552</v>
      </c>
      <c r="G124">
        <f t="shared" si="37"/>
        <v>0.10661395877662158</v>
      </c>
      <c r="H124">
        <f t="shared" si="37"/>
        <v>7.4386302518727292E-3</v>
      </c>
      <c r="I124">
        <f t="shared" si="37"/>
        <v>0.13761284133234322</v>
      </c>
      <c r="J124">
        <f t="shared" si="37"/>
        <v>0.13761284133234322</v>
      </c>
      <c r="K124">
        <f t="shared" si="37"/>
        <v>0.13761284133234322</v>
      </c>
      <c r="L124">
        <f t="shared" si="37"/>
        <v>0.15675979207351226</v>
      </c>
      <c r="M124">
        <f t="shared" si="37"/>
        <v>0.21098658832083994</v>
      </c>
      <c r="N124">
        <f t="shared" si="37"/>
        <v>0</v>
      </c>
      <c r="O124">
        <f t="shared" si="37"/>
        <v>0.1766589599063475</v>
      </c>
      <c r="P124">
        <f t="shared" si="37"/>
        <v>0.1766589599063475</v>
      </c>
      <c r="Q124">
        <f t="shared" si="37"/>
        <v>0.1766589599063475</v>
      </c>
      <c r="R124">
        <f t="shared" si="37"/>
        <v>0.1766589599063475</v>
      </c>
      <c r="S124">
        <f t="shared" si="37"/>
        <v>0.1766589599063475</v>
      </c>
      <c r="T124">
        <f t="shared" si="37"/>
        <v>0.1766589599063475</v>
      </c>
      <c r="U124">
        <f t="shared" si="37"/>
        <v>0.1766589599063475</v>
      </c>
      <c r="V124">
        <f t="shared" si="37"/>
        <v>0.1766589599063475</v>
      </c>
      <c r="W124">
        <f t="shared" si="37"/>
        <v>0.1766589599063475</v>
      </c>
      <c r="X124">
        <f t="shared" si="37"/>
        <v>0.1766589599063475</v>
      </c>
      <c r="Y124">
        <f t="shared" si="37"/>
        <v>0.26760007997559243</v>
      </c>
      <c r="Z124">
        <f t="shared" si="37"/>
        <v>0.2985430112908336</v>
      </c>
      <c r="AA124">
        <f t="shared" si="37"/>
        <v>0.2985430112908336</v>
      </c>
      <c r="AB124">
        <f t="shared" si="37"/>
        <v>0.21029879790629297</v>
      </c>
      <c r="AC124">
        <f t="shared" si="37"/>
        <v>0.21029879790629297</v>
      </c>
      <c r="AD124">
        <f t="shared" si="37"/>
        <v>0.21029879790629297</v>
      </c>
      <c r="AE124">
        <f t="shared" si="37"/>
        <v>0.21029879790629297</v>
      </c>
      <c r="AF124">
        <f t="shared" si="37"/>
        <v>0.21029879790629297</v>
      </c>
      <c r="AG124">
        <f t="shared" si="37"/>
        <v>6.5109388911319496E-2</v>
      </c>
      <c r="AH124">
        <f t="shared" si="37"/>
        <v>0</v>
      </c>
    </row>
    <row r="125" spans="1:36" x14ac:dyDescent="0.25">
      <c r="B125" s="107" t="s">
        <v>325</v>
      </c>
      <c r="C125" s="4">
        <f t="shared" ref="C125:AH125" si="38">(C80*C124)*C50-C39</f>
        <v>0</v>
      </c>
      <c r="D125" s="4">
        <f t="shared" si="38"/>
        <v>836694.01306041819</v>
      </c>
      <c r="E125" s="4">
        <f t="shared" si="38"/>
        <v>432228.50244196894</v>
      </c>
      <c r="F125" s="4">
        <f t="shared" si="38"/>
        <v>454406.51923393516</v>
      </c>
      <c r="G125" s="4">
        <f t="shared" si="38"/>
        <v>375426.25696148298</v>
      </c>
      <c r="H125" s="4">
        <f t="shared" si="38"/>
        <v>33829.990787329029</v>
      </c>
      <c r="I125" s="4">
        <f t="shared" si="38"/>
        <v>188458.63944431924</v>
      </c>
      <c r="J125" s="4">
        <f t="shared" si="38"/>
        <v>2166454.9682207829</v>
      </c>
      <c r="K125" s="4">
        <f t="shared" si="38"/>
        <v>260564.55366649356</v>
      </c>
      <c r="L125" s="4">
        <f t="shared" si="38"/>
        <v>0</v>
      </c>
      <c r="M125" s="4">
        <f t="shared" si="38"/>
        <v>297736.75387636159</v>
      </c>
      <c r="N125" s="4">
        <f t="shared" si="38"/>
        <v>0</v>
      </c>
      <c r="O125" s="4">
        <f t="shared" si="38"/>
        <v>496380.71467425156</v>
      </c>
      <c r="P125" s="4">
        <f t="shared" si="38"/>
        <v>720851.24765048653</v>
      </c>
      <c r="Q125" s="4">
        <f t="shared" si="38"/>
        <v>0</v>
      </c>
      <c r="R125" s="4">
        <f t="shared" si="38"/>
        <v>0</v>
      </c>
      <c r="S125" s="4">
        <f t="shared" si="38"/>
        <v>0</v>
      </c>
      <c r="T125" s="4">
        <f t="shared" si="38"/>
        <v>380989.81745076057</v>
      </c>
      <c r="U125" s="4">
        <f t="shared" si="38"/>
        <v>286320.8953895556</v>
      </c>
      <c r="V125" s="4">
        <f t="shared" si="38"/>
        <v>262338.10180071701</v>
      </c>
      <c r="W125" s="4">
        <f t="shared" si="38"/>
        <v>228888.41600575787</v>
      </c>
      <c r="X125" s="4">
        <f t="shared" si="38"/>
        <v>226574.28679981732</v>
      </c>
      <c r="Y125" s="4">
        <f t="shared" si="38"/>
        <v>393083.34389541729</v>
      </c>
      <c r="Z125" s="4">
        <f t="shared" si="38"/>
        <v>439602.62687777047</v>
      </c>
      <c r="AA125" s="4">
        <f t="shared" si="38"/>
        <v>316414.34526584367</v>
      </c>
      <c r="AB125" s="4">
        <f t="shared" si="38"/>
        <v>244174.69564750898</v>
      </c>
      <c r="AC125" s="4">
        <f t="shared" si="38"/>
        <v>349983.7304280962</v>
      </c>
      <c r="AD125" s="4">
        <f t="shared" si="38"/>
        <v>0</v>
      </c>
      <c r="AE125" s="4">
        <f t="shared" si="38"/>
        <v>342971.53404027032</v>
      </c>
      <c r="AF125" s="4">
        <f t="shared" si="38"/>
        <v>284870.47825542715</v>
      </c>
      <c r="AG125" s="4">
        <f t="shared" si="38"/>
        <v>301653.44401018223</v>
      </c>
      <c r="AH125" s="4">
        <f t="shared" si="38"/>
        <v>0</v>
      </c>
      <c r="AI125" s="5">
        <f>SUM(C125:AH125)</f>
        <v>10320897.875884954</v>
      </c>
    </row>
    <row r="126" spans="1:36" x14ac:dyDescent="0.25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6" x14ac:dyDescent="0.25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6" ht="21" x14ac:dyDescent="0.35">
      <c r="B128" s="37" t="s">
        <v>480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180" ht="21" x14ac:dyDescent="0.35">
      <c r="B129" s="3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180" ht="12" customHeight="1" x14ac:dyDescent="0.25">
      <c r="B130" s="4" t="s">
        <v>426</v>
      </c>
      <c r="C130" s="4">
        <f t="shared" ref="C130:AH130" si="39">C82+C94+C104+C110+C111+C125</f>
        <v>0</v>
      </c>
      <c r="D130" s="4">
        <f t="shared" si="39"/>
        <v>8632706.9990604185</v>
      </c>
      <c r="E130" s="4">
        <f t="shared" si="39"/>
        <v>4038126.6624419689</v>
      </c>
      <c r="F130" s="4">
        <f t="shared" si="39"/>
        <v>4371493.0312339356</v>
      </c>
      <c r="G130" s="4">
        <f t="shared" si="39"/>
        <v>5515627.3989614826</v>
      </c>
      <c r="H130" s="4">
        <f t="shared" si="39"/>
        <v>5360836.0547873285</v>
      </c>
      <c r="I130" s="4">
        <f t="shared" si="39"/>
        <v>1667171.7394443192</v>
      </c>
      <c r="J130" s="4">
        <f t="shared" si="39"/>
        <v>21153705.61822078</v>
      </c>
      <c r="K130" s="4">
        <f t="shared" si="39"/>
        <v>3183650.6436664932</v>
      </c>
      <c r="L130" s="4">
        <f t="shared" si="39"/>
        <v>0</v>
      </c>
      <c r="M130" s="4">
        <f t="shared" si="39"/>
        <v>1781119.6738763615</v>
      </c>
      <c r="N130" s="4">
        <f t="shared" si="39"/>
        <v>501545.06000000006</v>
      </c>
      <c r="O130" s="4">
        <f t="shared" si="39"/>
        <v>3473997.0566742513</v>
      </c>
      <c r="P130" s="4">
        <f t="shared" si="39"/>
        <v>5073787.1816504858</v>
      </c>
      <c r="Q130" s="4">
        <f t="shared" si="39"/>
        <v>0</v>
      </c>
      <c r="R130" s="4">
        <f t="shared" si="39"/>
        <v>0</v>
      </c>
      <c r="S130" s="4">
        <f t="shared" si="39"/>
        <v>0</v>
      </c>
      <c r="T130" s="4">
        <f t="shared" si="39"/>
        <v>2849058.3234507605</v>
      </c>
      <c r="U130" s="4">
        <f t="shared" si="39"/>
        <v>2386171.3713895553</v>
      </c>
      <c r="V130" s="4">
        <f t="shared" si="39"/>
        <v>1815690.6638007169</v>
      </c>
      <c r="W130" s="4">
        <f t="shared" si="39"/>
        <v>1608852.3440057579</v>
      </c>
      <c r="X130" s="4">
        <f t="shared" si="39"/>
        <v>1579267.6187998173</v>
      </c>
      <c r="Y130" s="4">
        <f t="shared" si="39"/>
        <v>1981065.0498954169</v>
      </c>
      <c r="Z130" s="4">
        <f t="shared" si="39"/>
        <v>1923290.1208777705</v>
      </c>
      <c r="AA130" s="4">
        <f t="shared" si="39"/>
        <v>1380086.9252658435</v>
      </c>
      <c r="AB130" s="4">
        <f t="shared" si="39"/>
        <v>1472661.7456475089</v>
      </c>
      <c r="AC130" s="4">
        <f t="shared" si="39"/>
        <v>2165920.0404280964</v>
      </c>
      <c r="AD130" s="4">
        <f t="shared" si="39"/>
        <v>0</v>
      </c>
      <c r="AE130" s="4">
        <f t="shared" si="39"/>
        <v>2114012.5760402703</v>
      </c>
      <c r="AF130" s="4">
        <f t="shared" si="39"/>
        <v>1714612.1882554272</v>
      </c>
      <c r="AG130" s="4">
        <f t="shared" si="39"/>
        <v>5135933.3820101824</v>
      </c>
      <c r="AH130" s="4">
        <f t="shared" si="39"/>
        <v>1173827.2279999999</v>
      </c>
      <c r="AI130" s="4">
        <f>SUM(C130:AH130)</f>
        <v>94054216.697884962</v>
      </c>
    </row>
    <row r="131" spans="1:180" s="98" customFormat="1" x14ac:dyDescent="0.25">
      <c r="A131" s="49"/>
      <c r="B131" s="4" t="s">
        <v>427</v>
      </c>
      <c r="C131" s="4">
        <f t="shared" ref="C131:AH131" si="40">C130+C116</f>
        <v>0</v>
      </c>
      <c r="D131" s="4">
        <f t="shared" si="40"/>
        <v>9088568.6990604177</v>
      </c>
      <c r="E131" s="4">
        <f t="shared" si="40"/>
        <v>4273620.6624419689</v>
      </c>
      <c r="F131" s="4">
        <f t="shared" si="40"/>
        <v>4619070.431233936</v>
      </c>
      <c r="G131" s="4">
        <f t="shared" si="40"/>
        <v>5776434.7989614829</v>
      </c>
      <c r="H131" s="4">
        <f t="shared" si="40"/>
        <v>5697671.8547873283</v>
      </c>
      <c r="I131" s="4">
        <f t="shared" si="40"/>
        <v>1768601.7394443192</v>
      </c>
      <c r="J131" s="4">
        <f t="shared" si="40"/>
        <v>21153705.61822078</v>
      </c>
      <c r="K131" s="4">
        <f t="shared" si="40"/>
        <v>3323888.6436664932</v>
      </c>
      <c r="L131" s="4">
        <f t="shared" si="40"/>
        <v>0</v>
      </c>
      <c r="M131" s="4">
        <f t="shared" si="40"/>
        <v>1885636.6738763615</v>
      </c>
      <c r="N131" s="4">
        <f t="shared" si="40"/>
        <v>528887.06000000006</v>
      </c>
      <c r="O131" s="4">
        <f t="shared" si="40"/>
        <v>3682104.9566742512</v>
      </c>
      <c r="P131" s="4">
        <f t="shared" si="40"/>
        <v>5376004.4816504857</v>
      </c>
      <c r="Q131" s="4">
        <f t="shared" si="40"/>
        <v>0</v>
      </c>
      <c r="R131" s="4">
        <f t="shared" si="40"/>
        <v>0</v>
      </c>
      <c r="S131" s="4">
        <f t="shared" si="40"/>
        <v>0</v>
      </c>
      <c r="T131" s="4">
        <f t="shared" si="40"/>
        <v>3008788.5234507606</v>
      </c>
      <c r="U131" s="4">
        <f t="shared" si="40"/>
        <v>2506211.5713895555</v>
      </c>
      <c r="V131" s="4">
        <f t="shared" si="40"/>
        <v>1925676.0638007168</v>
      </c>
      <c r="W131" s="4">
        <f t="shared" si="40"/>
        <v>1704813.944005758</v>
      </c>
      <c r="X131" s="4">
        <f t="shared" si="40"/>
        <v>1674259.0187998172</v>
      </c>
      <c r="Y131" s="4">
        <f t="shared" si="40"/>
        <v>2089859.7498954169</v>
      </c>
      <c r="Z131" s="4">
        <f t="shared" si="40"/>
        <v>2032349.4208777705</v>
      </c>
      <c r="AA131" s="4">
        <f t="shared" si="40"/>
        <v>1458584.9252658435</v>
      </c>
      <c r="AB131" s="4">
        <f t="shared" si="40"/>
        <v>1472661.7456475089</v>
      </c>
      <c r="AC131" s="4">
        <f t="shared" si="40"/>
        <v>2165920.0404280964</v>
      </c>
      <c r="AD131" s="4">
        <f t="shared" si="40"/>
        <v>0</v>
      </c>
      <c r="AE131" s="4">
        <f t="shared" si="40"/>
        <v>2230877.5760402703</v>
      </c>
      <c r="AF131" s="4">
        <f t="shared" si="40"/>
        <v>1814939.6882554272</v>
      </c>
      <c r="AG131" s="4">
        <f t="shared" si="40"/>
        <v>5479075.482010182</v>
      </c>
      <c r="AH131" s="4">
        <f t="shared" si="40"/>
        <v>1243505.2279999999</v>
      </c>
      <c r="AI131" s="4">
        <f>SUM(C131:AH131)</f>
        <v>97981718.597884953</v>
      </c>
    </row>
    <row r="132" spans="1:180" s="98" customFormat="1" x14ac:dyDescent="0.25">
      <c r="A132" s="49"/>
      <c r="B13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/>
    </row>
    <row r="133" spans="1:180" x14ac:dyDescent="0.25">
      <c r="B133" s="4" t="s">
        <v>428</v>
      </c>
      <c r="C133" s="104">
        <f t="shared" ref="C133:AI133" si="41">IF(C130&gt;0,C130/C50,0)</f>
        <v>0</v>
      </c>
      <c r="D133" s="104">
        <f t="shared" si="41"/>
        <v>8351.2692261395168</v>
      </c>
      <c r="E133" s="104">
        <f t="shared" si="41"/>
        <v>7562.0349483932005</v>
      </c>
      <c r="F133" s="104">
        <f t="shared" si="41"/>
        <v>7786.7706292018811</v>
      </c>
      <c r="G133" s="104">
        <f t="shared" si="41"/>
        <v>9326.3905968236104</v>
      </c>
      <c r="H133" s="104">
        <f t="shared" si="41"/>
        <v>7018.6384587422481</v>
      </c>
      <c r="I133" s="104">
        <f t="shared" si="41"/>
        <v>7248.5727801926923</v>
      </c>
      <c r="J133" s="104">
        <f t="shared" si="41"/>
        <v>8000.645090098631</v>
      </c>
      <c r="K133" s="104">
        <f t="shared" si="41"/>
        <v>10011.480011529853</v>
      </c>
      <c r="L133" s="104">
        <f t="shared" si="41"/>
        <v>0</v>
      </c>
      <c r="M133" s="104">
        <f t="shared" si="41"/>
        <v>7515.2728855542673</v>
      </c>
      <c r="N133" s="104">
        <f t="shared" si="41"/>
        <v>7885.928616352202</v>
      </c>
      <c r="O133" s="104">
        <f t="shared" si="41"/>
        <v>7361.7229427299244</v>
      </c>
      <c r="P133" s="104">
        <f t="shared" si="41"/>
        <v>7403.7460698241448</v>
      </c>
      <c r="Q133" s="104">
        <f t="shared" si="41"/>
        <v>0</v>
      </c>
      <c r="R133" s="104">
        <f t="shared" si="41"/>
        <v>0</v>
      </c>
      <c r="S133" s="104">
        <f t="shared" si="41"/>
        <v>0</v>
      </c>
      <c r="T133" s="104">
        <f t="shared" si="41"/>
        <v>7865.9810144968542</v>
      </c>
      <c r="U133" s="104">
        <f t="shared" si="41"/>
        <v>8766.2430984186449</v>
      </c>
      <c r="V133" s="104">
        <f t="shared" si="41"/>
        <v>7280.2352197302198</v>
      </c>
      <c r="W133" s="104">
        <f t="shared" si="41"/>
        <v>7393.6229044382262</v>
      </c>
      <c r="X133" s="104">
        <f t="shared" si="41"/>
        <v>7331.7902451245</v>
      </c>
      <c r="Y133" s="104">
        <f t="shared" si="41"/>
        <v>8030.2596266534947</v>
      </c>
      <c r="Z133" s="104">
        <f t="shared" si="41"/>
        <v>7777.1537439456952</v>
      </c>
      <c r="AA133" s="104">
        <f t="shared" si="41"/>
        <v>7753.2973329541774</v>
      </c>
      <c r="AB133" s="104">
        <f t="shared" si="41"/>
        <v>7552.1115161410708</v>
      </c>
      <c r="AC133" s="104">
        <f t="shared" si="41"/>
        <v>7749.2666920504344</v>
      </c>
      <c r="AD133" s="104">
        <f t="shared" si="41"/>
        <v>0</v>
      </c>
      <c r="AE133" s="104">
        <f t="shared" si="41"/>
        <v>7718.1912232211407</v>
      </c>
      <c r="AF133" s="104">
        <f t="shared" si="41"/>
        <v>7536.7568714524268</v>
      </c>
      <c r="AG133" s="104">
        <f t="shared" si="41"/>
        <v>6600.608381969133</v>
      </c>
      <c r="AH133" s="104">
        <f t="shared" si="41"/>
        <v>7153.1214381474711</v>
      </c>
      <c r="AI133" s="104">
        <f t="shared" si="41"/>
        <v>7811.1632503849305</v>
      </c>
    </row>
    <row r="134" spans="1:180" s="140" customFormat="1" x14ac:dyDescent="0.25">
      <c r="A134" s="49"/>
      <c r="B134" s="4" t="s">
        <v>429</v>
      </c>
      <c r="C134" s="104">
        <f t="shared" ref="C134:AI134" si="42">IF(C131&gt;0,C131/C50,0)</f>
        <v>0</v>
      </c>
      <c r="D134" s="104">
        <f t="shared" si="42"/>
        <v>8792.269226139515</v>
      </c>
      <c r="E134" s="104">
        <f t="shared" si="42"/>
        <v>8003.0349483932005</v>
      </c>
      <c r="F134" s="104">
        <f t="shared" si="42"/>
        <v>8227.7706292018811</v>
      </c>
      <c r="G134" s="104">
        <f t="shared" si="42"/>
        <v>9767.3905968236104</v>
      </c>
      <c r="H134" s="104">
        <f t="shared" si="42"/>
        <v>7459.6384587422472</v>
      </c>
      <c r="I134" s="104">
        <f t="shared" si="42"/>
        <v>7689.5727801926923</v>
      </c>
      <c r="J134" s="104">
        <f t="shared" si="42"/>
        <v>8000.645090098631</v>
      </c>
      <c r="K134" s="104">
        <f t="shared" si="42"/>
        <v>10452.480011529853</v>
      </c>
      <c r="L134" s="104">
        <f t="shared" si="42"/>
        <v>0</v>
      </c>
      <c r="M134" s="104">
        <f t="shared" si="42"/>
        <v>7956.2728855542673</v>
      </c>
      <c r="N134" s="104">
        <f t="shared" si="42"/>
        <v>8315.8342767295599</v>
      </c>
      <c r="O134" s="104">
        <f t="shared" si="42"/>
        <v>7802.7229427299244</v>
      </c>
      <c r="P134" s="104">
        <f t="shared" si="42"/>
        <v>7844.7460698241439</v>
      </c>
      <c r="Q134" s="104">
        <f t="shared" si="42"/>
        <v>0</v>
      </c>
      <c r="R134" s="104">
        <f t="shared" si="42"/>
        <v>0</v>
      </c>
      <c r="S134" s="104">
        <f t="shared" si="42"/>
        <v>0</v>
      </c>
      <c r="T134" s="104">
        <f t="shared" si="42"/>
        <v>8306.9810144968542</v>
      </c>
      <c r="U134" s="104">
        <f t="shared" si="42"/>
        <v>9207.2430984186467</v>
      </c>
      <c r="V134" s="104">
        <f t="shared" si="42"/>
        <v>7721.2352197302198</v>
      </c>
      <c r="W134" s="104">
        <f t="shared" si="42"/>
        <v>7834.6229044382262</v>
      </c>
      <c r="X134" s="104">
        <f t="shared" si="42"/>
        <v>7772.7902451244991</v>
      </c>
      <c r="Y134" s="104">
        <f t="shared" si="42"/>
        <v>8471.2596266534947</v>
      </c>
      <c r="Z134" s="104">
        <f t="shared" si="42"/>
        <v>8218.1537439456952</v>
      </c>
      <c r="AA134" s="104">
        <f t="shared" si="42"/>
        <v>8194.2973329541765</v>
      </c>
      <c r="AB134" s="104">
        <f t="shared" si="42"/>
        <v>7552.1115161410708</v>
      </c>
      <c r="AC134" s="104">
        <f t="shared" si="42"/>
        <v>7749.2666920504344</v>
      </c>
      <c r="AD134" s="104">
        <f t="shared" si="42"/>
        <v>0</v>
      </c>
      <c r="AE134" s="104">
        <f t="shared" si="42"/>
        <v>8144.8615408553142</v>
      </c>
      <c r="AF134" s="104">
        <f t="shared" si="42"/>
        <v>7977.7568714524268</v>
      </c>
      <c r="AG134" s="104">
        <f t="shared" si="42"/>
        <v>7041.6083819691321</v>
      </c>
      <c r="AH134" s="104">
        <f t="shared" si="42"/>
        <v>7577.7283851310176</v>
      </c>
      <c r="AI134" s="104">
        <f t="shared" si="42"/>
        <v>8137.3406359841319</v>
      </c>
    </row>
    <row r="135" spans="1:180" x14ac:dyDescent="0.25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180" x14ac:dyDescent="0.25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180" ht="21" x14ac:dyDescent="0.35">
      <c r="B137" s="37" t="s">
        <v>485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</row>
    <row r="138" spans="1:180" x14ac:dyDescent="0.25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  <c r="BJ138" s="141"/>
      <c r="BK138" s="141"/>
      <c r="BL138" s="141"/>
      <c r="BM138" s="141"/>
      <c r="BN138" s="141"/>
      <c r="BO138" s="141"/>
      <c r="BP138" s="141"/>
      <c r="BQ138" s="141"/>
      <c r="BR138" s="141"/>
      <c r="BS138" s="141"/>
      <c r="BT138" s="141"/>
      <c r="BU138" s="141"/>
      <c r="BV138" s="141"/>
      <c r="BW138" s="141"/>
      <c r="BX138" s="141"/>
      <c r="BY138" s="141"/>
      <c r="BZ138" s="141"/>
      <c r="CA138" s="141"/>
      <c r="CB138" s="141"/>
      <c r="CC138" s="141"/>
      <c r="CD138" s="141"/>
      <c r="CE138" s="141"/>
      <c r="CF138" s="141"/>
      <c r="CG138" s="141"/>
      <c r="CH138" s="141"/>
      <c r="CI138" s="141"/>
      <c r="CJ138" s="141"/>
      <c r="CK138" s="141"/>
      <c r="CL138" s="141"/>
      <c r="CM138" s="141"/>
      <c r="CN138" s="141"/>
      <c r="CO138" s="141"/>
      <c r="CP138" s="141"/>
      <c r="CQ138" s="141"/>
      <c r="CR138" s="141"/>
      <c r="CS138" s="141"/>
      <c r="CT138" s="141"/>
      <c r="CU138" s="141"/>
      <c r="CV138" s="141"/>
      <c r="CW138" s="141"/>
      <c r="CX138" s="141"/>
      <c r="CY138" s="141"/>
      <c r="CZ138" s="141"/>
      <c r="DA138" s="141"/>
      <c r="DB138" s="141"/>
      <c r="DC138" s="141"/>
      <c r="DD138" s="141"/>
      <c r="DE138" s="141"/>
      <c r="DF138" s="141"/>
      <c r="DG138" s="141"/>
      <c r="DH138" s="141"/>
      <c r="DI138" s="141"/>
      <c r="DJ138" s="141"/>
      <c r="DK138" s="141"/>
      <c r="DL138" s="141"/>
      <c r="DM138" s="141"/>
      <c r="DN138" s="141"/>
      <c r="DO138" s="141"/>
      <c r="DP138" s="141"/>
      <c r="DQ138" s="141"/>
      <c r="DR138" s="141"/>
      <c r="DS138" s="141"/>
      <c r="DT138" s="141"/>
      <c r="DU138" s="141"/>
      <c r="DV138" s="141"/>
      <c r="DW138" s="141"/>
      <c r="DX138" s="141"/>
      <c r="DY138" s="141"/>
      <c r="DZ138" s="141"/>
      <c r="EA138" s="141"/>
      <c r="EB138" s="141"/>
      <c r="EC138" s="141"/>
      <c r="ED138" s="141"/>
      <c r="EE138" s="141"/>
      <c r="EF138" s="141"/>
      <c r="EG138" s="141"/>
      <c r="EH138" s="141"/>
      <c r="EI138" s="141"/>
      <c r="EJ138" s="141"/>
      <c r="EK138" s="141"/>
      <c r="EL138" s="141"/>
      <c r="EM138" s="141"/>
      <c r="EN138" s="141"/>
      <c r="EO138" s="141"/>
      <c r="EP138" s="141"/>
      <c r="EQ138" s="141"/>
      <c r="ER138" s="141"/>
      <c r="ES138" s="141"/>
      <c r="ET138" s="141"/>
      <c r="EU138" s="141"/>
      <c r="EV138" s="141"/>
      <c r="EW138" s="141"/>
      <c r="EX138" s="141"/>
      <c r="EY138" s="141"/>
      <c r="EZ138" s="141"/>
      <c r="FA138" s="141"/>
      <c r="FB138" s="141"/>
      <c r="FC138" s="141"/>
      <c r="FD138" s="141"/>
      <c r="FE138" s="141"/>
      <c r="FF138" s="141"/>
      <c r="FG138" s="141"/>
      <c r="FH138" s="141"/>
      <c r="FI138" s="141"/>
      <c r="FJ138" s="141"/>
      <c r="FK138" s="141"/>
      <c r="FL138" s="141"/>
      <c r="FM138" s="141"/>
      <c r="FN138" s="141"/>
      <c r="FO138" s="141"/>
      <c r="FP138" s="141"/>
      <c r="FQ138" s="141"/>
      <c r="FR138" s="141"/>
      <c r="FS138" s="141"/>
      <c r="FT138" s="141"/>
      <c r="FU138" s="141"/>
      <c r="FV138" s="141"/>
      <c r="FX138" s="51"/>
    </row>
    <row r="139" spans="1:180" x14ac:dyDescent="0.25">
      <c r="B139" t="s">
        <v>430</v>
      </c>
      <c r="C139" s="122">
        <f t="shared" ref="C139:AI139" si="43">C50</f>
        <v>0</v>
      </c>
      <c r="D139" s="122">
        <f t="shared" si="43"/>
        <v>1033.7</v>
      </c>
      <c r="E139" s="122">
        <f t="shared" si="43"/>
        <v>534</v>
      </c>
      <c r="F139" s="122">
        <f t="shared" si="43"/>
        <v>561.4</v>
      </c>
      <c r="G139" s="122">
        <f t="shared" si="43"/>
        <v>591.4</v>
      </c>
      <c r="H139" s="122">
        <f t="shared" si="43"/>
        <v>763.8</v>
      </c>
      <c r="I139" s="122">
        <f t="shared" si="43"/>
        <v>230</v>
      </c>
      <c r="J139" s="122">
        <f t="shared" si="43"/>
        <v>2644</v>
      </c>
      <c r="K139" s="122">
        <f t="shared" si="43"/>
        <v>318</v>
      </c>
      <c r="L139" s="122">
        <f t="shared" si="43"/>
        <v>0</v>
      </c>
      <c r="M139" s="122">
        <f t="shared" si="43"/>
        <v>237</v>
      </c>
      <c r="N139" s="122">
        <f t="shared" si="43"/>
        <v>63.6</v>
      </c>
      <c r="O139" s="122">
        <f t="shared" si="43"/>
        <v>471.9</v>
      </c>
      <c r="P139" s="122">
        <f t="shared" si="43"/>
        <v>685.3</v>
      </c>
      <c r="Q139" s="122">
        <f t="shared" si="43"/>
        <v>0</v>
      </c>
      <c r="R139" s="122">
        <f t="shared" si="43"/>
        <v>0</v>
      </c>
      <c r="S139" s="122">
        <f t="shared" si="43"/>
        <v>0</v>
      </c>
      <c r="T139" s="122">
        <f t="shared" si="43"/>
        <v>362.2</v>
      </c>
      <c r="U139" s="122">
        <f t="shared" si="43"/>
        <v>272.2</v>
      </c>
      <c r="V139" s="122">
        <f t="shared" si="43"/>
        <v>249.4</v>
      </c>
      <c r="W139" s="122">
        <f t="shared" si="43"/>
        <v>217.6</v>
      </c>
      <c r="X139" s="122">
        <f t="shared" si="43"/>
        <v>215.4</v>
      </c>
      <c r="Y139" s="122">
        <f t="shared" si="43"/>
        <v>246.7</v>
      </c>
      <c r="Z139" s="122">
        <f t="shared" si="43"/>
        <v>247.3</v>
      </c>
      <c r="AA139" s="122">
        <f t="shared" si="43"/>
        <v>178</v>
      </c>
      <c r="AB139" s="122">
        <f t="shared" si="43"/>
        <v>195</v>
      </c>
      <c r="AC139" s="122">
        <f t="shared" si="43"/>
        <v>279.5</v>
      </c>
      <c r="AD139" s="122">
        <f t="shared" si="43"/>
        <v>0</v>
      </c>
      <c r="AE139" s="122">
        <f t="shared" si="43"/>
        <v>273.89999999999998</v>
      </c>
      <c r="AF139" s="122">
        <f t="shared" si="43"/>
        <v>227.5</v>
      </c>
      <c r="AG139" s="122">
        <f t="shared" si="43"/>
        <v>778.1</v>
      </c>
      <c r="AH139" s="122">
        <f t="shared" si="43"/>
        <v>164.1</v>
      </c>
      <c r="AI139" s="122">
        <f t="shared" si="43"/>
        <v>12041.000000000002</v>
      </c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  <c r="BN139" s="141"/>
      <c r="BO139" s="141"/>
      <c r="BP139" s="141"/>
      <c r="BQ139" s="141"/>
      <c r="BR139" s="141"/>
      <c r="BS139" s="141"/>
      <c r="BT139" s="141"/>
      <c r="BU139" s="141"/>
      <c r="BV139" s="141"/>
      <c r="BW139" s="141"/>
      <c r="BX139" s="141"/>
      <c r="BY139" s="141"/>
      <c r="BZ139" s="141"/>
      <c r="CA139" s="141"/>
      <c r="CB139" s="141"/>
      <c r="CC139" s="141"/>
      <c r="CD139" s="141"/>
      <c r="CE139" s="141"/>
      <c r="CF139" s="141"/>
      <c r="CG139" s="141"/>
      <c r="CH139" s="141"/>
      <c r="CI139" s="141"/>
      <c r="CJ139" s="141"/>
      <c r="CK139" s="141"/>
      <c r="CL139" s="141"/>
      <c r="CM139" s="141"/>
      <c r="CN139" s="141"/>
      <c r="CO139" s="141"/>
      <c r="CP139" s="141"/>
      <c r="CQ139" s="141"/>
      <c r="CR139" s="141"/>
      <c r="CS139" s="141"/>
      <c r="CT139" s="141"/>
      <c r="CU139" s="141"/>
      <c r="CV139" s="141"/>
      <c r="CW139" s="141"/>
      <c r="CX139" s="141"/>
      <c r="CY139" s="141"/>
      <c r="CZ139" s="141"/>
      <c r="DA139" s="141"/>
      <c r="DB139" s="141"/>
      <c r="DC139" s="141"/>
      <c r="DD139" s="141"/>
      <c r="DE139" s="141"/>
      <c r="DF139" s="141"/>
      <c r="DG139" s="141"/>
      <c r="DH139" s="141"/>
      <c r="DI139" s="141"/>
      <c r="DJ139" s="141"/>
      <c r="DK139" s="141"/>
      <c r="DL139" s="141"/>
      <c r="DM139" s="141"/>
      <c r="DN139" s="141"/>
      <c r="DO139" s="141"/>
      <c r="DP139" s="141"/>
      <c r="DQ139" s="141"/>
      <c r="DR139" s="141"/>
      <c r="DS139" s="141"/>
      <c r="DT139" s="141"/>
      <c r="DU139" s="141"/>
      <c r="DV139" s="141"/>
      <c r="DW139" s="141"/>
      <c r="DX139" s="141"/>
      <c r="DY139" s="141"/>
      <c r="DZ139" s="141"/>
      <c r="EA139" s="141"/>
      <c r="EB139" s="141"/>
      <c r="EC139" s="141"/>
      <c r="ED139" s="141"/>
      <c r="EE139" s="141"/>
      <c r="EF139" s="141"/>
      <c r="EG139" s="141"/>
      <c r="EH139" s="141"/>
      <c r="EI139" s="141"/>
      <c r="EJ139" s="141"/>
      <c r="EK139" s="141"/>
      <c r="EL139" s="141"/>
      <c r="EM139" s="141"/>
      <c r="EN139" s="141"/>
      <c r="EO139" s="141"/>
      <c r="EP139" s="141"/>
      <c r="EQ139" s="141"/>
      <c r="ER139" s="141"/>
      <c r="ES139" s="141"/>
      <c r="ET139" s="141"/>
      <c r="EU139" s="141"/>
      <c r="EV139" s="141"/>
      <c r="EW139" s="141"/>
      <c r="EX139" s="141"/>
      <c r="EY139" s="141"/>
      <c r="EZ139" s="141"/>
      <c r="FA139" s="141"/>
      <c r="FB139" s="141"/>
      <c r="FC139" s="141"/>
      <c r="FD139" s="141"/>
      <c r="FE139" s="141"/>
      <c r="FF139" s="141"/>
      <c r="FG139" s="141"/>
      <c r="FH139" s="141"/>
      <c r="FI139" s="141"/>
      <c r="FJ139" s="141"/>
      <c r="FK139" s="141"/>
      <c r="FL139" s="141"/>
      <c r="FM139" s="141"/>
      <c r="FN139" s="141"/>
      <c r="FO139" s="141"/>
      <c r="FP139" s="141"/>
      <c r="FQ139" s="141"/>
      <c r="FR139" s="141"/>
      <c r="FS139" s="141"/>
      <c r="FT139" s="141"/>
      <c r="FU139" s="141"/>
      <c r="FV139" s="141"/>
      <c r="FX139" s="51"/>
    </row>
    <row r="140" spans="1:180" x14ac:dyDescent="0.25"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/>
      <c r="AX140" s="142"/>
      <c r="AY140" s="142"/>
      <c r="AZ140" s="142"/>
      <c r="BA140" s="142"/>
      <c r="BB140" s="142"/>
      <c r="BC140" s="142"/>
      <c r="BD140" s="142"/>
      <c r="BE140" s="142"/>
      <c r="BF140" s="142"/>
      <c r="BG140" s="142"/>
      <c r="BH140" s="142"/>
      <c r="BI140" s="142"/>
      <c r="BJ140" s="142"/>
      <c r="BK140" s="142"/>
      <c r="BL140" s="142"/>
      <c r="BM140" s="142"/>
      <c r="BN140" s="142"/>
      <c r="BO140" s="142"/>
      <c r="BP140" s="142"/>
      <c r="BQ140" s="142"/>
      <c r="BR140" s="142"/>
      <c r="BS140" s="142"/>
      <c r="BT140" s="142"/>
      <c r="BU140" s="142"/>
      <c r="BV140" s="142"/>
      <c r="BW140" s="142"/>
      <c r="BX140" s="142"/>
      <c r="BY140" s="142"/>
      <c r="BZ140" s="142"/>
      <c r="CA140" s="142"/>
      <c r="CB140" s="142"/>
      <c r="CC140" s="142"/>
      <c r="CD140" s="142"/>
      <c r="CE140" s="142"/>
      <c r="CF140" s="142"/>
      <c r="CG140" s="142"/>
      <c r="CH140" s="142"/>
      <c r="CI140" s="142"/>
      <c r="CJ140" s="142"/>
      <c r="CK140" s="142"/>
      <c r="CL140" s="142"/>
      <c r="CM140" s="142"/>
      <c r="CN140" s="142"/>
      <c r="CO140" s="142"/>
      <c r="CP140" s="142"/>
      <c r="CQ140" s="142"/>
      <c r="CR140" s="142"/>
      <c r="CS140" s="142"/>
      <c r="CT140" s="142"/>
      <c r="CU140" s="142"/>
      <c r="CV140" s="142"/>
      <c r="CW140" s="142"/>
      <c r="CX140" s="142"/>
      <c r="CY140" s="142"/>
      <c r="CZ140" s="142"/>
      <c r="DA140" s="142"/>
      <c r="DB140" s="142"/>
      <c r="DC140" s="142"/>
      <c r="DD140" s="142"/>
      <c r="DE140" s="142"/>
      <c r="DF140" s="142"/>
      <c r="DG140" s="142"/>
      <c r="DH140" s="142"/>
      <c r="DI140" s="142"/>
      <c r="DJ140" s="142"/>
      <c r="DK140" s="142"/>
      <c r="DL140" s="142"/>
      <c r="DM140" s="142"/>
      <c r="DN140" s="142"/>
      <c r="DO140" s="142"/>
      <c r="DP140" s="142"/>
      <c r="DQ140" s="142"/>
      <c r="DR140" s="142"/>
      <c r="DS140" s="142"/>
      <c r="DT140" s="142"/>
      <c r="DU140" s="142"/>
      <c r="DV140" s="142"/>
      <c r="DW140" s="142"/>
      <c r="DX140" s="142"/>
      <c r="DY140" s="142"/>
      <c r="DZ140" s="142"/>
      <c r="EA140" s="142"/>
      <c r="EB140" s="142"/>
      <c r="EC140" s="142"/>
      <c r="ED140" s="142"/>
      <c r="EE140" s="142"/>
      <c r="EF140" s="142"/>
      <c r="EG140" s="142"/>
      <c r="EH140" s="142"/>
      <c r="EI140" s="142"/>
      <c r="EJ140" s="142"/>
      <c r="EK140" s="142"/>
      <c r="EL140" s="142"/>
      <c r="EM140" s="142"/>
      <c r="EN140" s="142"/>
      <c r="EO140" s="142"/>
      <c r="EP140" s="142"/>
      <c r="EQ140" s="142"/>
      <c r="ER140" s="142"/>
      <c r="ES140" s="142"/>
      <c r="ET140" s="142"/>
      <c r="EU140" s="142"/>
      <c r="EV140" s="142"/>
      <c r="EW140" s="142"/>
      <c r="EX140" s="142"/>
      <c r="EY140" s="142"/>
      <c r="EZ140" s="142"/>
      <c r="FA140" s="142"/>
      <c r="FB140" s="142"/>
      <c r="FC140" s="142"/>
      <c r="FD140" s="142"/>
      <c r="FE140" s="142"/>
      <c r="FF140" s="142"/>
      <c r="FG140" s="142"/>
      <c r="FH140" s="142"/>
      <c r="FI140" s="142"/>
      <c r="FJ140" s="142"/>
      <c r="FK140" s="142"/>
      <c r="FL140" s="142"/>
      <c r="FM140" s="142"/>
      <c r="FN140" s="142"/>
      <c r="FO140" s="142"/>
      <c r="FP140" s="142"/>
      <c r="FQ140" s="142"/>
      <c r="FR140" s="142"/>
      <c r="FS140" s="142"/>
      <c r="FT140" s="142"/>
      <c r="FU140" s="142"/>
      <c r="FV140" s="142"/>
      <c r="FW140" s="142"/>
      <c r="FX140" s="51"/>
    </row>
    <row r="141" spans="1:180" x14ac:dyDescent="0.25">
      <c r="B141" t="s">
        <v>431</v>
      </c>
      <c r="C141" s="24">
        <f>C133</f>
        <v>0</v>
      </c>
      <c r="D141" s="24">
        <f t="shared" ref="D141:AI141" si="44">D133</f>
        <v>8351.2692261395168</v>
      </c>
      <c r="E141" s="24">
        <f t="shared" si="44"/>
        <v>7562.0349483932005</v>
      </c>
      <c r="F141" s="24">
        <f t="shared" si="44"/>
        <v>7786.7706292018811</v>
      </c>
      <c r="G141" s="24">
        <f t="shared" si="44"/>
        <v>9326.3905968236104</v>
      </c>
      <c r="H141" s="24">
        <f t="shared" si="44"/>
        <v>7018.6384587422481</v>
      </c>
      <c r="I141" s="24">
        <f t="shared" si="44"/>
        <v>7248.5727801926923</v>
      </c>
      <c r="J141" s="24">
        <f t="shared" si="44"/>
        <v>8000.645090098631</v>
      </c>
      <c r="K141" s="24">
        <f t="shared" si="44"/>
        <v>10011.480011529853</v>
      </c>
      <c r="L141" s="24">
        <f t="shared" si="44"/>
        <v>0</v>
      </c>
      <c r="M141" s="24">
        <f t="shared" si="44"/>
        <v>7515.2728855542673</v>
      </c>
      <c r="N141" s="24">
        <f t="shared" si="44"/>
        <v>7885.928616352202</v>
      </c>
      <c r="O141" s="24">
        <f t="shared" si="44"/>
        <v>7361.7229427299244</v>
      </c>
      <c r="P141" s="24">
        <f t="shared" si="44"/>
        <v>7403.7460698241448</v>
      </c>
      <c r="Q141" s="24">
        <f t="shared" si="44"/>
        <v>0</v>
      </c>
      <c r="R141" s="24">
        <f t="shared" si="44"/>
        <v>0</v>
      </c>
      <c r="S141" s="24">
        <f t="shared" si="44"/>
        <v>0</v>
      </c>
      <c r="T141" s="24">
        <f t="shared" si="44"/>
        <v>7865.9810144968542</v>
      </c>
      <c r="U141" s="24">
        <f t="shared" si="44"/>
        <v>8766.2430984186449</v>
      </c>
      <c r="V141" s="24">
        <f t="shared" si="44"/>
        <v>7280.2352197302198</v>
      </c>
      <c r="W141" s="24">
        <f t="shared" si="44"/>
        <v>7393.6229044382262</v>
      </c>
      <c r="X141" s="24">
        <f t="shared" si="44"/>
        <v>7331.7902451245</v>
      </c>
      <c r="Y141" s="24">
        <f t="shared" si="44"/>
        <v>8030.2596266534947</v>
      </c>
      <c r="Z141" s="24">
        <f t="shared" si="44"/>
        <v>7777.1537439456952</v>
      </c>
      <c r="AA141" s="24">
        <f t="shared" si="44"/>
        <v>7753.2973329541774</v>
      </c>
      <c r="AB141" s="24">
        <f t="shared" si="44"/>
        <v>7552.1115161410708</v>
      </c>
      <c r="AC141" s="24">
        <f t="shared" si="44"/>
        <v>7749.2666920504344</v>
      </c>
      <c r="AD141" s="24">
        <f t="shared" si="44"/>
        <v>0</v>
      </c>
      <c r="AE141" s="24">
        <f t="shared" si="44"/>
        <v>7718.1912232211407</v>
      </c>
      <c r="AF141" s="24">
        <f t="shared" si="44"/>
        <v>7536.7568714524268</v>
      </c>
      <c r="AG141" s="24">
        <f t="shared" si="44"/>
        <v>6600.608381969133</v>
      </c>
      <c r="AH141" s="24">
        <f t="shared" si="44"/>
        <v>7153.1214381474711</v>
      </c>
      <c r="AI141" s="24">
        <f t="shared" si="44"/>
        <v>7811.1632503849305</v>
      </c>
      <c r="AJ141" s="142"/>
      <c r="AK141" s="142"/>
      <c r="AL141" s="142"/>
      <c r="AM141" s="142"/>
      <c r="AN141" s="142"/>
      <c r="AO141" s="142"/>
      <c r="AP141" s="142"/>
      <c r="AQ141" s="142"/>
      <c r="AR141" s="142"/>
      <c r="AS141" s="142"/>
      <c r="AT141" s="142"/>
      <c r="AU141" s="142"/>
      <c r="AV141" s="142"/>
      <c r="AW141" s="142"/>
      <c r="AX141" s="142"/>
      <c r="AY141" s="142"/>
      <c r="AZ141" s="142"/>
      <c r="BA141" s="142"/>
      <c r="BB141" s="142"/>
      <c r="BC141" s="142"/>
      <c r="BD141" s="142"/>
      <c r="BE141" s="142"/>
      <c r="BF141" s="142"/>
      <c r="BG141" s="142"/>
      <c r="BH141" s="142"/>
      <c r="BI141" s="142"/>
      <c r="BJ141" s="142"/>
      <c r="BK141" s="142"/>
      <c r="BL141" s="142"/>
      <c r="BM141" s="142"/>
      <c r="BN141" s="142"/>
      <c r="BO141" s="142"/>
      <c r="BP141" s="142"/>
      <c r="BQ141" s="142"/>
      <c r="BR141" s="142"/>
      <c r="BS141" s="142"/>
      <c r="BT141" s="142"/>
      <c r="BU141" s="142"/>
      <c r="BV141" s="142"/>
      <c r="BW141" s="142"/>
      <c r="BX141" s="142"/>
      <c r="BY141" s="142"/>
      <c r="BZ141" s="142"/>
      <c r="CA141" s="142"/>
      <c r="CB141" s="142"/>
      <c r="CC141" s="142"/>
      <c r="CD141" s="142"/>
      <c r="CE141" s="142"/>
      <c r="CF141" s="142"/>
      <c r="CG141" s="142"/>
      <c r="CH141" s="142"/>
      <c r="CI141" s="142"/>
      <c r="CJ141" s="142"/>
      <c r="CK141" s="142"/>
      <c r="CL141" s="142"/>
      <c r="CM141" s="142"/>
      <c r="CN141" s="142"/>
      <c r="CO141" s="142"/>
      <c r="CP141" s="142"/>
      <c r="CQ141" s="142"/>
      <c r="CR141" s="142"/>
      <c r="CS141" s="142"/>
      <c r="CT141" s="142"/>
      <c r="CU141" s="142"/>
      <c r="CV141" s="142"/>
      <c r="CW141" s="142"/>
      <c r="CX141" s="142"/>
      <c r="CY141" s="142"/>
      <c r="CZ141" s="142"/>
      <c r="DA141" s="142"/>
      <c r="DB141" s="142"/>
      <c r="DC141" s="142"/>
      <c r="DD141" s="142"/>
      <c r="DE141" s="142"/>
      <c r="DF141" s="142"/>
      <c r="DG141" s="142"/>
      <c r="DH141" s="142"/>
      <c r="DI141" s="142"/>
      <c r="DJ141" s="142"/>
      <c r="DK141" s="142"/>
      <c r="DL141" s="142"/>
      <c r="DM141" s="142"/>
      <c r="DN141" s="142"/>
      <c r="DO141" s="142"/>
      <c r="DP141" s="142"/>
      <c r="DQ141" s="142"/>
      <c r="DR141" s="142"/>
      <c r="DS141" s="142"/>
      <c r="DT141" s="142"/>
      <c r="DU141" s="142"/>
      <c r="DV141" s="142"/>
      <c r="DW141" s="142"/>
      <c r="DX141" s="142"/>
      <c r="DY141" s="142"/>
      <c r="DZ141" s="142"/>
      <c r="EA141" s="142"/>
      <c r="EB141" s="142"/>
      <c r="EC141" s="142"/>
      <c r="ED141" s="142"/>
      <c r="EE141" s="142"/>
      <c r="EF141" s="142"/>
      <c r="EG141" s="142"/>
      <c r="EH141" s="142"/>
      <c r="EI141" s="142"/>
      <c r="EJ141" s="142"/>
      <c r="EK141" s="142"/>
      <c r="EL141" s="142"/>
      <c r="EM141" s="142"/>
      <c r="EN141" s="142"/>
      <c r="EO141" s="142"/>
      <c r="EP141" s="142"/>
      <c r="EQ141" s="142"/>
      <c r="ER141" s="142"/>
      <c r="ES141" s="142"/>
      <c r="ET141" s="142"/>
      <c r="EU141" s="142"/>
      <c r="EV141" s="142"/>
      <c r="EW141" s="142"/>
      <c r="EX141" s="142"/>
      <c r="EY141" s="142"/>
      <c r="EZ141" s="142"/>
      <c r="FA141" s="142"/>
      <c r="FB141" s="142"/>
      <c r="FC141" s="142"/>
      <c r="FD141" s="142"/>
      <c r="FE141" s="142"/>
      <c r="FF141" s="142"/>
      <c r="FG141" s="142"/>
      <c r="FH141" s="142"/>
      <c r="FI141" s="142"/>
      <c r="FJ141" s="142"/>
      <c r="FK141" s="142"/>
      <c r="FL141" s="142"/>
      <c r="FM141" s="142"/>
      <c r="FN141" s="142"/>
      <c r="FO141" s="142"/>
      <c r="FP141" s="142"/>
      <c r="FQ141" s="142"/>
      <c r="FR141" s="142"/>
      <c r="FS141" s="142"/>
      <c r="FT141" s="142"/>
      <c r="FU141" s="142"/>
      <c r="FV141" s="142"/>
      <c r="FW141" s="98"/>
      <c r="FX141" s="51"/>
    </row>
    <row r="142" spans="1:180" x14ac:dyDescent="0.25">
      <c r="B142" t="s">
        <v>436</v>
      </c>
      <c r="C142" s="193">
        <f>$B$15</f>
        <v>6575.03</v>
      </c>
      <c r="D142" s="126">
        <f t="shared" ref="D142:AI142" si="45">$B$15</f>
        <v>6575.03</v>
      </c>
      <c r="E142" s="126">
        <f t="shared" si="45"/>
        <v>6575.03</v>
      </c>
      <c r="F142" s="126">
        <f t="shared" si="45"/>
        <v>6575.03</v>
      </c>
      <c r="G142" s="126">
        <f t="shared" si="45"/>
        <v>6575.03</v>
      </c>
      <c r="H142" s="126">
        <f t="shared" si="45"/>
        <v>6575.03</v>
      </c>
      <c r="I142" s="126">
        <f t="shared" si="45"/>
        <v>6575.03</v>
      </c>
      <c r="J142" s="126">
        <f t="shared" si="45"/>
        <v>6575.03</v>
      </c>
      <c r="K142" s="126">
        <f t="shared" si="45"/>
        <v>6575.03</v>
      </c>
      <c r="L142" s="126">
        <f t="shared" si="45"/>
        <v>6575.03</v>
      </c>
      <c r="M142" s="126">
        <f t="shared" si="45"/>
        <v>6575.03</v>
      </c>
      <c r="N142" s="126">
        <f t="shared" si="45"/>
        <v>6575.03</v>
      </c>
      <c r="O142" s="126">
        <f t="shared" si="45"/>
        <v>6575.03</v>
      </c>
      <c r="P142" s="126">
        <f t="shared" si="45"/>
        <v>6575.03</v>
      </c>
      <c r="Q142" s="126">
        <f t="shared" si="45"/>
        <v>6575.03</v>
      </c>
      <c r="R142" s="126">
        <f t="shared" si="45"/>
        <v>6575.03</v>
      </c>
      <c r="S142" s="126">
        <f t="shared" si="45"/>
        <v>6575.03</v>
      </c>
      <c r="T142" s="126">
        <f t="shared" si="45"/>
        <v>6575.03</v>
      </c>
      <c r="U142" s="126">
        <f t="shared" si="45"/>
        <v>6575.03</v>
      </c>
      <c r="V142" s="126">
        <f t="shared" si="45"/>
        <v>6575.03</v>
      </c>
      <c r="W142" s="126">
        <f t="shared" si="45"/>
        <v>6575.03</v>
      </c>
      <c r="X142" s="126">
        <f t="shared" si="45"/>
        <v>6575.03</v>
      </c>
      <c r="Y142" s="126">
        <f t="shared" si="45"/>
        <v>6575.03</v>
      </c>
      <c r="Z142" s="126">
        <f t="shared" si="45"/>
        <v>6575.03</v>
      </c>
      <c r="AA142" s="126">
        <f t="shared" si="45"/>
        <v>6575.03</v>
      </c>
      <c r="AB142" s="126">
        <f t="shared" si="45"/>
        <v>6575.03</v>
      </c>
      <c r="AC142" s="126">
        <f t="shared" si="45"/>
        <v>6575.03</v>
      </c>
      <c r="AD142" s="126">
        <f t="shared" si="45"/>
        <v>6575.03</v>
      </c>
      <c r="AE142" s="126">
        <f t="shared" si="45"/>
        <v>6575.03</v>
      </c>
      <c r="AF142" s="126">
        <f t="shared" si="45"/>
        <v>6575.03</v>
      </c>
      <c r="AG142" s="126">
        <f t="shared" si="45"/>
        <v>6575.03</v>
      </c>
      <c r="AH142" s="126">
        <f t="shared" si="45"/>
        <v>6575.03</v>
      </c>
      <c r="AI142" s="126">
        <f t="shared" si="45"/>
        <v>6575.03</v>
      </c>
      <c r="AJ142" s="143"/>
      <c r="AK142" s="143"/>
      <c r="AL142" s="143"/>
      <c r="AM142" s="143"/>
      <c r="AN142" s="143"/>
      <c r="AO142" s="143"/>
      <c r="AP142" s="143"/>
      <c r="AQ142" s="143"/>
      <c r="AR142" s="143"/>
      <c r="AS142" s="143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3"/>
      <c r="BD142" s="143"/>
      <c r="BE142" s="143"/>
      <c r="BF142" s="143"/>
      <c r="BG142" s="143"/>
      <c r="BH142" s="143"/>
      <c r="BI142" s="143"/>
      <c r="BJ142" s="143"/>
      <c r="BK142" s="143"/>
      <c r="BL142" s="143"/>
      <c r="BM142" s="143"/>
      <c r="BN142" s="143"/>
      <c r="BO142" s="143"/>
      <c r="BP142" s="143"/>
      <c r="BQ142" s="143"/>
      <c r="BR142" s="143"/>
      <c r="BS142" s="143"/>
      <c r="BT142" s="143"/>
      <c r="BU142" s="143"/>
      <c r="BV142" s="143"/>
      <c r="BW142" s="143"/>
      <c r="BX142" s="143"/>
      <c r="BY142" s="143"/>
      <c r="BZ142" s="143"/>
      <c r="CA142" s="143"/>
      <c r="CB142" s="143"/>
      <c r="CC142" s="143"/>
      <c r="CD142" s="143"/>
      <c r="CE142" s="143"/>
      <c r="CF142" s="143"/>
      <c r="CG142" s="143"/>
      <c r="CH142" s="143"/>
      <c r="CI142" s="143"/>
      <c r="CJ142" s="143"/>
      <c r="CK142" s="143"/>
      <c r="CL142" s="143"/>
      <c r="CM142" s="143"/>
      <c r="CN142" s="143"/>
      <c r="CO142" s="143"/>
      <c r="CP142" s="143"/>
      <c r="CQ142" s="143"/>
      <c r="CR142" s="143"/>
      <c r="CS142" s="143"/>
      <c r="CT142" s="143"/>
      <c r="CU142" s="143"/>
      <c r="CV142" s="143"/>
      <c r="CW142" s="143"/>
      <c r="CX142" s="143"/>
      <c r="CY142" s="143"/>
      <c r="CZ142" s="143"/>
      <c r="DA142" s="143"/>
      <c r="DB142" s="143"/>
      <c r="DC142" s="143"/>
      <c r="DD142" s="143"/>
      <c r="DE142" s="143"/>
      <c r="DF142" s="143"/>
      <c r="DG142" s="143"/>
      <c r="DH142" s="143"/>
      <c r="DI142" s="143"/>
      <c r="DJ142" s="143"/>
      <c r="DK142" s="143"/>
      <c r="DL142" s="143"/>
      <c r="DM142" s="143"/>
      <c r="DN142" s="143"/>
      <c r="DO142" s="143"/>
      <c r="DP142" s="143"/>
      <c r="DQ142" s="143"/>
      <c r="DR142" s="143"/>
      <c r="DS142" s="143"/>
      <c r="DT142" s="143"/>
      <c r="DU142" s="143"/>
      <c r="DV142" s="143"/>
      <c r="DW142" s="143"/>
      <c r="DX142" s="143"/>
      <c r="DY142" s="143"/>
      <c r="DZ142" s="143"/>
      <c r="EA142" s="143"/>
      <c r="EB142" s="143"/>
      <c r="EC142" s="143"/>
      <c r="ED142" s="143"/>
      <c r="EE142" s="143"/>
      <c r="EF142" s="143"/>
      <c r="EG142" s="143"/>
      <c r="EH142" s="143"/>
      <c r="EI142" s="143"/>
      <c r="EJ142" s="143"/>
      <c r="EK142" s="143"/>
      <c r="EL142" s="143"/>
      <c r="EM142" s="143"/>
      <c r="EN142" s="143"/>
      <c r="EO142" s="143"/>
      <c r="EP142" s="143"/>
      <c r="EQ142" s="143"/>
      <c r="ER142" s="143"/>
      <c r="ES142" s="143"/>
      <c r="ET142" s="143"/>
      <c r="EU142" s="143"/>
      <c r="EV142" s="143"/>
      <c r="EW142" s="143"/>
      <c r="EX142" s="143"/>
      <c r="EY142" s="143"/>
      <c r="EZ142" s="143"/>
      <c r="FA142" s="143"/>
      <c r="FB142" s="143"/>
      <c r="FC142" s="143"/>
      <c r="FD142" s="143"/>
      <c r="FE142" s="143"/>
      <c r="FF142" s="143"/>
      <c r="FG142" s="143"/>
      <c r="FH142" s="143"/>
      <c r="FI142" s="143"/>
      <c r="FJ142" s="143"/>
      <c r="FK142" s="143"/>
      <c r="FL142" s="143"/>
      <c r="FM142" s="143"/>
      <c r="FN142" s="143"/>
      <c r="FO142" s="143"/>
      <c r="FP142" s="143"/>
      <c r="FQ142" s="143"/>
      <c r="FR142" s="143"/>
      <c r="FS142" s="143"/>
      <c r="FT142" s="143"/>
      <c r="FU142" s="143"/>
      <c r="FV142" s="143"/>
      <c r="FW142" s="143"/>
      <c r="FX142" s="51"/>
    </row>
    <row r="143" spans="1:180" x14ac:dyDescent="0.25">
      <c r="B143" s="134" t="s">
        <v>422</v>
      </c>
      <c r="C143" s="135">
        <f>IF(C142&gt;C141,C142-C141,"NA")</f>
        <v>6575.03</v>
      </c>
      <c r="D143" s="135" t="str">
        <f t="shared" ref="D143:AI143" si="46">IF(D142&gt;D141,D142-D141,"NA")</f>
        <v>NA</v>
      </c>
      <c r="E143" s="135" t="str">
        <f t="shared" si="46"/>
        <v>NA</v>
      </c>
      <c r="F143" s="135" t="str">
        <f t="shared" si="46"/>
        <v>NA</v>
      </c>
      <c r="G143" s="135" t="str">
        <f t="shared" si="46"/>
        <v>NA</v>
      </c>
      <c r="H143" s="135" t="str">
        <f t="shared" si="46"/>
        <v>NA</v>
      </c>
      <c r="I143" s="135" t="str">
        <f t="shared" si="46"/>
        <v>NA</v>
      </c>
      <c r="J143" s="135" t="str">
        <f t="shared" si="46"/>
        <v>NA</v>
      </c>
      <c r="K143" s="135" t="str">
        <f t="shared" si="46"/>
        <v>NA</v>
      </c>
      <c r="L143" s="135">
        <f t="shared" si="46"/>
        <v>6575.03</v>
      </c>
      <c r="M143" s="135" t="str">
        <f t="shared" si="46"/>
        <v>NA</v>
      </c>
      <c r="N143" s="135" t="str">
        <f t="shared" si="46"/>
        <v>NA</v>
      </c>
      <c r="O143" s="135" t="str">
        <f t="shared" si="46"/>
        <v>NA</v>
      </c>
      <c r="P143" s="135" t="str">
        <f t="shared" si="46"/>
        <v>NA</v>
      </c>
      <c r="Q143" s="135">
        <f t="shared" si="46"/>
        <v>6575.03</v>
      </c>
      <c r="R143" s="135">
        <f t="shared" si="46"/>
        <v>6575.03</v>
      </c>
      <c r="S143" s="135">
        <f t="shared" si="46"/>
        <v>6575.03</v>
      </c>
      <c r="T143" s="135" t="str">
        <f t="shared" si="46"/>
        <v>NA</v>
      </c>
      <c r="U143" s="135" t="str">
        <f t="shared" si="46"/>
        <v>NA</v>
      </c>
      <c r="V143" s="135" t="str">
        <f t="shared" si="46"/>
        <v>NA</v>
      </c>
      <c r="W143" s="135" t="str">
        <f t="shared" si="46"/>
        <v>NA</v>
      </c>
      <c r="X143" s="135" t="str">
        <f t="shared" si="46"/>
        <v>NA</v>
      </c>
      <c r="Y143" s="135" t="str">
        <f t="shared" si="46"/>
        <v>NA</v>
      </c>
      <c r="Z143" s="135" t="str">
        <f t="shared" si="46"/>
        <v>NA</v>
      </c>
      <c r="AA143" s="135" t="str">
        <f t="shared" si="46"/>
        <v>NA</v>
      </c>
      <c r="AB143" s="135" t="str">
        <f t="shared" si="46"/>
        <v>NA</v>
      </c>
      <c r="AC143" s="135" t="str">
        <f t="shared" si="46"/>
        <v>NA</v>
      </c>
      <c r="AD143" s="135">
        <f t="shared" si="46"/>
        <v>6575.03</v>
      </c>
      <c r="AE143" s="135" t="str">
        <f t="shared" si="46"/>
        <v>NA</v>
      </c>
      <c r="AF143" s="135" t="str">
        <f t="shared" si="46"/>
        <v>NA</v>
      </c>
      <c r="AG143" s="135" t="str">
        <f t="shared" si="46"/>
        <v>NA</v>
      </c>
      <c r="AH143" s="135" t="str">
        <f t="shared" si="46"/>
        <v>NA</v>
      </c>
      <c r="AI143" s="135" t="str">
        <f t="shared" si="46"/>
        <v>NA</v>
      </c>
      <c r="AJ143" s="143"/>
      <c r="AK143" s="143"/>
      <c r="AL143" s="143"/>
      <c r="AM143" s="143"/>
      <c r="AN143" s="143"/>
      <c r="AO143" s="143"/>
      <c r="AP143" s="143"/>
      <c r="AQ143" s="143"/>
      <c r="AR143" s="143"/>
      <c r="AS143" s="143"/>
      <c r="AT143" s="143"/>
      <c r="AU143" s="143"/>
      <c r="AV143" s="143"/>
      <c r="AW143" s="143"/>
      <c r="AX143" s="143"/>
      <c r="AY143" s="143"/>
      <c r="AZ143" s="143"/>
      <c r="BA143" s="143"/>
      <c r="BB143" s="143"/>
      <c r="BC143" s="143"/>
      <c r="BD143" s="143"/>
      <c r="BE143" s="143"/>
      <c r="BF143" s="143"/>
      <c r="BG143" s="143"/>
      <c r="BH143" s="143"/>
      <c r="BI143" s="143"/>
      <c r="BJ143" s="143"/>
      <c r="BK143" s="143"/>
      <c r="BL143" s="143"/>
      <c r="BM143" s="143"/>
      <c r="BN143" s="143"/>
      <c r="BO143" s="143"/>
      <c r="BP143" s="143"/>
      <c r="BQ143" s="143"/>
      <c r="BR143" s="143"/>
      <c r="BS143" s="143"/>
      <c r="BT143" s="143"/>
      <c r="BU143" s="143"/>
      <c r="BV143" s="143"/>
      <c r="BW143" s="143"/>
      <c r="BX143" s="143"/>
      <c r="BY143" s="143"/>
      <c r="BZ143" s="143"/>
      <c r="CA143" s="143"/>
      <c r="CB143" s="143"/>
      <c r="CC143" s="143"/>
      <c r="CD143" s="143"/>
      <c r="CE143" s="143"/>
      <c r="CF143" s="143"/>
      <c r="CG143" s="143"/>
      <c r="CH143" s="143"/>
      <c r="CI143" s="143"/>
      <c r="CJ143" s="143"/>
      <c r="CK143" s="143"/>
      <c r="CL143" s="143"/>
      <c r="CM143" s="143"/>
      <c r="CN143" s="143"/>
      <c r="CO143" s="143"/>
      <c r="CP143" s="143"/>
      <c r="CQ143" s="143"/>
      <c r="CR143" s="143"/>
      <c r="CS143" s="143"/>
      <c r="CT143" s="143"/>
      <c r="CU143" s="143"/>
      <c r="CV143" s="143"/>
      <c r="CW143" s="143"/>
      <c r="CX143" s="143"/>
      <c r="CY143" s="143"/>
      <c r="CZ143" s="143"/>
      <c r="DA143" s="143"/>
      <c r="DB143" s="143"/>
      <c r="DC143" s="143"/>
      <c r="DD143" s="143"/>
      <c r="DE143" s="143"/>
      <c r="DF143" s="143"/>
      <c r="DG143" s="143"/>
      <c r="DH143" s="143"/>
      <c r="DI143" s="143"/>
      <c r="DJ143" s="143"/>
      <c r="DK143" s="143"/>
      <c r="DL143" s="143"/>
      <c r="DM143" s="143"/>
      <c r="DN143" s="143"/>
      <c r="DO143" s="143"/>
      <c r="DP143" s="143"/>
      <c r="DQ143" s="143"/>
      <c r="DR143" s="143"/>
      <c r="DS143" s="143"/>
      <c r="DT143" s="143"/>
      <c r="DU143" s="143"/>
      <c r="DV143" s="143"/>
      <c r="DW143" s="143"/>
      <c r="DX143" s="143"/>
      <c r="DY143" s="143"/>
      <c r="DZ143" s="143"/>
      <c r="EA143" s="143"/>
      <c r="EB143" s="143"/>
      <c r="EC143" s="143"/>
      <c r="ED143" s="143"/>
      <c r="EE143" s="143"/>
      <c r="EF143" s="143"/>
      <c r="EG143" s="143"/>
      <c r="EH143" s="143"/>
      <c r="EI143" s="143"/>
      <c r="EJ143" s="143"/>
      <c r="EK143" s="143"/>
      <c r="EL143" s="143"/>
      <c r="EM143" s="143"/>
      <c r="EN143" s="143"/>
      <c r="EO143" s="143"/>
      <c r="EP143" s="143"/>
      <c r="EQ143" s="143"/>
      <c r="ER143" s="143"/>
      <c r="ES143" s="143"/>
      <c r="ET143" s="143"/>
      <c r="EU143" s="143"/>
      <c r="EV143" s="143"/>
      <c r="EW143" s="143"/>
      <c r="EX143" s="143"/>
      <c r="EY143" s="143"/>
      <c r="EZ143" s="143"/>
      <c r="FA143" s="143"/>
      <c r="FB143" s="143"/>
      <c r="FC143" s="143"/>
      <c r="FD143" s="143"/>
      <c r="FE143" s="143"/>
      <c r="FF143" s="143"/>
      <c r="FG143" s="143"/>
      <c r="FH143" s="143"/>
      <c r="FI143" s="143"/>
      <c r="FJ143" s="143"/>
      <c r="FK143" s="143"/>
      <c r="FL143" s="143"/>
      <c r="FM143" s="143"/>
      <c r="FN143" s="143"/>
      <c r="FO143" s="143"/>
      <c r="FP143" s="143"/>
      <c r="FQ143" s="143"/>
      <c r="FR143" s="143"/>
      <c r="FS143" s="143"/>
      <c r="FT143" s="143"/>
      <c r="FU143" s="143"/>
      <c r="FV143" s="143"/>
      <c r="FW143" s="143"/>
      <c r="FX143" s="51"/>
    </row>
    <row r="144" spans="1:180" s="143" customFormat="1" x14ac:dyDescent="0.25">
      <c r="A144" s="133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 s="144"/>
      <c r="AK144" s="144"/>
      <c r="AL144" s="144"/>
      <c r="AM144" s="144"/>
      <c r="AN144" s="144"/>
      <c r="AO144" s="144"/>
      <c r="AP144" s="144"/>
      <c r="AQ144" s="144"/>
      <c r="AR144" s="144"/>
      <c r="AS144" s="144"/>
      <c r="AT144" s="144"/>
      <c r="AU144" s="144"/>
      <c r="AV144" s="144"/>
      <c r="AW144" s="144"/>
      <c r="AX144" s="144"/>
      <c r="AY144" s="144"/>
      <c r="AZ144" s="144"/>
      <c r="BA144" s="144"/>
      <c r="BB144" s="144"/>
      <c r="BC144" s="144"/>
      <c r="BD144" s="144"/>
      <c r="BE144" s="144"/>
      <c r="BF144" s="144"/>
      <c r="BG144" s="144"/>
      <c r="BH144" s="144"/>
      <c r="BI144" s="144"/>
      <c r="BJ144" s="144"/>
      <c r="BK144" s="144"/>
      <c r="BL144" s="144"/>
      <c r="BM144" s="144"/>
      <c r="BN144" s="144"/>
      <c r="BO144" s="144"/>
      <c r="BP144" s="144"/>
      <c r="BQ144" s="144"/>
      <c r="BR144" s="144"/>
      <c r="BS144" s="144"/>
      <c r="BT144" s="144"/>
      <c r="BU144" s="144"/>
      <c r="BV144" s="144"/>
      <c r="BW144" s="144"/>
      <c r="BX144" s="144"/>
      <c r="BY144" s="144"/>
      <c r="BZ144" s="144"/>
      <c r="CA144" s="144"/>
      <c r="CB144" s="144"/>
      <c r="CC144" s="144"/>
      <c r="CD144" s="144"/>
      <c r="CE144" s="144"/>
      <c r="CF144" s="144"/>
      <c r="CG144" s="144"/>
      <c r="CH144" s="144"/>
      <c r="CI144" s="144"/>
      <c r="CJ144" s="144"/>
      <c r="CK144" s="144"/>
      <c r="CL144" s="144"/>
      <c r="CM144" s="144"/>
      <c r="CN144" s="144"/>
      <c r="CO144" s="144"/>
      <c r="CP144" s="144"/>
      <c r="CQ144" s="144"/>
      <c r="CR144" s="144"/>
      <c r="CS144" s="144"/>
      <c r="CT144" s="144"/>
      <c r="CU144" s="144"/>
      <c r="CV144" s="144"/>
      <c r="CW144" s="144"/>
      <c r="CX144" s="144"/>
      <c r="CY144" s="144"/>
      <c r="CZ144" s="144"/>
      <c r="DA144" s="144"/>
      <c r="DB144" s="144"/>
      <c r="DC144" s="144"/>
      <c r="DD144" s="144"/>
      <c r="DE144" s="144"/>
      <c r="DF144" s="144"/>
      <c r="DG144" s="144"/>
      <c r="DH144" s="144"/>
      <c r="DI144" s="144"/>
      <c r="DJ144" s="144"/>
      <c r="DK144" s="144"/>
      <c r="DL144" s="144"/>
      <c r="DM144" s="144"/>
      <c r="DN144" s="144"/>
      <c r="DO144" s="144"/>
      <c r="DP144" s="144"/>
      <c r="DQ144" s="144"/>
      <c r="DR144" s="144"/>
      <c r="DS144" s="144"/>
      <c r="DT144" s="144"/>
      <c r="DU144" s="144"/>
      <c r="DV144" s="144"/>
      <c r="DW144" s="144"/>
      <c r="DX144" s="144"/>
      <c r="DY144" s="144"/>
      <c r="DZ144" s="144"/>
      <c r="EA144" s="144"/>
      <c r="EB144" s="144"/>
      <c r="EC144" s="144"/>
      <c r="ED144" s="144"/>
      <c r="EE144" s="144"/>
      <c r="EF144" s="144"/>
      <c r="EG144" s="144"/>
      <c r="EH144" s="144"/>
      <c r="EI144" s="144"/>
      <c r="EJ144" s="144"/>
      <c r="EK144" s="144"/>
      <c r="EL144" s="144"/>
      <c r="EM144" s="144"/>
      <c r="EN144" s="144"/>
      <c r="EO144" s="144"/>
      <c r="EP144" s="144"/>
      <c r="EQ144" s="144"/>
      <c r="ER144" s="144"/>
      <c r="ES144" s="144"/>
      <c r="ET144" s="144"/>
      <c r="EU144" s="144"/>
      <c r="EV144" s="144"/>
      <c r="EW144" s="144"/>
      <c r="EX144" s="144"/>
      <c r="EY144" s="144"/>
      <c r="EZ144" s="144"/>
      <c r="FA144" s="144"/>
      <c r="FB144" s="144"/>
      <c r="FC144" s="144"/>
      <c r="FD144" s="144"/>
      <c r="FE144" s="144"/>
      <c r="FF144" s="144"/>
      <c r="FG144" s="144"/>
      <c r="FH144" s="144"/>
      <c r="FI144" s="144"/>
      <c r="FJ144" s="144"/>
      <c r="FK144" s="144"/>
      <c r="FL144" s="144"/>
      <c r="FM144" s="144"/>
      <c r="FN144" s="144"/>
      <c r="FO144" s="144"/>
      <c r="FP144" s="144"/>
      <c r="FQ144" s="144"/>
      <c r="FR144" s="144"/>
      <c r="FS144" s="144"/>
      <c r="FT144" s="144"/>
      <c r="FU144" s="144"/>
      <c r="FV144" s="144"/>
      <c r="FW144" s="144"/>
      <c r="FX144" s="51"/>
    </row>
    <row r="145" spans="2:180" x14ac:dyDescent="0.25">
      <c r="B145" s="130" t="s">
        <v>487</v>
      </c>
      <c r="C145" s="132">
        <f>IF(C143="NA",0,C143*C139)</f>
        <v>0</v>
      </c>
      <c r="D145" s="132">
        <f t="shared" ref="D145:AI145" si="47">IF(D143="NA",0,D143*D139)</f>
        <v>0</v>
      </c>
      <c r="E145" s="132">
        <f t="shared" si="47"/>
        <v>0</v>
      </c>
      <c r="F145" s="132">
        <f t="shared" si="47"/>
        <v>0</v>
      </c>
      <c r="G145" s="132">
        <f t="shared" si="47"/>
        <v>0</v>
      </c>
      <c r="H145" s="132">
        <f t="shared" si="47"/>
        <v>0</v>
      </c>
      <c r="I145" s="132">
        <f t="shared" si="47"/>
        <v>0</v>
      </c>
      <c r="J145" s="132">
        <f t="shared" si="47"/>
        <v>0</v>
      </c>
      <c r="K145" s="132">
        <f t="shared" si="47"/>
        <v>0</v>
      </c>
      <c r="L145" s="132">
        <f t="shared" si="47"/>
        <v>0</v>
      </c>
      <c r="M145" s="132">
        <f t="shared" si="47"/>
        <v>0</v>
      </c>
      <c r="N145" s="132">
        <f t="shared" si="47"/>
        <v>0</v>
      </c>
      <c r="O145" s="132">
        <f t="shared" si="47"/>
        <v>0</v>
      </c>
      <c r="P145" s="132">
        <f t="shared" si="47"/>
        <v>0</v>
      </c>
      <c r="Q145" s="132">
        <f t="shared" si="47"/>
        <v>0</v>
      </c>
      <c r="R145" s="132">
        <f t="shared" si="47"/>
        <v>0</v>
      </c>
      <c r="S145" s="132">
        <f t="shared" si="47"/>
        <v>0</v>
      </c>
      <c r="T145" s="132">
        <f t="shared" si="47"/>
        <v>0</v>
      </c>
      <c r="U145" s="132">
        <f t="shared" si="47"/>
        <v>0</v>
      </c>
      <c r="V145" s="132">
        <f t="shared" si="47"/>
        <v>0</v>
      </c>
      <c r="W145" s="132">
        <f t="shared" si="47"/>
        <v>0</v>
      </c>
      <c r="X145" s="132">
        <f t="shared" si="47"/>
        <v>0</v>
      </c>
      <c r="Y145" s="132">
        <f t="shared" si="47"/>
        <v>0</v>
      </c>
      <c r="Z145" s="132">
        <f t="shared" si="47"/>
        <v>0</v>
      </c>
      <c r="AA145" s="132">
        <f t="shared" si="47"/>
        <v>0</v>
      </c>
      <c r="AB145" s="132">
        <f t="shared" si="47"/>
        <v>0</v>
      </c>
      <c r="AC145" s="132">
        <f t="shared" si="47"/>
        <v>0</v>
      </c>
      <c r="AD145" s="132">
        <f t="shared" si="47"/>
        <v>0</v>
      </c>
      <c r="AE145" s="132">
        <f t="shared" si="47"/>
        <v>0</v>
      </c>
      <c r="AF145" s="132">
        <f t="shared" si="47"/>
        <v>0</v>
      </c>
      <c r="AG145" s="132">
        <f t="shared" si="47"/>
        <v>0</v>
      </c>
      <c r="AH145" s="132">
        <f t="shared" si="47"/>
        <v>0</v>
      </c>
      <c r="AI145" s="132">
        <f t="shared" si="47"/>
        <v>0</v>
      </c>
      <c r="FX145" s="51"/>
    </row>
    <row r="146" spans="2:180" x14ac:dyDescent="0.25">
      <c r="AJ146" s="145"/>
      <c r="AK146" s="145"/>
      <c r="AL146" s="145"/>
      <c r="AM146" s="145"/>
      <c r="AN146" s="145"/>
      <c r="AO146" s="145"/>
      <c r="AP146" s="145"/>
      <c r="AQ146" s="145"/>
      <c r="AR146" s="145"/>
      <c r="AS146" s="145"/>
      <c r="AT146" s="145"/>
      <c r="AU146" s="145"/>
      <c r="AV146" s="145"/>
      <c r="AW146" s="145"/>
      <c r="AX146" s="145"/>
      <c r="AY146" s="145"/>
      <c r="AZ146" s="145"/>
      <c r="BA146" s="145"/>
      <c r="BB146" s="145"/>
      <c r="BC146" s="145"/>
      <c r="BD146" s="145"/>
      <c r="BE146" s="145"/>
      <c r="BF146" s="145"/>
      <c r="BG146" s="145"/>
      <c r="BH146" s="145"/>
      <c r="BI146" s="145"/>
      <c r="BJ146" s="145"/>
      <c r="BK146" s="145"/>
      <c r="BL146" s="145"/>
      <c r="BM146" s="145"/>
      <c r="BN146" s="145"/>
      <c r="BO146" s="145"/>
      <c r="BP146" s="145"/>
      <c r="BQ146" s="145"/>
      <c r="BR146" s="145"/>
      <c r="BS146" s="145"/>
      <c r="BT146" s="145"/>
      <c r="BU146" s="145"/>
      <c r="BV146" s="145"/>
      <c r="BW146" s="145"/>
      <c r="BX146" s="145"/>
      <c r="BY146" s="145"/>
      <c r="BZ146" s="145"/>
      <c r="CA146" s="145"/>
      <c r="CB146" s="145"/>
      <c r="CC146" s="145"/>
      <c r="CD146" s="145"/>
      <c r="CE146" s="145"/>
      <c r="CF146" s="145"/>
      <c r="CG146" s="145"/>
      <c r="CH146" s="145"/>
      <c r="CI146" s="145"/>
      <c r="CJ146" s="145"/>
      <c r="CK146" s="145"/>
      <c r="CL146" s="145"/>
      <c r="CM146" s="145"/>
      <c r="CN146" s="145"/>
      <c r="CO146" s="145"/>
      <c r="CP146" s="145"/>
      <c r="CQ146" s="145"/>
      <c r="CR146" s="145"/>
      <c r="CS146" s="145"/>
      <c r="CT146" s="145"/>
      <c r="CU146" s="145"/>
      <c r="CV146" s="145"/>
      <c r="CW146" s="145"/>
      <c r="CX146" s="145"/>
      <c r="CY146" s="145"/>
      <c r="CZ146" s="145"/>
      <c r="DA146" s="145"/>
      <c r="DB146" s="145"/>
      <c r="DC146" s="145"/>
      <c r="DD146" s="145"/>
      <c r="DE146" s="145"/>
      <c r="DF146" s="145"/>
      <c r="DG146" s="145"/>
      <c r="DH146" s="145"/>
      <c r="DI146" s="145"/>
      <c r="DJ146" s="145"/>
      <c r="DK146" s="145"/>
      <c r="DL146" s="145"/>
      <c r="DM146" s="145"/>
      <c r="DN146" s="145"/>
      <c r="DO146" s="145"/>
      <c r="DP146" s="145"/>
      <c r="DQ146" s="145"/>
      <c r="DR146" s="145"/>
      <c r="DS146" s="145"/>
      <c r="DT146" s="145"/>
      <c r="DU146" s="145"/>
      <c r="DV146" s="145"/>
      <c r="DW146" s="145"/>
      <c r="DX146" s="145"/>
      <c r="DY146" s="145"/>
      <c r="DZ146" s="145"/>
      <c r="EA146" s="145"/>
      <c r="EB146" s="145"/>
      <c r="EC146" s="145"/>
      <c r="ED146" s="145"/>
      <c r="EE146" s="145"/>
      <c r="EF146" s="145"/>
      <c r="EG146" s="145"/>
      <c r="EH146" s="145"/>
      <c r="EI146" s="145"/>
      <c r="EJ146" s="145"/>
      <c r="EK146" s="145"/>
      <c r="EL146" s="145"/>
      <c r="EM146" s="145"/>
      <c r="EN146" s="145"/>
      <c r="EO146" s="145"/>
      <c r="EP146" s="145"/>
      <c r="EQ146" s="145"/>
      <c r="ER146" s="145"/>
      <c r="ES146" s="145"/>
      <c r="ET146" s="145"/>
      <c r="EU146" s="145"/>
      <c r="EV146" s="145"/>
      <c r="EW146" s="145"/>
      <c r="EX146" s="145"/>
      <c r="EY146" s="145"/>
      <c r="EZ146" s="145"/>
      <c r="FA146" s="145"/>
      <c r="FB146" s="145"/>
      <c r="FC146" s="145"/>
      <c r="FD146" s="145"/>
      <c r="FE146" s="145"/>
      <c r="FF146" s="145"/>
      <c r="FG146" s="145"/>
      <c r="FH146" s="145"/>
      <c r="FI146" s="145"/>
      <c r="FJ146" s="145"/>
      <c r="FK146" s="145"/>
      <c r="FL146" s="145"/>
      <c r="FM146" s="145"/>
      <c r="FN146" s="145"/>
      <c r="FO146" s="145"/>
      <c r="FP146" s="145"/>
      <c r="FQ146" s="145"/>
      <c r="FR146" s="145"/>
      <c r="FS146" s="145"/>
      <c r="FT146" s="145"/>
      <c r="FU146" s="145"/>
      <c r="FV146" s="145"/>
      <c r="FW146" s="146"/>
      <c r="FX146" s="51"/>
    </row>
    <row r="148" spans="2:180" ht="21" x14ac:dyDescent="0.35">
      <c r="B148" s="37" t="s">
        <v>486</v>
      </c>
      <c r="C148" s="2"/>
    </row>
    <row r="149" spans="2:180" x14ac:dyDescent="0.25">
      <c r="B149" s="156"/>
      <c r="C149" s="2"/>
    </row>
    <row r="150" spans="2:180" x14ac:dyDescent="0.25">
      <c r="B150" t="s">
        <v>444</v>
      </c>
      <c r="C150" s="156">
        <f>C62</f>
        <v>0</v>
      </c>
      <c r="D150" s="156">
        <f t="shared" ref="D150:AH150" si="48">D62</f>
        <v>0.55714285714285705</v>
      </c>
      <c r="E150" s="156">
        <f t="shared" si="48"/>
        <v>0.51084812623274101</v>
      </c>
      <c r="F150" s="156">
        <f t="shared" si="48"/>
        <v>0.54221388367729795</v>
      </c>
      <c r="G150" s="156">
        <f t="shared" si="48"/>
        <v>0.86583184257602797</v>
      </c>
      <c r="H150" s="156">
        <f t="shared" si="48"/>
        <v>0.52835408022130004</v>
      </c>
      <c r="I150" s="156">
        <f t="shared" si="48"/>
        <v>0.25663716814159199</v>
      </c>
      <c r="J150" s="156">
        <f t="shared" si="48"/>
        <v>0.71660231660231599</v>
      </c>
      <c r="K150" s="156">
        <f t="shared" si="48"/>
        <v>0.85403726708074501</v>
      </c>
      <c r="L150" s="156">
        <f t="shared" si="48"/>
        <v>0</v>
      </c>
      <c r="M150" s="156">
        <f t="shared" si="48"/>
        <v>0.105042016806722</v>
      </c>
      <c r="N150" s="156">
        <f t="shared" si="48"/>
        <v>0.483870967741935</v>
      </c>
      <c r="O150" s="156">
        <f t="shared" si="48"/>
        <v>0.29850746268656703</v>
      </c>
      <c r="P150" s="156">
        <f t="shared" si="48"/>
        <v>0.26978998384491099</v>
      </c>
      <c r="Q150" s="156">
        <f t="shared" si="48"/>
        <v>0</v>
      </c>
      <c r="R150" s="156">
        <f t="shared" si="48"/>
        <v>0</v>
      </c>
      <c r="S150" s="156">
        <f t="shared" si="48"/>
        <v>0</v>
      </c>
      <c r="T150" s="156">
        <f t="shared" si="48"/>
        <v>0.6</v>
      </c>
      <c r="U150" s="156">
        <f t="shared" si="48"/>
        <v>0.83150183150183099</v>
      </c>
      <c r="V150" s="156">
        <f t="shared" si="48"/>
        <v>0.23012552301255201</v>
      </c>
      <c r="W150" s="156">
        <f t="shared" si="48"/>
        <v>0.32535885167464101</v>
      </c>
      <c r="X150" s="156">
        <f t="shared" si="48"/>
        <v>0.26775956284153002</v>
      </c>
      <c r="Y150" s="156">
        <f t="shared" si="48"/>
        <v>0.265822784810126</v>
      </c>
      <c r="Z150" s="156">
        <f t="shared" si="48"/>
        <v>3.7974683544303701E-2</v>
      </c>
      <c r="AA150" s="156">
        <f t="shared" si="48"/>
        <v>1.7857142857142801E-2</v>
      </c>
      <c r="AB150" s="156">
        <f t="shared" si="48"/>
        <v>0.29015544041450703</v>
      </c>
      <c r="AC150" s="156">
        <f t="shared" si="48"/>
        <v>0.40453074433656899</v>
      </c>
      <c r="AD150" s="156">
        <f t="shared" si="48"/>
        <v>0</v>
      </c>
      <c r="AE150" s="156">
        <f t="shared" si="48"/>
        <v>0.38408304498269802</v>
      </c>
      <c r="AF150" s="156">
        <f t="shared" si="48"/>
        <v>0.262376237623762</v>
      </c>
      <c r="AG150" s="156">
        <f t="shared" si="48"/>
        <v>0.208391608391608</v>
      </c>
      <c r="AH150" s="156">
        <f t="shared" si="48"/>
        <v>0.79374999999999996</v>
      </c>
      <c r="AI150" t="s">
        <v>419</v>
      </c>
    </row>
    <row r="151" spans="2:180" x14ac:dyDescent="0.25">
      <c r="B151" t="s">
        <v>445</v>
      </c>
      <c r="C151" s="7">
        <f>C94</f>
        <v>0</v>
      </c>
      <c r="D151" s="7">
        <f t="shared" ref="D151:AH151" si="49">D94</f>
        <v>720303.89</v>
      </c>
      <c r="E151" s="7">
        <f t="shared" si="49"/>
        <v>331431.78999999998</v>
      </c>
      <c r="F151" s="7">
        <f t="shared" si="49"/>
        <v>376756.18000000005</v>
      </c>
      <c r="G151" s="7">
        <f t="shared" si="49"/>
        <v>854191.31</v>
      </c>
      <c r="H151" s="7">
        <f t="shared" si="49"/>
        <v>489316.78</v>
      </c>
      <c r="I151" s="7">
        <f t="shared" si="49"/>
        <v>70260.5</v>
      </c>
      <c r="J151" s="7">
        <f t="shared" si="49"/>
        <v>2742218.95</v>
      </c>
      <c r="K151" s="7">
        <f t="shared" si="49"/>
        <v>453965.26</v>
      </c>
      <c r="L151" s="7">
        <f t="shared" si="49"/>
        <v>0</v>
      </c>
      <c r="M151" s="7">
        <f t="shared" si="49"/>
        <v>29652.31</v>
      </c>
      <c r="N151" s="7">
        <f t="shared" si="49"/>
        <v>36018.5</v>
      </c>
      <c r="O151" s="7">
        <f t="shared" si="49"/>
        <v>167791.61</v>
      </c>
      <c r="P151" s="7">
        <f t="shared" si="49"/>
        <v>220189.27</v>
      </c>
      <c r="Q151" s="7">
        <f t="shared" si="49"/>
        <v>0</v>
      </c>
      <c r="R151" s="7">
        <f t="shared" si="49"/>
        <v>0</v>
      </c>
      <c r="S151" s="7">
        <f t="shared" si="49"/>
        <v>0</v>
      </c>
      <c r="T151" s="7">
        <f t="shared" si="49"/>
        <v>281180.55</v>
      </c>
      <c r="U151" s="7">
        <f t="shared" si="49"/>
        <v>369472.88</v>
      </c>
      <c r="V151" s="7">
        <f t="shared" si="49"/>
        <v>68355.13</v>
      </c>
      <c r="W151" s="7">
        <f t="shared" si="49"/>
        <v>84312.6</v>
      </c>
      <c r="X151" s="7">
        <f t="shared" si="49"/>
        <v>68712.39</v>
      </c>
      <c r="Y151" s="7">
        <f t="shared" si="49"/>
        <v>78120.149999999994</v>
      </c>
      <c r="Z151" s="7">
        <f t="shared" si="49"/>
        <v>11194.05</v>
      </c>
      <c r="AA151" s="7">
        <f t="shared" si="49"/>
        <v>3810.74</v>
      </c>
      <c r="AB151" s="7">
        <f t="shared" si="49"/>
        <v>67402.45</v>
      </c>
      <c r="AC151" s="7">
        <f t="shared" si="49"/>
        <v>134685.81</v>
      </c>
      <c r="AD151" s="7">
        <f t="shared" si="49"/>
        <v>0</v>
      </c>
      <c r="AE151" s="7">
        <f t="shared" si="49"/>
        <v>121229.14</v>
      </c>
      <c r="AF151" s="7">
        <f t="shared" si="49"/>
        <v>71094.100000000006</v>
      </c>
      <c r="AG151" s="7">
        <f t="shared" si="49"/>
        <v>193037.76</v>
      </c>
      <c r="AH151" s="7">
        <f t="shared" si="49"/>
        <v>196729.88</v>
      </c>
      <c r="AI151" s="4">
        <f>SUM(C151:AH151)</f>
        <v>8241433.9799999977</v>
      </c>
    </row>
    <row r="152" spans="2:180" x14ac:dyDescent="0.25">
      <c r="B152" t="s">
        <v>446</v>
      </c>
      <c r="C152" s="125" t="str">
        <f>IF(AND(C145&gt;0,C150&gt;=($B$7-0.1)),"Yes", "No")</f>
        <v>No</v>
      </c>
      <c r="D152" s="125" t="str">
        <f t="shared" ref="D152:AH152" si="50">IF(AND(D145&gt;0,D150&gt;=($B$7-0.1)),"Yes", "No")</f>
        <v>No</v>
      </c>
      <c r="E152" s="125" t="str">
        <f t="shared" si="50"/>
        <v>No</v>
      </c>
      <c r="F152" s="125" t="str">
        <f t="shared" si="50"/>
        <v>No</v>
      </c>
      <c r="G152" s="125" t="str">
        <f t="shared" si="50"/>
        <v>No</v>
      </c>
      <c r="H152" s="125" t="str">
        <f t="shared" si="50"/>
        <v>No</v>
      </c>
      <c r="I152" s="125" t="str">
        <f t="shared" si="50"/>
        <v>No</v>
      </c>
      <c r="J152" s="125" t="str">
        <f t="shared" si="50"/>
        <v>No</v>
      </c>
      <c r="K152" s="125" t="str">
        <f t="shared" si="50"/>
        <v>No</v>
      </c>
      <c r="L152" s="125" t="str">
        <f t="shared" si="50"/>
        <v>No</v>
      </c>
      <c r="M152" s="125" t="str">
        <f t="shared" si="50"/>
        <v>No</v>
      </c>
      <c r="N152" s="125" t="str">
        <f t="shared" si="50"/>
        <v>No</v>
      </c>
      <c r="O152" s="125" t="str">
        <f t="shared" si="50"/>
        <v>No</v>
      </c>
      <c r="P152" s="125" t="str">
        <f t="shared" si="50"/>
        <v>No</v>
      </c>
      <c r="Q152" s="125" t="str">
        <f t="shared" si="50"/>
        <v>No</v>
      </c>
      <c r="R152" s="125" t="str">
        <f t="shared" si="50"/>
        <v>No</v>
      </c>
      <c r="S152" s="125" t="str">
        <f t="shared" si="50"/>
        <v>No</v>
      </c>
      <c r="T152" s="125" t="str">
        <f t="shared" si="50"/>
        <v>No</v>
      </c>
      <c r="U152" s="125" t="str">
        <f t="shared" si="50"/>
        <v>No</v>
      </c>
      <c r="V152" s="125" t="str">
        <f t="shared" si="50"/>
        <v>No</v>
      </c>
      <c r="W152" s="125" t="str">
        <f t="shared" si="50"/>
        <v>No</v>
      </c>
      <c r="X152" s="125" t="str">
        <f t="shared" si="50"/>
        <v>No</v>
      </c>
      <c r="Y152" s="125" t="str">
        <f t="shared" si="50"/>
        <v>No</v>
      </c>
      <c r="Z152" s="125" t="str">
        <f t="shared" si="50"/>
        <v>No</v>
      </c>
      <c r="AA152" s="125" t="str">
        <f t="shared" si="50"/>
        <v>No</v>
      </c>
      <c r="AB152" s="125" t="str">
        <f t="shared" si="50"/>
        <v>No</v>
      </c>
      <c r="AC152" s="125" t="str">
        <f t="shared" si="50"/>
        <v>No</v>
      </c>
      <c r="AD152" s="125" t="str">
        <f t="shared" si="50"/>
        <v>No</v>
      </c>
      <c r="AE152" s="125" t="str">
        <f t="shared" si="50"/>
        <v>No</v>
      </c>
      <c r="AF152" s="125" t="str">
        <f t="shared" si="50"/>
        <v>No</v>
      </c>
      <c r="AG152" s="125" t="str">
        <f t="shared" si="50"/>
        <v>No</v>
      </c>
      <c r="AH152" s="125" t="str">
        <f t="shared" si="50"/>
        <v>No</v>
      </c>
      <c r="AI152" t="s">
        <v>419</v>
      </c>
    </row>
    <row r="154" spans="2:180" x14ac:dyDescent="0.25">
      <c r="B154" s="131" t="s">
        <v>488</v>
      </c>
      <c r="C154" s="131">
        <f>IF(C152="Yes",(0.23*C151),0)</f>
        <v>0</v>
      </c>
      <c r="D154" s="131">
        <f t="shared" ref="D154:AH154" si="51">IF(D152="Yes",(0.23*D151),0)</f>
        <v>0</v>
      </c>
      <c r="E154" s="131">
        <f t="shared" si="51"/>
        <v>0</v>
      </c>
      <c r="F154" s="131">
        <f t="shared" si="51"/>
        <v>0</v>
      </c>
      <c r="G154" s="131">
        <f t="shared" si="51"/>
        <v>0</v>
      </c>
      <c r="H154" s="131">
        <f t="shared" si="51"/>
        <v>0</v>
      </c>
      <c r="I154" s="131">
        <f t="shared" si="51"/>
        <v>0</v>
      </c>
      <c r="J154" s="131">
        <f t="shared" si="51"/>
        <v>0</v>
      </c>
      <c r="K154" s="131">
        <f t="shared" si="51"/>
        <v>0</v>
      </c>
      <c r="L154" s="131">
        <f t="shared" si="51"/>
        <v>0</v>
      </c>
      <c r="M154" s="131">
        <f t="shared" si="51"/>
        <v>0</v>
      </c>
      <c r="N154" s="131">
        <f t="shared" si="51"/>
        <v>0</v>
      </c>
      <c r="O154" s="131">
        <f t="shared" si="51"/>
        <v>0</v>
      </c>
      <c r="P154" s="131">
        <f t="shared" si="51"/>
        <v>0</v>
      </c>
      <c r="Q154" s="131">
        <f t="shared" si="51"/>
        <v>0</v>
      </c>
      <c r="R154" s="131">
        <f t="shared" si="51"/>
        <v>0</v>
      </c>
      <c r="S154" s="131">
        <f t="shared" si="51"/>
        <v>0</v>
      </c>
      <c r="T154" s="131">
        <f t="shared" si="51"/>
        <v>0</v>
      </c>
      <c r="U154" s="131">
        <f t="shared" si="51"/>
        <v>0</v>
      </c>
      <c r="V154" s="131">
        <f t="shared" si="51"/>
        <v>0</v>
      </c>
      <c r="W154" s="131">
        <f t="shared" si="51"/>
        <v>0</v>
      </c>
      <c r="X154" s="131">
        <f t="shared" si="51"/>
        <v>0</v>
      </c>
      <c r="Y154" s="131">
        <f t="shared" si="51"/>
        <v>0</v>
      </c>
      <c r="Z154" s="131">
        <f t="shared" si="51"/>
        <v>0</v>
      </c>
      <c r="AA154" s="131">
        <f t="shared" si="51"/>
        <v>0</v>
      </c>
      <c r="AB154" s="131">
        <f t="shared" si="51"/>
        <v>0</v>
      </c>
      <c r="AC154" s="131">
        <f t="shared" si="51"/>
        <v>0</v>
      </c>
      <c r="AD154" s="131">
        <f t="shared" si="51"/>
        <v>0</v>
      </c>
      <c r="AE154" s="131">
        <f t="shared" si="51"/>
        <v>0</v>
      </c>
      <c r="AF154" s="131">
        <f t="shared" si="51"/>
        <v>0</v>
      </c>
      <c r="AG154" s="131">
        <f t="shared" si="51"/>
        <v>0</v>
      </c>
      <c r="AH154" s="131">
        <f t="shared" si="51"/>
        <v>0</v>
      </c>
      <c r="AI154" s="131">
        <f>SUM(C154:AH154)</f>
        <v>0</v>
      </c>
    </row>
    <row r="157" spans="2:180" ht="21" x14ac:dyDescent="0.35">
      <c r="B157" s="37" t="s">
        <v>481</v>
      </c>
    </row>
    <row r="159" spans="2:180" x14ac:dyDescent="0.25">
      <c r="B159" t="s">
        <v>482</v>
      </c>
      <c r="C159" s="7">
        <f>C130</f>
        <v>0</v>
      </c>
      <c r="D159" s="7">
        <f t="shared" ref="D159:AI159" si="52">D130</f>
        <v>8632706.9990604185</v>
      </c>
      <c r="E159" s="7">
        <f t="shared" si="52"/>
        <v>4038126.6624419689</v>
      </c>
      <c r="F159" s="7">
        <f t="shared" si="52"/>
        <v>4371493.0312339356</v>
      </c>
      <c r="G159" s="7">
        <f t="shared" si="52"/>
        <v>5515627.3989614826</v>
      </c>
      <c r="H159" s="7">
        <f t="shared" si="52"/>
        <v>5360836.0547873285</v>
      </c>
      <c r="I159" s="7">
        <f t="shared" si="52"/>
        <v>1667171.7394443192</v>
      </c>
      <c r="J159" s="7">
        <f t="shared" si="52"/>
        <v>21153705.61822078</v>
      </c>
      <c r="K159" s="7">
        <f t="shared" si="52"/>
        <v>3183650.6436664932</v>
      </c>
      <c r="L159" s="7">
        <f t="shared" si="52"/>
        <v>0</v>
      </c>
      <c r="M159" s="7">
        <f t="shared" si="52"/>
        <v>1781119.6738763615</v>
      </c>
      <c r="N159" s="7">
        <f t="shared" si="52"/>
        <v>501545.06000000006</v>
      </c>
      <c r="O159" s="7">
        <f t="shared" si="52"/>
        <v>3473997.0566742513</v>
      </c>
      <c r="P159" s="7">
        <f t="shared" si="52"/>
        <v>5073787.1816504858</v>
      </c>
      <c r="Q159" s="7">
        <f t="shared" si="52"/>
        <v>0</v>
      </c>
      <c r="R159" s="7">
        <f t="shared" si="52"/>
        <v>0</v>
      </c>
      <c r="S159" s="7">
        <f t="shared" si="52"/>
        <v>0</v>
      </c>
      <c r="T159" s="7">
        <f t="shared" si="52"/>
        <v>2849058.3234507605</v>
      </c>
      <c r="U159" s="7">
        <f t="shared" si="52"/>
        <v>2386171.3713895553</v>
      </c>
      <c r="V159" s="7">
        <f t="shared" si="52"/>
        <v>1815690.6638007169</v>
      </c>
      <c r="W159" s="7">
        <f t="shared" si="52"/>
        <v>1608852.3440057579</v>
      </c>
      <c r="X159" s="7">
        <f t="shared" si="52"/>
        <v>1579267.6187998173</v>
      </c>
      <c r="Y159" s="7">
        <f t="shared" si="52"/>
        <v>1981065.0498954169</v>
      </c>
      <c r="Z159" s="7">
        <f t="shared" si="52"/>
        <v>1923290.1208777705</v>
      </c>
      <c r="AA159" s="7">
        <f t="shared" si="52"/>
        <v>1380086.9252658435</v>
      </c>
      <c r="AB159" s="7">
        <f t="shared" si="52"/>
        <v>1472661.7456475089</v>
      </c>
      <c r="AC159" s="7">
        <f t="shared" si="52"/>
        <v>2165920.0404280964</v>
      </c>
      <c r="AD159" s="7">
        <f t="shared" si="52"/>
        <v>0</v>
      </c>
      <c r="AE159" s="7">
        <f t="shared" si="52"/>
        <v>2114012.5760402703</v>
      </c>
      <c r="AF159" s="7">
        <f t="shared" si="52"/>
        <v>1714612.1882554272</v>
      </c>
      <c r="AG159" s="7">
        <f t="shared" si="52"/>
        <v>5135933.3820101824</v>
      </c>
      <c r="AH159" s="7">
        <f t="shared" si="52"/>
        <v>1173827.2279999999</v>
      </c>
      <c r="AI159" s="7">
        <f t="shared" si="52"/>
        <v>94054216.697884962</v>
      </c>
    </row>
    <row r="160" spans="2:180" x14ac:dyDescent="0.25">
      <c r="B160" t="s">
        <v>475</v>
      </c>
      <c r="C160" s="7">
        <f>C116</f>
        <v>0</v>
      </c>
      <c r="D160" s="7">
        <f t="shared" ref="D160:AI160" si="53">D116</f>
        <v>455861.7</v>
      </c>
      <c r="E160" s="7">
        <f t="shared" si="53"/>
        <v>235494</v>
      </c>
      <c r="F160" s="7">
        <f t="shared" si="53"/>
        <v>247577.4</v>
      </c>
      <c r="G160" s="7">
        <f t="shared" si="53"/>
        <v>260807.4</v>
      </c>
      <c r="H160" s="7">
        <f t="shared" si="53"/>
        <v>336835.8</v>
      </c>
      <c r="I160" s="7">
        <f t="shared" si="53"/>
        <v>101430</v>
      </c>
      <c r="J160" s="7">
        <f t="shared" si="53"/>
        <v>0</v>
      </c>
      <c r="K160" s="7">
        <f t="shared" si="53"/>
        <v>140238</v>
      </c>
      <c r="L160" s="7">
        <f t="shared" si="53"/>
        <v>0</v>
      </c>
      <c r="M160" s="7">
        <f t="shared" si="53"/>
        <v>104517</v>
      </c>
      <c r="N160" s="7">
        <f t="shared" si="53"/>
        <v>27342</v>
      </c>
      <c r="O160" s="7">
        <f t="shared" si="53"/>
        <v>208107.9</v>
      </c>
      <c r="P160" s="7">
        <f t="shared" si="53"/>
        <v>302217.3</v>
      </c>
      <c r="Q160" s="7">
        <f t="shared" si="53"/>
        <v>0</v>
      </c>
      <c r="R160" s="7">
        <f t="shared" si="53"/>
        <v>0</v>
      </c>
      <c r="S160" s="7">
        <f t="shared" si="53"/>
        <v>0</v>
      </c>
      <c r="T160" s="7">
        <f t="shared" si="53"/>
        <v>159730.19999999998</v>
      </c>
      <c r="U160" s="7">
        <f t="shared" si="53"/>
        <v>120040.2</v>
      </c>
      <c r="V160" s="7">
        <f t="shared" si="53"/>
        <v>109985.40000000001</v>
      </c>
      <c r="W160" s="7">
        <f t="shared" si="53"/>
        <v>95961.599999999991</v>
      </c>
      <c r="X160" s="7">
        <f t="shared" si="53"/>
        <v>94991.400000000009</v>
      </c>
      <c r="Y160" s="7">
        <f t="shared" si="53"/>
        <v>108794.7</v>
      </c>
      <c r="Z160" s="7">
        <f t="shared" si="53"/>
        <v>109059.3</v>
      </c>
      <c r="AA160" s="7">
        <f t="shared" si="53"/>
        <v>78498</v>
      </c>
      <c r="AB160" s="7">
        <f t="shared" si="53"/>
        <v>0</v>
      </c>
      <c r="AC160" s="7">
        <f t="shared" si="53"/>
        <v>0</v>
      </c>
      <c r="AD160" s="7">
        <f t="shared" si="53"/>
        <v>0</v>
      </c>
      <c r="AE160" s="7">
        <f t="shared" si="53"/>
        <v>116865</v>
      </c>
      <c r="AF160" s="7">
        <f t="shared" si="53"/>
        <v>100327.5</v>
      </c>
      <c r="AG160" s="7">
        <f t="shared" si="53"/>
        <v>343142.10000000003</v>
      </c>
      <c r="AH160" s="7">
        <f t="shared" si="53"/>
        <v>69678</v>
      </c>
      <c r="AI160" s="7">
        <f t="shared" si="53"/>
        <v>3927501.9000000004</v>
      </c>
    </row>
    <row r="161" spans="1:35" x14ac:dyDescent="0.25">
      <c r="B161" t="s">
        <v>423</v>
      </c>
      <c r="C161" s="7">
        <f>C145</f>
        <v>0</v>
      </c>
      <c r="D161" s="7">
        <f t="shared" ref="D161:AI161" si="54">D145</f>
        <v>0</v>
      </c>
      <c r="E161" s="7">
        <f t="shared" si="54"/>
        <v>0</v>
      </c>
      <c r="F161" s="7">
        <f t="shared" si="54"/>
        <v>0</v>
      </c>
      <c r="G161" s="7">
        <f t="shared" si="54"/>
        <v>0</v>
      </c>
      <c r="H161" s="7">
        <f t="shared" si="54"/>
        <v>0</v>
      </c>
      <c r="I161" s="7">
        <f t="shared" si="54"/>
        <v>0</v>
      </c>
      <c r="J161" s="7">
        <f t="shared" si="54"/>
        <v>0</v>
      </c>
      <c r="K161" s="7">
        <f t="shared" si="54"/>
        <v>0</v>
      </c>
      <c r="L161" s="7">
        <f t="shared" si="54"/>
        <v>0</v>
      </c>
      <c r="M161" s="7">
        <f t="shared" si="54"/>
        <v>0</v>
      </c>
      <c r="N161" s="7">
        <f t="shared" si="54"/>
        <v>0</v>
      </c>
      <c r="O161" s="7">
        <f t="shared" si="54"/>
        <v>0</v>
      </c>
      <c r="P161" s="7">
        <f t="shared" si="54"/>
        <v>0</v>
      </c>
      <c r="Q161" s="7">
        <f t="shared" si="54"/>
        <v>0</v>
      </c>
      <c r="R161" s="7">
        <f t="shared" si="54"/>
        <v>0</v>
      </c>
      <c r="S161" s="7">
        <f t="shared" si="54"/>
        <v>0</v>
      </c>
      <c r="T161" s="7">
        <f t="shared" si="54"/>
        <v>0</v>
      </c>
      <c r="U161" s="7">
        <f t="shared" si="54"/>
        <v>0</v>
      </c>
      <c r="V161" s="7">
        <f t="shared" si="54"/>
        <v>0</v>
      </c>
      <c r="W161" s="7">
        <f t="shared" si="54"/>
        <v>0</v>
      </c>
      <c r="X161" s="7">
        <f t="shared" si="54"/>
        <v>0</v>
      </c>
      <c r="Y161" s="7">
        <f t="shared" si="54"/>
        <v>0</v>
      </c>
      <c r="Z161" s="7">
        <f t="shared" si="54"/>
        <v>0</v>
      </c>
      <c r="AA161" s="7">
        <f t="shared" si="54"/>
        <v>0</v>
      </c>
      <c r="AB161" s="7">
        <f t="shared" si="54"/>
        <v>0</v>
      </c>
      <c r="AC161" s="7">
        <f t="shared" si="54"/>
        <v>0</v>
      </c>
      <c r="AD161" s="7">
        <f t="shared" si="54"/>
        <v>0</v>
      </c>
      <c r="AE161" s="7">
        <f t="shared" si="54"/>
        <v>0</v>
      </c>
      <c r="AF161" s="7">
        <f t="shared" si="54"/>
        <v>0</v>
      </c>
      <c r="AG161" s="7">
        <f t="shared" si="54"/>
        <v>0</v>
      </c>
      <c r="AH161" s="7">
        <f t="shared" si="54"/>
        <v>0</v>
      </c>
      <c r="AI161" s="7">
        <f t="shared" si="54"/>
        <v>0</v>
      </c>
    </row>
    <row r="162" spans="1:35" x14ac:dyDescent="0.25">
      <c r="B162" t="s">
        <v>449</v>
      </c>
      <c r="C162" s="7">
        <f>C154</f>
        <v>0</v>
      </c>
      <c r="D162" s="7">
        <f t="shared" ref="D162:AI162" si="55">D154</f>
        <v>0</v>
      </c>
      <c r="E162" s="7">
        <f t="shared" si="55"/>
        <v>0</v>
      </c>
      <c r="F162" s="7">
        <f t="shared" si="55"/>
        <v>0</v>
      </c>
      <c r="G162" s="7">
        <f t="shared" si="55"/>
        <v>0</v>
      </c>
      <c r="H162" s="7">
        <f t="shared" si="55"/>
        <v>0</v>
      </c>
      <c r="I162" s="7">
        <f t="shared" si="55"/>
        <v>0</v>
      </c>
      <c r="J162" s="7">
        <f t="shared" si="55"/>
        <v>0</v>
      </c>
      <c r="K162" s="7">
        <f t="shared" si="55"/>
        <v>0</v>
      </c>
      <c r="L162" s="7">
        <f t="shared" si="55"/>
        <v>0</v>
      </c>
      <c r="M162" s="7">
        <f t="shared" si="55"/>
        <v>0</v>
      </c>
      <c r="N162" s="7">
        <f t="shared" si="55"/>
        <v>0</v>
      </c>
      <c r="O162" s="7">
        <f t="shared" si="55"/>
        <v>0</v>
      </c>
      <c r="P162" s="7">
        <f t="shared" si="55"/>
        <v>0</v>
      </c>
      <c r="Q162" s="7">
        <f t="shared" si="55"/>
        <v>0</v>
      </c>
      <c r="R162" s="7">
        <f t="shared" si="55"/>
        <v>0</v>
      </c>
      <c r="S162" s="7">
        <f t="shared" si="55"/>
        <v>0</v>
      </c>
      <c r="T162" s="7">
        <f t="shared" si="55"/>
        <v>0</v>
      </c>
      <c r="U162" s="7">
        <f t="shared" si="55"/>
        <v>0</v>
      </c>
      <c r="V162" s="7">
        <f t="shared" si="55"/>
        <v>0</v>
      </c>
      <c r="W162" s="7">
        <f t="shared" si="55"/>
        <v>0</v>
      </c>
      <c r="X162" s="7">
        <f t="shared" si="55"/>
        <v>0</v>
      </c>
      <c r="Y162" s="7">
        <f t="shared" si="55"/>
        <v>0</v>
      </c>
      <c r="Z162" s="7">
        <f t="shared" si="55"/>
        <v>0</v>
      </c>
      <c r="AA162" s="7">
        <f t="shared" si="55"/>
        <v>0</v>
      </c>
      <c r="AB162" s="7">
        <f t="shared" si="55"/>
        <v>0</v>
      </c>
      <c r="AC162" s="7">
        <f t="shared" si="55"/>
        <v>0</v>
      </c>
      <c r="AD162" s="7">
        <f t="shared" si="55"/>
        <v>0</v>
      </c>
      <c r="AE162" s="7">
        <f t="shared" si="55"/>
        <v>0</v>
      </c>
      <c r="AF162" s="7">
        <f t="shared" si="55"/>
        <v>0</v>
      </c>
      <c r="AG162" s="7">
        <f t="shared" si="55"/>
        <v>0</v>
      </c>
      <c r="AH162" s="7">
        <f t="shared" si="55"/>
        <v>0</v>
      </c>
      <c r="AI162" s="7">
        <f t="shared" si="55"/>
        <v>0</v>
      </c>
    </row>
    <row r="163" spans="1:35" s="10" customFormat="1" x14ac:dyDescent="0.25">
      <c r="A163" s="19"/>
      <c r="B163" s="179" t="s">
        <v>489</v>
      </c>
      <c r="C163" s="180">
        <f>SUM(C159:C162)</f>
        <v>0</v>
      </c>
      <c r="D163" s="180">
        <f t="shared" ref="D163:AI163" si="56">SUM(D159:D162)</f>
        <v>9088568.6990604177</v>
      </c>
      <c r="E163" s="180">
        <f t="shared" si="56"/>
        <v>4273620.6624419689</v>
      </c>
      <c r="F163" s="180">
        <f t="shared" si="56"/>
        <v>4619070.431233936</v>
      </c>
      <c r="G163" s="180">
        <f t="shared" si="56"/>
        <v>5776434.7989614829</v>
      </c>
      <c r="H163" s="180">
        <f t="shared" si="56"/>
        <v>5697671.8547873283</v>
      </c>
      <c r="I163" s="180">
        <f t="shared" si="56"/>
        <v>1768601.7394443192</v>
      </c>
      <c r="J163" s="180">
        <f t="shared" si="56"/>
        <v>21153705.61822078</v>
      </c>
      <c r="K163" s="180">
        <f t="shared" si="56"/>
        <v>3323888.6436664932</v>
      </c>
      <c r="L163" s="180">
        <f t="shared" si="56"/>
        <v>0</v>
      </c>
      <c r="M163" s="180">
        <f t="shared" si="56"/>
        <v>1885636.6738763615</v>
      </c>
      <c r="N163" s="180">
        <f t="shared" si="56"/>
        <v>528887.06000000006</v>
      </c>
      <c r="O163" s="180">
        <f t="shared" si="56"/>
        <v>3682104.9566742512</v>
      </c>
      <c r="P163" s="180">
        <f t="shared" si="56"/>
        <v>5376004.4816504857</v>
      </c>
      <c r="Q163" s="180">
        <f t="shared" si="56"/>
        <v>0</v>
      </c>
      <c r="R163" s="180">
        <f t="shared" si="56"/>
        <v>0</v>
      </c>
      <c r="S163" s="180">
        <f t="shared" si="56"/>
        <v>0</v>
      </c>
      <c r="T163" s="180">
        <f t="shared" si="56"/>
        <v>3008788.5234507606</v>
      </c>
      <c r="U163" s="180">
        <f t="shared" si="56"/>
        <v>2506211.5713895555</v>
      </c>
      <c r="V163" s="180">
        <f t="shared" si="56"/>
        <v>1925676.0638007168</v>
      </c>
      <c r="W163" s="180">
        <f t="shared" si="56"/>
        <v>1704813.944005758</v>
      </c>
      <c r="X163" s="180">
        <f t="shared" si="56"/>
        <v>1674259.0187998172</v>
      </c>
      <c r="Y163" s="180">
        <f t="shared" si="56"/>
        <v>2089859.7498954169</v>
      </c>
      <c r="Z163" s="180">
        <f t="shared" si="56"/>
        <v>2032349.4208777705</v>
      </c>
      <c r="AA163" s="180">
        <f t="shared" si="56"/>
        <v>1458584.9252658435</v>
      </c>
      <c r="AB163" s="180">
        <f t="shared" si="56"/>
        <v>1472661.7456475089</v>
      </c>
      <c r="AC163" s="180">
        <f t="shared" si="56"/>
        <v>2165920.0404280964</v>
      </c>
      <c r="AD163" s="180">
        <f t="shared" si="56"/>
        <v>0</v>
      </c>
      <c r="AE163" s="180">
        <f t="shared" si="56"/>
        <v>2230877.5760402703</v>
      </c>
      <c r="AF163" s="180">
        <f t="shared" si="56"/>
        <v>1814939.6882554272</v>
      </c>
      <c r="AG163" s="180">
        <f t="shared" si="56"/>
        <v>5479075.482010182</v>
      </c>
      <c r="AH163" s="180">
        <f t="shared" si="56"/>
        <v>1243505.2279999999</v>
      </c>
      <c r="AI163" s="180">
        <f t="shared" si="56"/>
        <v>97981718.597884968</v>
      </c>
    </row>
    <row r="164" spans="1:35" s="10" customFormat="1" x14ac:dyDescent="0.25">
      <c r="A164" s="19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</row>
    <row r="165" spans="1:35" s="10" customFormat="1" x14ac:dyDescent="0.25">
      <c r="A165" s="19"/>
      <c r="B165" s="179" t="s">
        <v>490</v>
      </c>
      <c r="C165" s="181" t="str">
        <f>IF(C163&gt;0,C163/C50,"NA")</f>
        <v>NA</v>
      </c>
      <c r="D165" s="182">
        <f t="shared" ref="D165:AI165" si="57">IF(D163&gt;0,D163/D50,"NA")</f>
        <v>8792.269226139515</v>
      </c>
      <c r="E165" s="182">
        <f t="shared" si="57"/>
        <v>8003.0349483932005</v>
      </c>
      <c r="F165" s="182">
        <f t="shared" si="57"/>
        <v>8227.7706292018811</v>
      </c>
      <c r="G165" s="182">
        <f t="shared" si="57"/>
        <v>9767.3905968236104</v>
      </c>
      <c r="H165" s="182">
        <f t="shared" si="57"/>
        <v>7459.6384587422472</v>
      </c>
      <c r="I165" s="182">
        <f t="shared" si="57"/>
        <v>7689.5727801926923</v>
      </c>
      <c r="J165" s="182">
        <f t="shared" si="57"/>
        <v>8000.645090098631</v>
      </c>
      <c r="K165" s="182">
        <f t="shared" si="57"/>
        <v>10452.480011529853</v>
      </c>
      <c r="L165" s="182" t="str">
        <f t="shared" si="57"/>
        <v>NA</v>
      </c>
      <c r="M165" s="182">
        <f t="shared" si="57"/>
        <v>7956.2728855542673</v>
      </c>
      <c r="N165" s="182">
        <f t="shared" si="57"/>
        <v>8315.8342767295599</v>
      </c>
      <c r="O165" s="182">
        <f t="shared" si="57"/>
        <v>7802.7229427299244</v>
      </c>
      <c r="P165" s="182">
        <f t="shared" si="57"/>
        <v>7844.7460698241439</v>
      </c>
      <c r="Q165" s="182" t="str">
        <f t="shared" si="57"/>
        <v>NA</v>
      </c>
      <c r="R165" s="182" t="str">
        <f t="shared" si="57"/>
        <v>NA</v>
      </c>
      <c r="S165" s="182" t="str">
        <f t="shared" si="57"/>
        <v>NA</v>
      </c>
      <c r="T165" s="182">
        <f t="shared" si="57"/>
        <v>8306.9810144968542</v>
      </c>
      <c r="U165" s="182">
        <f t="shared" si="57"/>
        <v>9207.2430984186467</v>
      </c>
      <c r="V165" s="182">
        <f t="shared" si="57"/>
        <v>7721.2352197302198</v>
      </c>
      <c r="W165" s="182">
        <f t="shared" si="57"/>
        <v>7834.6229044382262</v>
      </c>
      <c r="X165" s="182">
        <f t="shared" si="57"/>
        <v>7772.7902451244991</v>
      </c>
      <c r="Y165" s="182">
        <f t="shared" si="57"/>
        <v>8471.2596266534947</v>
      </c>
      <c r="Z165" s="182">
        <f t="shared" si="57"/>
        <v>8218.1537439456952</v>
      </c>
      <c r="AA165" s="182">
        <f t="shared" si="57"/>
        <v>8194.2973329541765</v>
      </c>
      <c r="AB165" s="182">
        <f t="shared" si="57"/>
        <v>7552.1115161410708</v>
      </c>
      <c r="AC165" s="182">
        <f t="shared" si="57"/>
        <v>7749.2666920504344</v>
      </c>
      <c r="AD165" s="182" t="str">
        <f t="shared" si="57"/>
        <v>NA</v>
      </c>
      <c r="AE165" s="182">
        <f t="shared" si="57"/>
        <v>8144.8615408553142</v>
      </c>
      <c r="AF165" s="182">
        <f t="shared" si="57"/>
        <v>7977.7568714524268</v>
      </c>
      <c r="AG165" s="182">
        <f t="shared" si="57"/>
        <v>7041.6083819691321</v>
      </c>
      <c r="AH165" s="182">
        <f t="shared" si="57"/>
        <v>7577.7283851310176</v>
      </c>
      <c r="AI165" s="182">
        <f t="shared" si="57"/>
        <v>8137.3406359841338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workbookViewId="0">
      <selection activeCell="A3" sqref="A3"/>
    </sheetView>
  </sheetViews>
  <sheetFormatPr defaultRowHeight="15" x14ac:dyDescent="0.25"/>
  <cols>
    <col min="1" max="1" width="58.85546875" customWidth="1"/>
    <col min="2" max="2" width="16.28515625" customWidth="1"/>
    <col min="3" max="3" width="16.42578125" customWidth="1"/>
    <col min="4" max="4" width="15.28515625" customWidth="1"/>
    <col min="6" max="6" width="10.85546875" bestFit="1" customWidth="1"/>
  </cols>
  <sheetData>
    <row r="1" spans="1:4" ht="14.45" x14ac:dyDescent="0.3">
      <c r="A1" s="6" t="s">
        <v>471</v>
      </c>
    </row>
    <row r="2" spans="1:4" ht="14.45" x14ac:dyDescent="0.3">
      <c r="A2" s="6"/>
    </row>
    <row r="3" spans="1:4" ht="14.45" x14ac:dyDescent="0.3">
      <c r="A3" t="s">
        <v>405</v>
      </c>
      <c r="B3" s="115">
        <v>5954.28</v>
      </c>
      <c r="D3" s="112"/>
    </row>
    <row r="4" spans="1:4" ht="14.45" x14ac:dyDescent="0.3">
      <c r="A4" s="6"/>
    </row>
    <row r="5" spans="1:4" ht="14.45" x14ac:dyDescent="0.3">
      <c r="B5" s="100" t="s">
        <v>399</v>
      </c>
      <c r="C5" s="100" t="s">
        <v>400</v>
      </c>
      <c r="D5" s="100" t="s">
        <v>410</v>
      </c>
    </row>
    <row r="6" spans="1:4" ht="14.45" x14ac:dyDescent="0.3">
      <c r="B6" s="110"/>
      <c r="C6" s="110"/>
      <c r="D6" s="110"/>
    </row>
    <row r="7" spans="1:4" ht="14.45" x14ac:dyDescent="0.3">
      <c r="A7" t="s">
        <v>467</v>
      </c>
      <c r="B7" s="111">
        <f>Districts!FY50-Districts!FY37-Districts!FY38</f>
        <v>840532.7</v>
      </c>
      <c r="C7" s="111">
        <f>'CSI Specific'!AI50-'CSI Specific'!AI38-'CSI Specific'!AI39</f>
        <v>8922.5000000000018</v>
      </c>
      <c r="D7" s="111">
        <f>B7+C7</f>
        <v>849455.2</v>
      </c>
    </row>
    <row r="8" spans="1:4" ht="14.45" x14ac:dyDescent="0.3">
      <c r="A8" t="s">
        <v>468</v>
      </c>
      <c r="B8" s="111">
        <f>Districts!FY37+Districts!FY38</f>
        <v>12485.3</v>
      </c>
      <c r="C8" s="111">
        <f>'CSI Specific'!AI38+'CSI Specific'!AI39</f>
        <v>3118.5</v>
      </c>
      <c r="D8" s="111">
        <f t="shared" ref="D8:D16" si="0">B8+C8</f>
        <v>15603.8</v>
      </c>
    </row>
    <row r="9" spans="1:4" ht="14.45" x14ac:dyDescent="0.3">
      <c r="A9" s="82" t="s">
        <v>455</v>
      </c>
      <c r="B9" s="147">
        <f>Districts!FY50</f>
        <v>853018</v>
      </c>
      <c r="C9" s="147">
        <f>'CSI Specific'!AI50</f>
        <v>12041.000000000002</v>
      </c>
      <c r="D9" s="147">
        <f>B9+C9</f>
        <v>865059</v>
      </c>
    </row>
    <row r="10" spans="1:4" ht="14.45" x14ac:dyDescent="0.3">
      <c r="A10" s="6" t="s">
        <v>469</v>
      </c>
      <c r="B10" s="147">
        <f>Districts!FY51+Districts!FY37</f>
        <v>851775.79999999993</v>
      </c>
      <c r="C10" s="147">
        <f>'CSI Specific'!AI51+'CSI Specific'!AI38</f>
        <v>12024.4</v>
      </c>
      <c r="D10" s="147">
        <f>B10+C10</f>
        <v>863800.2</v>
      </c>
    </row>
    <row r="11" spans="1:4" ht="14.45" x14ac:dyDescent="0.3">
      <c r="B11" s="111"/>
      <c r="C11" s="111"/>
      <c r="D11" s="111"/>
    </row>
    <row r="12" spans="1:4" ht="16.149999999999999" x14ac:dyDescent="0.3">
      <c r="A12" s="116" t="s">
        <v>433</v>
      </c>
    </row>
    <row r="13" spans="1:4" ht="14.45" x14ac:dyDescent="0.3">
      <c r="A13" s="41" t="s">
        <v>406</v>
      </c>
      <c r="B13" s="112">
        <f>Districts!$FY$83</f>
        <v>5119630582.2799959</v>
      </c>
      <c r="C13" s="112">
        <f>'CSI Specific'!AI82</f>
        <v>53213897.652000003</v>
      </c>
      <c r="D13" s="113">
        <f>B13+C13</f>
        <v>5172844479.9319963</v>
      </c>
    </row>
    <row r="14" spans="1:4" ht="14.45" x14ac:dyDescent="0.3">
      <c r="A14" s="41" t="s">
        <v>401</v>
      </c>
      <c r="B14" s="112">
        <f>Districts!FY95</f>
        <v>492618943.23000002</v>
      </c>
      <c r="C14" s="112">
        <f>'CSI Specific'!AI94</f>
        <v>8241433.9799999977</v>
      </c>
      <c r="D14" s="113">
        <f t="shared" si="0"/>
        <v>500860377.21000004</v>
      </c>
    </row>
    <row r="15" spans="1:4" ht="14.45" x14ac:dyDescent="0.3">
      <c r="A15" s="41" t="s">
        <v>402</v>
      </c>
      <c r="B15" s="112">
        <f>Districts!FY105</f>
        <v>169739243.46000016</v>
      </c>
      <c r="C15" s="112">
        <f>'CSI Specific'!AI104</f>
        <v>3709565.0100000012</v>
      </c>
      <c r="D15" s="113">
        <f t="shared" si="0"/>
        <v>173448808.47000015</v>
      </c>
    </row>
    <row r="16" spans="1:4" ht="14.45" x14ac:dyDescent="0.3">
      <c r="A16" s="41" t="s">
        <v>403</v>
      </c>
      <c r="B16" s="112">
        <f>Districts!FY111+Districts!FY112</f>
        <v>74340972.084000006</v>
      </c>
      <c r="C16" s="112">
        <f>'CSI Specific'!AI110+'CSI Specific'!AI111</f>
        <v>18568422.18</v>
      </c>
      <c r="D16" s="113">
        <f t="shared" si="0"/>
        <v>92909394.263999999</v>
      </c>
    </row>
    <row r="17" spans="1:4" ht="14.45" x14ac:dyDescent="0.3">
      <c r="A17" s="41" t="s">
        <v>404</v>
      </c>
      <c r="B17" s="152">
        <v>0</v>
      </c>
      <c r="C17" s="152">
        <f>'CSI Specific'!AI125</f>
        <v>10320897.875884954</v>
      </c>
      <c r="D17" s="153">
        <f>B17+C17</f>
        <v>10320897.875884954</v>
      </c>
    </row>
    <row r="18" spans="1:4" ht="14.45" x14ac:dyDescent="0.3">
      <c r="A18" s="117" t="s">
        <v>407</v>
      </c>
      <c r="B18" s="114">
        <f>SUM(B13:B17)</f>
        <v>5856329741.0539961</v>
      </c>
      <c r="C18" s="114">
        <f>SUM(C13:C17)</f>
        <v>94054216.697884947</v>
      </c>
      <c r="D18" s="114">
        <f>SUM(D13:D17)</f>
        <v>5950383957.7518816</v>
      </c>
    </row>
    <row r="19" spans="1:4" ht="14.45" x14ac:dyDescent="0.3">
      <c r="A19" s="117"/>
      <c r="B19" s="114"/>
      <c r="C19" s="114"/>
      <c r="D19" s="114"/>
    </row>
    <row r="20" spans="1:4" ht="14.45" x14ac:dyDescent="0.3">
      <c r="A20" s="41" t="s">
        <v>408</v>
      </c>
      <c r="B20" s="152">
        <f>Districts!$FY$181</f>
        <v>36764569.362676077</v>
      </c>
      <c r="C20" s="152">
        <v>0</v>
      </c>
      <c r="D20" s="153">
        <f>B20+C20</f>
        <v>36764569.362676077</v>
      </c>
    </row>
    <row r="21" spans="1:4" ht="14.45" x14ac:dyDescent="0.3">
      <c r="A21" s="26" t="s">
        <v>470</v>
      </c>
      <c r="B21" s="149">
        <f>SUM(B18:B20)</f>
        <v>5893094310.4166718</v>
      </c>
      <c r="C21" s="149">
        <f>SUM(C18:C20)</f>
        <v>94054216.697884947</v>
      </c>
      <c r="D21" s="149">
        <f>SUM(D18:D20)</f>
        <v>5987148527.1145573</v>
      </c>
    </row>
    <row r="22" spans="1:4" s="6" customFormat="1" ht="14.45" x14ac:dyDescent="0.3">
      <c r="A22" s="6" t="s">
        <v>494</v>
      </c>
      <c r="B22" s="106">
        <f>B21/B9</f>
        <v>6908.5228100892027</v>
      </c>
      <c r="C22" s="106">
        <f t="shared" ref="C22:D22" si="1">C21/C9</f>
        <v>7811.1632503849296</v>
      </c>
      <c r="D22" s="106">
        <f t="shared" si="1"/>
        <v>6921.0869167473629</v>
      </c>
    </row>
    <row r="23" spans="1:4" ht="14.45" x14ac:dyDescent="0.3">
      <c r="B23" s="118"/>
      <c r="C23" s="118"/>
      <c r="D23" s="118"/>
    </row>
    <row r="24" spans="1:4" ht="14.45" x14ac:dyDescent="0.3">
      <c r="A24" s="6" t="s">
        <v>432</v>
      </c>
      <c r="B24" s="118"/>
      <c r="C24" s="118"/>
      <c r="D24" s="118"/>
    </row>
    <row r="25" spans="1:4" ht="14.45" x14ac:dyDescent="0.3">
      <c r="A25" s="41" t="s">
        <v>437</v>
      </c>
      <c r="B25" s="112">
        <f>Districts!FY117</f>
        <v>370325560.49999994</v>
      </c>
      <c r="C25" s="112">
        <f>'CSI Specific'!AI116</f>
        <v>3927501.9000000004</v>
      </c>
      <c r="D25" s="113">
        <f>B25+C25</f>
        <v>374253062.39999992</v>
      </c>
    </row>
    <row r="26" spans="1:4" ht="14.45" x14ac:dyDescent="0.3">
      <c r="A26" s="41" t="s">
        <v>497</v>
      </c>
      <c r="B26" s="112">
        <f>Districts!FY192+Districts!FY198</f>
        <v>1149651.869081598</v>
      </c>
      <c r="C26" s="112">
        <v>0</v>
      </c>
      <c r="D26" s="113">
        <f>B26+C26</f>
        <v>1149651.869081598</v>
      </c>
    </row>
    <row r="27" spans="1:4" ht="14.45" x14ac:dyDescent="0.3">
      <c r="A27" s="41" t="s">
        <v>423</v>
      </c>
      <c r="B27" s="112">
        <f>Districts!FY216</f>
        <v>117013763.09099986</v>
      </c>
      <c r="C27" s="112">
        <f>'CSI Specific'!AI145</f>
        <v>0</v>
      </c>
      <c r="D27" s="113">
        <f>B27+C27</f>
        <v>117013763.09099986</v>
      </c>
    </row>
    <row r="28" spans="1:4" ht="14.45" x14ac:dyDescent="0.3">
      <c r="A28" s="41" t="s">
        <v>449</v>
      </c>
      <c r="B28" s="112">
        <f>Districts!FY225</f>
        <v>28094080.459300004</v>
      </c>
      <c r="C28" s="112">
        <f>'CSI Specific'!AI154</f>
        <v>0</v>
      </c>
      <c r="D28" s="113">
        <f>B28+C28</f>
        <v>28094080.459300004</v>
      </c>
    </row>
    <row r="30" spans="1:4" ht="14.45" x14ac:dyDescent="0.3">
      <c r="A30" s="148" t="s">
        <v>424</v>
      </c>
      <c r="B30" s="149">
        <f>SUM(B18+B25+B20+B26+B27+B28)</f>
        <v>6409677366.3360529</v>
      </c>
      <c r="C30" s="149">
        <f>SUM(C18+C25+C20+C26+C27+C28)</f>
        <v>97981718.597884953</v>
      </c>
      <c r="D30" s="149">
        <f>SUM(D18+D25+D20+D26+D27+D28)</f>
        <v>6507659084.933938</v>
      </c>
    </row>
    <row r="32" spans="1:4" ht="14.45" x14ac:dyDescent="0.3">
      <c r="A32" s="130" t="s">
        <v>496</v>
      </c>
      <c r="B32" s="150">
        <f>B30/B9</f>
        <v>7514.1173648575441</v>
      </c>
      <c r="C32" s="150">
        <f>C30/C9</f>
        <v>8137.3406359841319</v>
      </c>
      <c r="D32" s="150">
        <f>D30/D9</f>
        <v>7522.7921851965448</v>
      </c>
    </row>
    <row r="36" spans="1:6" ht="14.45" x14ac:dyDescent="0.3">
      <c r="A36" s="160" t="s">
        <v>491</v>
      </c>
    </row>
    <row r="38" spans="1:6" ht="14.45" x14ac:dyDescent="0.3">
      <c r="A38" s="41" t="s">
        <v>447</v>
      </c>
      <c r="B38" s="112">
        <f>Districts!FY169</f>
        <v>6143868141.7806082</v>
      </c>
      <c r="C38" s="112">
        <f>'CSI Specific'!AI131</f>
        <v>97981718.597884953</v>
      </c>
      <c r="D38" s="113">
        <f>SUM(B38:C38)</f>
        <v>6241849860.3784933</v>
      </c>
      <c r="F38" s="112"/>
    </row>
    <row r="39" spans="1:6" ht="14.45" x14ac:dyDescent="0.3">
      <c r="A39" s="41" t="s">
        <v>408</v>
      </c>
      <c r="B39" s="112">
        <f>Districts!FY181</f>
        <v>36764569.362676077</v>
      </c>
      <c r="C39" s="112">
        <v>0</v>
      </c>
      <c r="D39" s="113">
        <f>B39+C39</f>
        <v>36764569.362676077</v>
      </c>
    </row>
    <row r="40" spans="1:6" ht="14.45" x14ac:dyDescent="0.3">
      <c r="A40" s="41" t="s">
        <v>423</v>
      </c>
      <c r="B40" s="162">
        <f>Districts!FY216</f>
        <v>117013763.09099986</v>
      </c>
      <c r="C40" s="162">
        <v>0</v>
      </c>
      <c r="D40" s="163">
        <f>B40+C40</f>
        <v>117013763.09099986</v>
      </c>
    </row>
    <row r="41" spans="1:6" x14ac:dyDescent="0.25">
      <c r="A41" s="41" t="s">
        <v>449</v>
      </c>
      <c r="B41" s="152">
        <f>Districts!FY225</f>
        <v>28094080.459300004</v>
      </c>
      <c r="C41" s="152">
        <f>'CSI Specific'!AI154</f>
        <v>0</v>
      </c>
      <c r="D41" s="153">
        <f>B41+C41</f>
        <v>28094080.459300004</v>
      </c>
    </row>
    <row r="42" spans="1:6" x14ac:dyDescent="0.25">
      <c r="A42" s="161" t="s">
        <v>424</v>
      </c>
      <c r="B42" s="112">
        <f>SUM(B38:B41)</f>
        <v>6325740554.6935835</v>
      </c>
      <c r="C42" s="112">
        <f>SUM(C38:C41)</f>
        <v>97981718.597884953</v>
      </c>
      <c r="D42" s="112">
        <f>SUM(D38:D41)</f>
        <v>6423722273.2914686</v>
      </c>
    </row>
    <row r="44" spans="1:6" s="14" customFormat="1" x14ac:dyDescent="0.25">
      <c r="A44" s="164" t="s">
        <v>492</v>
      </c>
      <c r="B44" s="175">
        <f>D44-C44</f>
        <v>6325738699</v>
      </c>
      <c r="C44" s="175">
        <v>97980931</v>
      </c>
      <c r="D44" s="175">
        <v>6423719630</v>
      </c>
    </row>
    <row r="45" spans="1:6" s="14" customFormat="1" x14ac:dyDescent="0.25">
      <c r="A45" s="165" t="s">
        <v>448</v>
      </c>
      <c r="B45" s="166">
        <f>B42-B44</f>
        <v>1855.6935834884644</v>
      </c>
      <c r="C45" s="166">
        <f>C42-C44</f>
        <v>787.597884953022</v>
      </c>
      <c r="D45" s="166">
        <f>D42-D44</f>
        <v>2643.2914686203003</v>
      </c>
    </row>
    <row r="46" spans="1:6" s="14" customFormat="1" x14ac:dyDescent="0.25"/>
    <row r="47" spans="1:6" s="14" customFormat="1" ht="30" x14ac:dyDescent="0.25">
      <c r="A47" s="186" t="s">
        <v>493</v>
      </c>
      <c r="B47" s="185">
        <f>B42/B9</f>
        <v>7415.7175519081466</v>
      </c>
      <c r="C47" s="185">
        <f>C42/C9</f>
        <v>8137.3406359841319</v>
      </c>
      <c r="D47" s="185">
        <f>D42/D9</f>
        <v>7425.7620269732688</v>
      </c>
    </row>
    <row r="48" spans="1:6" s="14" customFormat="1" x14ac:dyDescent="0.25">
      <c r="B48" s="168"/>
    </row>
    <row r="49" spans="1:4" x14ac:dyDescent="0.25">
      <c r="A49" s="14"/>
    </row>
    <row r="50" spans="1:4" x14ac:dyDescent="0.25">
      <c r="A50" s="187" t="s">
        <v>495</v>
      </c>
      <c r="B50" s="188">
        <f>Districts!FY156-Districts!FY174</f>
        <v>81880928.555301428</v>
      </c>
      <c r="C50" s="188">
        <f>C30-C42</f>
        <v>0</v>
      </c>
      <c r="D50" s="189">
        <f>B50+C50</f>
        <v>81880928.555301428</v>
      </c>
    </row>
    <row r="51" spans="1:4" x14ac:dyDescent="0.25">
      <c r="D51" s="112"/>
    </row>
    <row r="52" spans="1:4" x14ac:dyDescent="0.25">
      <c r="B52" s="112"/>
    </row>
  </sheetData>
  <pageMargins left="0.25" right="0.24" top="0.75" bottom="0.75" header="0.3" footer="0.3"/>
  <pageSetup scale="92" orientation="portrait" r:id="rId1"/>
  <headerFooter>
    <oddHeader>&amp;C&amp;"-,Bold"SUMMARY OF SB13-213</oddHeader>
    <oddFooter>&amp;L&amp;G&amp;RMarch 26, 2013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Districts</vt:lpstr>
      <vt:lpstr>CSI Specific</vt:lpstr>
      <vt:lpstr>Statewide Summary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Christel, Mary Lynn</cp:lastModifiedBy>
  <cp:lastPrinted>2013-08-01T18:28:24Z</cp:lastPrinted>
  <dcterms:created xsi:type="dcterms:W3CDTF">2013-02-19T15:48:46Z</dcterms:created>
  <dcterms:modified xsi:type="dcterms:W3CDTF">2013-09-13T17:41:34Z</dcterms:modified>
</cp:coreProperties>
</file>