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LECTION\"/>
    </mc:Choice>
  </mc:AlternateContent>
  <xr:revisionPtr revIDLastSave="0" documentId="8_{0FEF35F3-1116-49CF-A4D5-DBE673D7AC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onds" sheetId="1" r:id="rId1"/>
    <sheet name="Mill Levy Override" sheetId="2" r:id="rId2"/>
  </sheets>
  <definedNames>
    <definedName name="_xlnm._FilterDatabase" localSheetId="0" hidden="1">Bonds!$A$5:$H$694</definedName>
    <definedName name="_xlnm.Print_Titles" localSheetId="0">Bonds!$1:$5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5" i="2" l="1"/>
  <c r="D315" i="2"/>
  <c r="E306" i="2"/>
  <c r="D306" i="2"/>
  <c r="E36" i="2"/>
  <c r="D36" i="2"/>
  <c r="G696" i="1" l="1"/>
  <c r="F696" i="1"/>
  <c r="E399" i="1"/>
  <c r="D399" i="1"/>
  <c r="E307" i="1"/>
  <c r="D307" i="1"/>
  <c r="E300" i="1"/>
  <c r="D300" i="1"/>
  <c r="F697" i="1" l="1"/>
  <c r="G697" i="1"/>
</calcChain>
</file>

<file path=xl/sharedStrings.xml><?xml version="1.0" encoding="utf-8"?>
<sst xmlns="http://schemas.openxmlformats.org/spreadsheetml/2006/main" count="3186" uniqueCount="652">
  <si>
    <t xml:space="preserve">  BOND ELECTIONS</t>
  </si>
  <si>
    <t>District Code</t>
  </si>
  <si>
    <t>COUNTY</t>
  </si>
  <si>
    <t>DISTRICT</t>
  </si>
  <si>
    <t>VOTE FOR</t>
  </si>
  <si>
    <t>VOTE AGAINST</t>
  </si>
  <si>
    <t>DOLLAR AMOUNT APPROVED</t>
  </si>
  <si>
    <t>DOLLAR AMOUNT FAILED</t>
  </si>
  <si>
    <t>YEAR</t>
  </si>
  <si>
    <t>0010</t>
  </si>
  <si>
    <t>Adams</t>
  </si>
  <si>
    <t>Mapleton</t>
  </si>
  <si>
    <t>0020</t>
  </si>
  <si>
    <t>Adams 12 Five Star</t>
  </si>
  <si>
    <t>0030</t>
  </si>
  <si>
    <t>Adams County 14</t>
  </si>
  <si>
    <t>0040</t>
  </si>
  <si>
    <t>District 27J</t>
  </si>
  <si>
    <t>0070</t>
  </si>
  <si>
    <t>Westminster</t>
  </si>
  <si>
    <t>[0480</t>
  </si>
  <si>
    <t>Boulder</t>
  </si>
  <si>
    <t>Boulder Valley</t>
  </si>
  <si>
    <t>0920</t>
  </si>
  <si>
    <t>Elbert</t>
  </si>
  <si>
    <t>Elizabeth</t>
  </si>
  <si>
    <t>1020</t>
  </si>
  <si>
    <t>El Paso</t>
  </si>
  <si>
    <t>Cheyenne Mountain</t>
  </si>
  <si>
    <t>1110</t>
  </si>
  <si>
    <t>Falcon</t>
  </si>
  <si>
    <t>1195</t>
  </si>
  <si>
    <t>Garfield</t>
  </si>
  <si>
    <t>Garfield 16</t>
  </si>
  <si>
    <t>1450</t>
  </si>
  <si>
    <t>Kit Carson</t>
  </si>
  <si>
    <t>Arriba-Flagler</t>
  </si>
  <si>
    <t>2580</t>
  </si>
  <si>
    <t>Ouray</t>
  </si>
  <si>
    <t>2830</t>
  </si>
  <si>
    <t>San Miguel</t>
  </si>
  <si>
    <t>Telluride</t>
  </si>
  <si>
    <t>3080</t>
  </si>
  <si>
    <t xml:space="preserve">Weld </t>
  </si>
  <si>
    <t>Gilcrest</t>
  </si>
  <si>
    <t>3130</t>
  </si>
  <si>
    <t>Platte Valley</t>
  </si>
  <si>
    <t>3145</t>
  </si>
  <si>
    <t>Ault-Highland</t>
  </si>
  <si>
    <t>3148</t>
  </si>
  <si>
    <t>Pawnee</t>
  </si>
  <si>
    <t>0140</t>
  </si>
  <si>
    <t>Arapahoe</t>
  </si>
  <si>
    <t>Littleton</t>
  </si>
  <si>
    <t>Nov-13</t>
  </si>
  <si>
    <t>0580</t>
  </si>
  <si>
    <t>Conejos</t>
  </si>
  <si>
    <t>South Conejos</t>
  </si>
  <si>
    <t>1140</t>
  </si>
  <si>
    <t>Fremont</t>
  </si>
  <si>
    <t>Canon City</t>
  </si>
  <si>
    <t>1760</t>
  </si>
  <si>
    <t>Las Animas</t>
  </si>
  <si>
    <t>Kim</t>
  </si>
  <si>
    <t>2010</t>
  </si>
  <si>
    <t>Mineral</t>
  </si>
  <si>
    <t>Creede</t>
  </si>
  <si>
    <t>2405</t>
  </si>
  <si>
    <t>Morgan</t>
  </si>
  <si>
    <t>Fort Morgan</t>
  </si>
  <si>
    <t>2630</t>
  </si>
  <si>
    <t>Phillips</t>
  </si>
  <si>
    <t>Haxtun RE-2J</t>
  </si>
  <si>
    <t>2800</t>
  </si>
  <si>
    <t>Saguache</t>
  </si>
  <si>
    <t>Moffat</t>
  </si>
  <si>
    <t>0100</t>
  </si>
  <si>
    <t>Alamosa</t>
  </si>
  <si>
    <t>Alamosa Re-11J</t>
  </si>
  <si>
    <t>Nov-12</t>
  </si>
  <si>
    <t>0123</t>
  </si>
  <si>
    <t>Sheridan</t>
  </si>
  <si>
    <t>0130</t>
  </si>
  <si>
    <t>Cherry Creek</t>
  </si>
  <si>
    <t>0490</t>
  </si>
  <si>
    <t>Chaffee</t>
  </si>
  <si>
    <t>Buena Vista</t>
  </si>
  <si>
    <t>0500</t>
  </si>
  <si>
    <t>Salida</t>
  </si>
  <si>
    <t>0950</t>
  </si>
  <si>
    <t>Elbert 200</t>
  </si>
  <si>
    <t>1420</t>
  </si>
  <si>
    <t>Jefferson</t>
  </si>
  <si>
    <t>1460</t>
  </si>
  <si>
    <t>Hi Plains</t>
  </si>
  <si>
    <t>1510</t>
  </si>
  <si>
    <t>Lake</t>
  </si>
  <si>
    <t>La Plata</t>
  </si>
  <si>
    <t>Bayfield</t>
  </si>
  <si>
    <t>Lincoln</t>
  </si>
  <si>
    <t>Genoa-Hugo</t>
  </si>
  <si>
    <t>Montezuma</t>
  </si>
  <si>
    <t>Montezuma-Cortez Re-1</t>
  </si>
  <si>
    <t>Dolores</t>
  </si>
  <si>
    <t>Montrose</t>
  </si>
  <si>
    <t>West End</t>
  </si>
  <si>
    <t>2865</t>
  </si>
  <si>
    <t>Sedgwick</t>
  </si>
  <si>
    <t>Platte Valley Re-3</t>
  </si>
  <si>
    <t>Washington</t>
  </si>
  <si>
    <t>Otis</t>
  </si>
  <si>
    <t>Weld</t>
  </si>
  <si>
    <t>Weld Re-1</t>
  </si>
  <si>
    <t>Greeley</t>
  </si>
  <si>
    <t>Fort Lupton</t>
  </si>
  <si>
    <t>0120</t>
  </si>
  <si>
    <t>Englewood 1</t>
  </si>
  <si>
    <t>0220</t>
  </si>
  <si>
    <t>Archuleta</t>
  </si>
  <si>
    <t>Archuleta 50 JT</t>
  </si>
  <si>
    <t>0560</t>
  </si>
  <si>
    <t>Sanford 6J</t>
  </si>
  <si>
    <t>0900</t>
  </si>
  <si>
    <t>Douglas</t>
  </si>
  <si>
    <t>Douglas County Re-1</t>
  </si>
  <si>
    <t>0940</t>
  </si>
  <si>
    <t>Big Sandy 100J</t>
  </si>
  <si>
    <t>1050</t>
  </si>
  <si>
    <t>Ellicott 22</t>
  </si>
  <si>
    <t>1000</t>
  </si>
  <si>
    <t>Peyton 23JT</t>
  </si>
  <si>
    <t>Lake County R-1</t>
  </si>
  <si>
    <t>1540</t>
  </si>
  <si>
    <t>Ignacio 11JT</t>
  </si>
  <si>
    <t>2035</t>
  </si>
  <si>
    <t>2700</t>
  </si>
  <si>
    <t>Pueblo</t>
  </si>
  <si>
    <t>Pueblo 70</t>
  </si>
  <si>
    <t>3147</t>
  </si>
  <si>
    <t>Prairie Re-11J</t>
  </si>
  <si>
    <t>3220</t>
  </si>
  <si>
    <t>Yuma</t>
  </si>
  <si>
    <t>Idalia RJ-3</t>
  </si>
  <si>
    <t xml:space="preserve">El Paso </t>
  </si>
  <si>
    <t>1060</t>
  </si>
  <si>
    <t xml:space="preserve">Peyton  </t>
  </si>
  <si>
    <t xml:space="preserve">Peyton </t>
  </si>
  <si>
    <t>1150</t>
  </si>
  <si>
    <t>Florence</t>
  </si>
  <si>
    <t>1350</t>
  </si>
  <si>
    <t>Grand</t>
  </si>
  <si>
    <t>East Grand</t>
  </si>
  <si>
    <t>1550</t>
  </si>
  <si>
    <t>Larimer</t>
  </si>
  <si>
    <t>Poudre</t>
  </si>
  <si>
    <t>1570</t>
  </si>
  <si>
    <t>Park</t>
  </si>
  <si>
    <t>Estes Park</t>
  </si>
  <si>
    <t>2670</t>
  </si>
  <si>
    <t>Prowers</t>
  </si>
  <si>
    <t>Holly</t>
  </si>
  <si>
    <t>2810</t>
  </si>
  <si>
    <t>Center</t>
  </si>
  <si>
    <t>3030</t>
  </si>
  <si>
    <t>Akron</t>
  </si>
  <si>
    <t>2610</t>
  </si>
  <si>
    <t>Park Re-2</t>
  </si>
  <si>
    <t xml:space="preserve">Saguache </t>
  </si>
  <si>
    <t>2820</t>
  </si>
  <si>
    <t>San Juan</t>
  </si>
  <si>
    <t>Silverton</t>
  </si>
  <si>
    <t xml:space="preserve">Platte Valley </t>
  </si>
  <si>
    <t>Mapleton 1</t>
  </si>
  <si>
    <t>Brighton 27J</t>
  </si>
  <si>
    <t>0110</t>
  </si>
  <si>
    <t>Sangre de Cristo</t>
  </si>
  <si>
    <t>0180</t>
  </si>
  <si>
    <t>Aurora</t>
  </si>
  <si>
    <t>0470</t>
  </si>
  <si>
    <t>St. Vrain</t>
  </si>
  <si>
    <t>0870</t>
  </si>
  <si>
    <t>Delta</t>
  </si>
  <si>
    <t>0880</t>
  </si>
  <si>
    <t>Denver</t>
  </si>
  <si>
    <t>1360</t>
  </si>
  <si>
    <t>Gunnison</t>
  </si>
  <si>
    <t>2000</t>
  </si>
  <si>
    <t>Mesa</t>
  </si>
  <si>
    <t>Mesa County Valley 51</t>
  </si>
  <si>
    <t>2520</t>
  </si>
  <si>
    <t>Otero</t>
  </si>
  <si>
    <t>East Otero</t>
  </si>
  <si>
    <t>2590</t>
  </si>
  <si>
    <t>Ridgway</t>
  </si>
  <si>
    <t>2640</t>
  </si>
  <si>
    <t>Pitkin</t>
  </si>
  <si>
    <t>Aspen</t>
  </si>
  <si>
    <t>2690</t>
  </si>
  <si>
    <t>Pueblo 60</t>
  </si>
  <si>
    <t>2710</t>
  </si>
  <si>
    <t>Rio Blanco</t>
  </si>
  <si>
    <t>Meeker</t>
  </si>
  <si>
    <t>2720</t>
  </si>
  <si>
    <t>Rangely</t>
  </si>
  <si>
    <t>2740</t>
  </si>
  <si>
    <t>Rio Grande</t>
  </si>
  <si>
    <t>Monte Vista</t>
  </si>
  <si>
    <t>2750</t>
  </si>
  <si>
    <t>Sargent Re-33J</t>
  </si>
  <si>
    <t>3090</t>
  </si>
  <si>
    <t>Keenesburg</t>
  </si>
  <si>
    <t>0640</t>
  </si>
  <si>
    <t>Costilla</t>
  </si>
  <si>
    <t>Centennial R-1</t>
  </si>
  <si>
    <t>1120</t>
  </si>
  <si>
    <t>Edison 54JT</t>
  </si>
  <si>
    <t>1130</t>
  </si>
  <si>
    <t>Miami-Yoder 60</t>
  </si>
  <si>
    <t>East Grand No 2</t>
  </si>
  <si>
    <t>1580</t>
  </si>
  <si>
    <t>Trinidad 1</t>
  </si>
  <si>
    <t>1590</t>
  </si>
  <si>
    <t>Primero RE-2</t>
  </si>
  <si>
    <t>1860</t>
  </si>
  <si>
    <t>Logan</t>
  </si>
  <si>
    <t>Buffalo RE-4</t>
  </si>
  <si>
    <t>2020</t>
  </si>
  <si>
    <t>Moffast County RE-1</t>
  </si>
  <si>
    <t>2395</t>
  </si>
  <si>
    <t>Brush</t>
  </si>
  <si>
    <t>2570</t>
  </si>
  <si>
    <t>Swink 33</t>
  </si>
  <si>
    <t>2780</t>
  </si>
  <si>
    <t>Routt</t>
  </si>
  <si>
    <t>South Routt</t>
  </si>
  <si>
    <t>3010</t>
  </si>
  <si>
    <t>Teller</t>
  </si>
  <si>
    <t>Cripple Creek-Victor RE-1</t>
  </si>
  <si>
    <t>3100</t>
  </si>
  <si>
    <t>Windsor RE-4</t>
  </si>
  <si>
    <t>Commerce City</t>
  </si>
  <si>
    <t>Brighton</t>
  </si>
  <si>
    <t>0480</t>
  </si>
  <si>
    <t xml:space="preserve">Douglas </t>
  </si>
  <si>
    <t>0910</t>
  </si>
  <si>
    <t>Eagle</t>
  </si>
  <si>
    <t>1080</t>
  </si>
  <si>
    <t>Lewis-Palmer</t>
  </si>
  <si>
    <t>Rifle</t>
  </si>
  <si>
    <t>1220</t>
  </si>
  <si>
    <t>Parachute</t>
  </si>
  <si>
    <t>1340</t>
  </si>
  <si>
    <t>West Grand</t>
  </si>
  <si>
    <t>2770</t>
  </si>
  <si>
    <t>Steamboat Springs</t>
  </si>
  <si>
    <t>0060</t>
  </si>
  <si>
    <t>Strasburg 31J</t>
  </si>
  <si>
    <t>West Grand School 1-JT</t>
  </si>
  <si>
    <t>1560</t>
  </si>
  <si>
    <t>Thompson R-2J</t>
  </si>
  <si>
    <t>1828</t>
  </si>
  <si>
    <t>Valley RE-1</t>
  </si>
  <si>
    <t>1850</t>
  </si>
  <si>
    <t>Frenchman</t>
  </si>
  <si>
    <t>Aspen 1</t>
  </si>
  <si>
    <t>Cripple Creek 3A</t>
  </si>
  <si>
    <t>Cripple Creek 3B</t>
  </si>
  <si>
    <t>Platte Valley RE-7 3B</t>
  </si>
  <si>
    <t>Platte Valley RE-7 3C</t>
  </si>
  <si>
    <t>Ault-Highland RE-9</t>
  </si>
  <si>
    <t>3146</t>
  </si>
  <si>
    <t>Briggsdale RE-10 3A</t>
  </si>
  <si>
    <t>Briggsdale RE-10 3B</t>
  </si>
  <si>
    <t>3210</t>
  </si>
  <si>
    <t>Wray RD-2</t>
  </si>
  <si>
    <t>Five Star</t>
  </si>
  <si>
    <t>0050</t>
  </si>
  <si>
    <t>Bennett 29J</t>
  </si>
  <si>
    <t>0860</t>
  </si>
  <si>
    <t>Custer</t>
  </si>
  <si>
    <t>1010</t>
  </si>
  <si>
    <t>Colorado Springs 11</t>
  </si>
  <si>
    <t>Lewis-Palmer 3C</t>
  </si>
  <si>
    <t>Lewis-Palmer 3D</t>
  </si>
  <si>
    <t>1180</t>
  </si>
  <si>
    <t>Roaring Fork Re-1</t>
  </si>
  <si>
    <t>1990</t>
  </si>
  <si>
    <t>Plateau Valley 50</t>
  </si>
  <si>
    <t>3000</t>
  </si>
  <si>
    <t>Summit</t>
  </si>
  <si>
    <t>Cripple Creek</t>
  </si>
  <si>
    <t xml:space="preserve">Keenesburg </t>
  </si>
  <si>
    <t>Commerce City 14</t>
  </si>
  <si>
    <t>0960</t>
  </si>
  <si>
    <t>Agate</t>
  </si>
  <si>
    <t>Peyton</t>
  </si>
  <si>
    <t>East Grand Question A</t>
  </si>
  <si>
    <t>East Grand Question B</t>
  </si>
  <si>
    <t>2505</t>
  </si>
  <si>
    <t>Weldon Valley</t>
  </si>
  <si>
    <t>Sargent</t>
  </si>
  <si>
    <t>3020</t>
  </si>
  <si>
    <t xml:space="preserve">Teller </t>
  </si>
  <si>
    <t>Woodland Park</t>
  </si>
  <si>
    <t>3110</t>
  </si>
  <si>
    <t>Johnstown-Milliken</t>
  </si>
  <si>
    <t>3200</t>
  </si>
  <si>
    <t>Yuma 1</t>
  </si>
  <si>
    <t xml:space="preserve">Arapahoe </t>
  </si>
  <si>
    <t>Aurora 28J</t>
  </si>
  <si>
    <t xml:space="preserve">St. Vrain </t>
  </si>
  <si>
    <t>Custer County C-1</t>
  </si>
  <si>
    <t>Hanover 28</t>
  </si>
  <si>
    <t>Huerfano</t>
  </si>
  <si>
    <t>LaVeta</t>
  </si>
  <si>
    <t>Durango</t>
  </si>
  <si>
    <t>Lamar</t>
  </si>
  <si>
    <t xml:space="preserve">Telluride </t>
  </si>
  <si>
    <t>Question 3A</t>
  </si>
  <si>
    <t>Question 3B</t>
  </si>
  <si>
    <t>0290</t>
  </si>
  <si>
    <t>Bent</t>
  </si>
  <si>
    <t>0520</t>
  </si>
  <si>
    <t>Cheyenne</t>
  </si>
  <si>
    <t>Cheyenne Re-5</t>
  </si>
  <si>
    <t>0980</t>
  </si>
  <si>
    <t>Harrison</t>
  </si>
  <si>
    <t>Academy 20</t>
  </si>
  <si>
    <t>Hinsdale</t>
  </si>
  <si>
    <t>Hinsdale Re-1</t>
  </si>
  <si>
    <t>Aguilar</t>
  </si>
  <si>
    <t>unknown</t>
  </si>
  <si>
    <t>Wiggins</t>
  </si>
  <si>
    <t xml:space="preserve">Otero    </t>
  </si>
  <si>
    <t>Fowler</t>
  </si>
  <si>
    <t>Platte Canyon</t>
  </si>
  <si>
    <t>Eaton</t>
  </si>
  <si>
    <t>Windsor</t>
  </si>
  <si>
    <t>Northglenn-Thornton</t>
  </si>
  <si>
    <t>Strasburg</t>
  </si>
  <si>
    <t>Consolidated</t>
  </si>
  <si>
    <t>0890</t>
  </si>
  <si>
    <t>Manitou Springs</t>
  </si>
  <si>
    <t>Trinidad</t>
  </si>
  <si>
    <t>0540</t>
  </si>
  <si>
    <t>Clear Creek</t>
  </si>
  <si>
    <t>Ellicott</t>
  </si>
  <si>
    <t>Limon</t>
  </si>
  <si>
    <t>Wiley</t>
  </si>
  <si>
    <t>Pueblo Rural</t>
  </si>
  <si>
    <t>Englewood</t>
  </si>
  <si>
    <t>0190</t>
  </si>
  <si>
    <t>Byers</t>
  </si>
  <si>
    <t>Gilpin</t>
  </si>
  <si>
    <t>Burlington</t>
  </si>
  <si>
    <t>De Beque</t>
  </si>
  <si>
    <t>St. Vrain Valley</t>
  </si>
  <si>
    <t>Big Sandy</t>
  </si>
  <si>
    <t>Bethune</t>
  </si>
  <si>
    <t>Plateau</t>
  </si>
  <si>
    <t>DeBeque</t>
  </si>
  <si>
    <t>Holyoke</t>
  </si>
  <si>
    <t>excess</t>
  </si>
  <si>
    <t>Norwood</t>
  </si>
  <si>
    <t>0930</t>
  </si>
  <si>
    <t>Kiowa</t>
  </si>
  <si>
    <t>0990</t>
  </si>
  <si>
    <t>Widefield</t>
  </si>
  <si>
    <t>Colorado Springs</t>
  </si>
  <si>
    <t>Miami-Yoder</t>
  </si>
  <si>
    <t>Thompson</t>
  </si>
  <si>
    <t>Mesa Valley</t>
  </si>
  <si>
    <t>Adams-Arapahoe</t>
  </si>
  <si>
    <t>Centennial</t>
  </si>
  <si>
    <t>0740</t>
  </si>
  <si>
    <t>Sierra Grande</t>
  </si>
  <si>
    <t xml:space="preserve">Custer </t>
  </si>
  <si>
    <t>Miami/Yoder</t>
  </si>
  <si>
    <t>Cotopaxi</t>
  </si>
  <si>
    <t>Gunnison Watershed</t>
  </si>
  <si>
    <t>Hoehne Reorganized</t>
  </si>
  <si>
    <t>Park County</t>
  </si>
  <si>
    <t>Del Norte</t>
  </si>
  <si>
    <t>Prairie</t>
  </si>
  <si>
    <t>0970</t>
  </si>
  <si>
    <t>Calhan</t>
  </si>
  <si>
    <t>Academy</t>
  </si>
  <si>
    <t>Valley</t>
  </si>
  <si>
    <t>Plateau Valley</t>
  </si>
  <si>
    <t>Swink</t>
  </si>
  <si>
    <t xml:space="preserve">Moffat </t>
  </si>
  <si>
    <t>Roaring Fork</t>
  </si>
  <si>
    <t>Mancos</t>
  </si>
  <si>
    <t>Bennett</t>
  </si>
  <si>
    <t>0550</t>
  </si>
  <si>
    <t>North Conejos</t>
  </si>
  <si>
    <t>West Yuma</t>
  </si>
  <si>
    <t>Stratton</t>
  </si>
  <si>
    <t>Buffalo</t>
  </si>
  <si>
    <t>0250</t>
  </si>
  <si>
    <t>Baca</t>
  </si>
  <si>
    <t>Springfield</t>
  </si>
  <si>
    <t>Pueblo City</t>
  </si>
  <si>
    <t>0770</t>
  </si>
  <si>
    <t>Crowley</t>
  </si>
  <si>
    <t>La Veta</t>
  </si>
  <si>
    <t>East Yuma</t>
  </si>
  <si>
    <t>Hayden</t>
  </si>
  <si>
    <t>Woodlin</t>
  </si>
  <si>
    <t>TOTALS</t>
  </si>
  <si>
    <t>% OF TOTAL</t>
  </si>
  <si>
    <t>1380</t>
  </si>
  <si>
    <t>1980</t>
  </si>
  <si>
    <t>3140</t>
  </si>
  <si>
    <t>Deer Trail</t>
  </si>
  <si>
    <t>Rocky Ford</t>
  </si>
  <si>
    <t>0170</t>
  </si>
  <si>
    <t>Custer C-1</t>
  </si>
  <si>
    <t>Nov-17</t>
  </si>
  <si>
    <t>2730</t>
  </si>
  <si>
    <t>Del Norte C-7</t>
  </si>
  <si>
    <t>2760</t>
  </si>
  <si>
    <t>Hayden RE-1</t>
  </si>
  <si>
    <t>Widefield 3</t>
  </si>
  <si>
    <t>Canon City RE-1</t>
  </si>
  <si>
    <t>2070</t>
  </si>
  <si>
    <t>Steamboat Springs RE-2</t>
  </si>
  <si>
    <t>East Otero R-1</t>
  </si>
  <si>
    <t>Mountain Valley RE-1</t>
  </si>
  <si>
    <t>2790</t>
  </si>
  <si>
    <t>Douglas County</t>
  </si>
  <si>
    <t>Garfield RE-2</t>
  </si>
  <si>
    <t>Jeffco Public Schools</t>
  </si>
  <si>
    <t>Lewis-Palmer 38</t>
  </si>
  <si>
    <t>Littleton Public Schools</t>
  </si>
  <si>
    <t>Thompson Valley</t>
  </si>
  <si>
    <t>Nov-18</t>
  </si>
  <si>
    <t>Hinsdale County 1</t>
  </si>
  <si>
    <t>0510</t>
  </si>
  <si>
    <t>1400</t>
  </si>
  <si>
    <t>2660</t>
  </si>
  <si>
    <t>2535</t>
  </si>
  <si>
    <t>3085</t>
  </si>
  <si>
    <t>Dolores County RE-2J</t>
  </si>
  <si>
    <t xml:space="preserve">Morgan County </t>
  </si>
  <si>
    <t>Platte Canyon RE-1</t>
  </si>
  <si>
    <t>Wiggins School District</t>
  </si>
  <si>
    <t>Windsor School District</t>
  </si>
  <si>
    <t>Mesa County D-51</t>
  </si>
  <si>
    <t>Ridgway R-2</t>
  </si>
  <si>
    <t>Rocky Ford R-2</t>
  </si>
  <si>
    <t>West End Schools RE-2</t>
  </si>
  <si>
    <t>Walsh RE-1</t>
  </si>
  <si>
    <t>2 mills</t>
  </si>
  <si>
    <t>Weld County RE-5J</t>
  </si>
  <si>
    <t>Calhan RJ-1</t>
  </si>
  <si>
    <t>Cheyenne County RE-5</t>
  </si>
  <si>
    <t>Weld County 6</t>
  </si>
  <si>
    <t>Weld RE-5J</t>
  </si>
  <si>
    <t>OVERRIDE ELECTIONS</t>
  </si>
  <si>
    <t>Byers 32J</t>
  </si>
  <si>
    <t>1330</t>
  </si>
  <si>
    <t>Weld RE-8</t>
  </si>
  <si>
    <t>Weld RE-3J</t>
  </si>
  <si>
    <t>Brush RE-2J</t>
  </si>
  <si>
    <t>extension</t>
  </si>
  <si>
    <t>Poudre R-1</t>
  </si>
  <si>
    <t>Montezuma-Cortez School District RE-1</t>
  </si>
  <si>
    <t>2620</t>
  </si>
  <si>
    <t>Holyoke School District</t>
  </si>
  <si>
    <t>7 mills</t>
  </si>
  <si>
    <t>Summit School District</t>
  </si>
  <si>
    <t>Eaton School District RE- 2 (4D)</t>
  </si>
  <si>
    <t>Platte Valley, Weld Re-7</t>
  </si>
  <si>
    <t>Westminster Public Schools</t>
  </si>
  <si>
    <t>Aurora Public Schools</t>
  </si>
  <si>
    <t>Archuletta</t>
  </si>
  <si>
    <t>Archuleta School District 50 Jt</t>
  </si>
  <si>
    <t>Elizabeth School District</t>
  </si>
  <si>
    <t>Lewis - Palmer 38</t>
  </si>
  <si>
    <t>School District 49</t>
  </si>
  <si>
    <t>1490</t>
  </si>
  <si>
    <t>15.2 mills</t>
  </si>
  <si>
    <t>Pueblo City 60</t>
  </si>
  <si>
    <t>Weld RE-10J Briggsdale</t>
  </si>
  <si>
    <t>Hanover</t>
  </si>
  <si>
    <t>Falcon 49</t>
  </si>
  <si>
    <t>Re-1 Valley</t>
  </si>
  <si>
    <t>Wray</t>
  </si>
  <si>
    <t>1030</t>
  </si>
  <si>
    <t>1160</t>
  </si>
  <si>
    <t xml:space="preserve">Fremont </t>
  </si>
  <si>
    <t>2055</t>
  </si>
  <si>
    <t>3070</t>
  </si>
  <si>
    <t>N/A</t>
  </si>
  <si>
    <t>1500</t>
  </si>
  <si>
    <t>2180</t>
  </si>
  <si>
    <t>2.5 mills</t>
  </si>
  <si>
    <t>3040</t>
  </si>
  <si>
    <t>Arickaree</t>
  </si>
  <si>
    <t>Weld Re-3J</t>
  </si>
  <si>
    <t>Platte Valley Re-7</t>
  </si>
  <si>
    <t>Liberty</t>
  </si>
  <si>
    <t>0230</t>
  </si>
  <si>
    <t>Walsh</t>
  </si>
  <si>
    <t>Cherry Creek 5</t>
  </si>
  <si>
    <t>Adams-Arapahoe 28J</t>
  </si>
  <si>
    <t>St. Vrain Valley RE-1J</t>
  </si>
  <si>
    <t>Buena Vista R-31</t>
  </si>
  <si>
    <t>Denver County 1</t>
  </si>
  <si>
    <t>Jefferson R-1</t>
  </si>
  <si>
    <t>1480</t>
  </si>
  <si>
    <t>Stratton R-4</t>
  </si>
  <si>
    <t>1530</t>
  </si>
  <si>
    <t>Bayfield 10JT-R</t>
  </si>
  <si>
    <t>Mancos RE-6</t>
  </si>
  <si>
    <t>Telluride R-1</t>
  </si>
  <si>
    <t>Weld RE-1</t>
  </si>
  <si>
    <t>Ft. Lupton RE-8</t>
  </si>
  <si>
    <t>Briggsdale RE-10</t>
  </si>
  <si>
    <t>Sierra Grande R-30</t>
  </si>
  <si>
    <t>Douglas County RE-1</t>
  </si>
  <si>
    <t>Eagle County RE 50</t>
  </si>
  <si>
    <t>Kiowa C-2</t>
  </si>
  <si>
    <t>Cheyenne Mountain 12</t>
  </si>
  <si>
    <t>Roaring Fork RE-1</t>
  </si>
  <si>
    <t>Burlington RE-6J</t>
  </si>
  <si>
    <t>Estes Park R-3</t>
  </si>
  <si>
    <t>Debeque 49JT</t>
  </si>
  <si>
    <t>Pueblo County 70</t>
  </si>
  <si>
    <t>Woodland Park RE-2</t>
  </si>
  <si>
    <t>Littleton 6</t>
  </si>
  <si>
    <t>0240</t>
  </si>
  <si>
    <t>Pritchett RE-3</t>
  </si>
  <si>
    <t>Boulder Valley RE-2J</t>
  </si>
  <si>
    <t>Kit Carson R-1</t>
  </si>
  <si>
    <t>Clear Creek RE-1</t>
  </si>
  <si>
    <t>Agate 300</t>
  </si>
  <si>
    <t>West Grand 1-JT</t>
  </si>
  <si>
    <t>1520</t>
  </si>
  <si>
    <t>Durango 9-R</t>
  </si>
  <si>
    <t>1750</t>
  </si>
  <si>
    <t>Branson Reorganized 82</t>
  </si>
  <si>
    <t>Holyoke RE-1J</t>
  </si>
  <si>
    <t>South Routt RE-3</t>
  </si>
  <si>
    <t>Moffat 2</t>
  </si>
  <si>
    <t>Summit RE-1</t>
  </si>
  <si>
    <t>Cripple Creek RE-1</t>
  </si>
  <si>
    <t>Woodlin R-104</t>
  </si>
  <si>
    <t>3230</t>
  </si>
  <si>
    <t>Liberty J-4</t>
  </si>
  <si>
    <t>1870</t>
  </si>
  <si>
    <t>Plateau RE-5</t>
  </si>
  <si>
    <t>3120</t>
  </si>
  <si>
    <t>Greeley RE-6</t>
  </si>
  <si>
    <t>Platte Valley RE-7</t>
  </si>
  <si>
    <t>Salida R-32(J)</t>
  </si>
  <si>
    <t>Elizabeth C-1</t>
  </si>
  <si>
    <t>Harrison 2</t>
  </si>
  <si>
    <t>Fountain-Ft. Carson 8</t>
  </si>
  <si>
    <t>1040</t>
  </si>
  <si>
    <t>Leadville R-1</t>
  </si>
  <si>
    <t>Dolores RE-4A</t>
  </si>
  <si>
    <t>2530</t>
  </si>
  <si>
    <t>Ouray R-1</t>
  </si>
  <si>
    <t>2600</t>
  </si>
  <si>
    <t>Platte Canyon R-1</t>
  </si>
  <si>
    <t>Pueblo City Schools</t>
  </si>
  <si>
    <t>Meeker RE-1</t>
  </si>
  <si>
    <t>Monte Vista C-8</t>
  </si>
  <si>
    <t>Weld RE-3</t>
  </si>
  <si>
    <t>Pawnee RE-12</t>
  </si>
  <si>
    <t>Primero Reorganized 2</t>
  </si>
  <si>
    <t>1620</t>
  </si>
  <si>
    <t>Aguilar Reorganized 6</t>
  </si>
  <si>
    <t xml:space="preserve">Park </t>
  </si>
  <si>
    <t>2840</t>
  </si>
  <si>
    <t>Norwood R-2J</t>
  </si>
  <si>
    <t>Eaton RE-2</t>
  </si>
  <si>
    <t xml:space="preserve">Yuma </t>
  </si>
  <si>
    <t>Adams City 14</t>
  </si>
  <si>
    <t>Sheridan 2</t>
  </si>
  <si>
    <t>0270</t>
  </si>
  <si>
    <t>Campo RE-6</t>
  </si>
  <si>
    <t>Manitou Springs 14</t>
  </si>
  <si>
    <t>1790</t>
  </si>
  <si>
    <t>Limon RE-4J</t>
  </si>
  <si>
    <t>Montezuma-Cortez RE-1</t>
  </si>
  <si>
    <t>2190</t>
  </si>
  <si>
    <t>West End RE-3</t>
  </si>
  <si>
    <t>Prairie RE-11</t>
  </si>
  <si>
    <t>Ignacio 11 JT</t>
  </si>
  <si>
    <t>Kim Reorganized 88</t>
  </si>
  <si>
    <t>Sangre de Cristo RE-22J</t>
  </si>
  <si>
    <t>Gunnison Watershed RE-1J</t>
  </si>
  <si>
    <t>Ft. Morgan RE-3</t>
  </si>
  <si>
    <t>Park County RE-2</t>
  </si>
  <si>
    <t>Fremont RE-2</t>
  </si>
  <si>
    <t>Gilpin County RE-1</t>
  </si>
  <si>
    <t>Brush RE-2(J)</t>
  </si>
  <si>
    <t>Westminster 50</t>
  </si>
  <si>
    <t>passed</t>
  </si>
  <si>
    <t>??</t>
  </si>
  <si>
    <t>5 mills</t>
  </si>
  <si>
    <t>Frenchman RE-3</t>
  </si>
  <si>
    <t>Sargent RE-33J</t>
  </si>
  <si>
    <t>Crowley County RE-1-J</t>
  </si>
  <si>
    <t>1390</t>
  </si>
  <si>
    <t>Huerfano RE-1</t>
  </si>
  <si>
    <t>Creede Consolidated 1</t>
  </si>
  <si>
    <t>Montrose County RE-1J</t>
  </si>
  <si>
    <t>13 mills</t>
  </si>
  <si>
    <t>West Grand 1-Jt</t>
  </si>
  <si>
    <t xml:space="preserve">0890 </t>
  </si>
  <si>
    <t>Rangely RE-4</t>
  </si>
  <si>
    <t>Julesburg RE-1</t>
  </si>
  <si>
    <t>Springfield RE-4</t>
  </si>
  <si>
    <t>Mesa County Valley D-51</t>
  </si>
  <si>
    <t>Pueblo City Schools 60</t>
  </si>
  <si>
    <t>Fowler R-4J</t>
  </si>
  <si>
    <t>Hoehne RE-3</t>
  </si>
  <si>
    <t>North Conejos RE-1J</t>
  </si>
  <si>
    <t xml:space="preserve">Yuma-1 </t>
  </si>
  <si>
    <t>Woodlin-R-104</t>
  </si>
  <si>
    <t>0310</t>
  </si>
  <si>
    <t>McClave RE-2</t>
  </si>
  <si>
    <t>Boulder Valley RE-2</t>
  </si>
  <si>
    <t>Delta County 50J</t>
  </si>
  <si>
    <t>Dolores County RE-2</t>
  </si>
  <si>
    <t>Calahan RJ-1</t>
  </si>
  <si>
    <t>1070</t>
  </si>
  <si>
    <t>Weldon Valley RE-20J</t>
  </si>
  <si>
    <t>Platte Canyon 1</t>
  </si>
  <si>
    <t>Colorado Srpings 11</t>
  </si>
  <si>
    <t>East Grand 2</t>
  </si>
  <si>
    <t xml:space="preserve">Brighton 27J </t>
  </si>
  <si>
    <t>Moffat County  RE-1</t>
  </si>
  <si>
    <t>Jefferson County R-1</t>
  </si>
  <si>
    <t>Manzanola 3J</t>
  </si>
  <si>
    <t>Lamar RE-2</t>
  </si>
  <si>
    <t>10 Mills</t>
  </si>
  <si>
    <t>Archuleta County 50 Jt</t>
  </si>
  <si>
    <t>Crowley County RE-1J</t>
  </si>
  <si>
    <t>Eagle County RE-50</t>
  </si>
  <si>
    <t>Fort Lupton RE-8</t>
  </si>
  <si>
    <t>40 Mills</t>
  </si>
  <si>
    <t>HISTORICAL 1999-2023</t>
  </si>
  <si>
    <t>HISTORICAL 1981-2023</t>
  </si>
  <si>
    <t>6 Mills</t>
  </si>
  <si>
    <t>Greeley 6</t>
  </si>
  <si>
    <t>5 Mills</t>
  </si>
  <si>
    <t xml:space="preserve">Rangely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</si>
</sst>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5">
    <xf numFmtId="37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37" fontId="4" fillId="0" borderId="0"/>
    <xf numFmtId="43" fontId="1" fillId="0" borderId="0" applyFont="0" applyFill="0" applyBorder="0" applyAlignment="0" applyProtection="0"/>
  </cellStyleXfs>
  <cellXfs count="94">
    <xf numFmtId="37" fontId="0" fillId="0" borderId="0" xfId="0"/>
    <xf numFmtId="1" fontId="3" fillId="0" borderId="0" xfId="0" applyNumberFormat="1" applyFont="1" applyAlignment="1">
      <alignment horizontal="left"/>
    </xf>
    <xf numFmtId="37" fontId="3" fillId="0" borderId="0" xfId="0" applyFont="1"/>
    <xf numFmtId="37" fontId="3" fillId="0" borderId="0" xfId="0" applyFont="1" applyAlignment="1">
      <alignment horizontal="right"/>
    </xf>
    <xf numFmtId="17" fontId="3" fillId="0" borderId="0" xfId="0" applyNumberFormat="1" applyFont="1"/>
    <xf numFmtId="1" fontId="4" fillId="0" borderId="0" xfId="0" quotePrefix="1" applyNumberFormat="1" applyFont="1" applyAlignment="1">
      <alignment horizontal="left" wrapText="1"/>
    </xf>
    <xf numFmtId="0" fontId="4" fillId="0" borderId="0" xfId="4"/>
    <xf numFmtId="0" fontId="0" fillId="0" borderId="0" xfId="4" applyFont="1"/>
    <xf numFmtId="3" fontId="0" fillId="0" borderId="0" xfId="4" applyNumberFormat="1" applyFont="1"/>
    <xf numFmtId="17" fontId="4" fillId="0" borderId="0" xfId="0" quotePrefix="1" applyNumberFormat="1" applyFont="1"/>
    <xf numFmtId="37" fontId="4" fillId="0" borderId="0" xfId="0" quotePrefix="1" applyFont="1"/>
    <xf numFmtId="37" fontId="4" fillId="0" borderId="0" xfId="0" applyFont="1"/>
    <xf numFmtId="3" fontId="0" fillId="0" borderId="0" xfId="0" applyNumberFormat="1"/>
    <xf numFmtId="17" fontId="4" fillId="0" borderId="0" xfId="0" quotePrefix="1" applyNumberFormat="1" applyFont="1" applyAlignment="1">
      <alignment horizontal="right"/>
    </xf>
    <xf numFmtId="1" fontId="4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9" applyNumberFormat="1"/>
    <xf numFmtId="0" fontId="1" fillId="0" borderId="0" xfId="9"/>
    <xf numFmtId="37" fontId="0" fillId="0" borderId="0" xfId="0" quotePrefix="1"/>
    <xf numFmtId="1" fontId="0" fillId="0" borderId="0" xfId="0" applyNumberFormat="1" applyAlignment="1">
      <alignment horizontal="left"/>
    </xf>
    <xf numFmtId="0" fontId="4" fillId="0" borderId="0" xfId="0" applyNumberFormat="1" applyFont="1"/>
    <xf numFmtId="37" fontId="3" fillId="0" borderId="0" xfId="0" applyFont="1" applyAlignment="1">
      <alignment wrapText="1"/>
    </xf>
    <xf numFmtId="0" fontId="0" fillId="0" borderId="0" xfId="0" applyNumberFormat="1"/>
    <xf numFmtId="0" fontId="4" fillId="0" borderId="0" xfId="3"/>
    <xf numFmtId="3" fontId="4" fillId="0" borderId="0" xfId="3" applyNumberFormat="1"/>
    <xf numFmtId="3" fontId="4" fillId="0" borderId="0" xfId="0" applyNumberFormat="1" applyFont="1"/>
    <xf numFmtId="3" fontId="1" fillId="0" borderId="0" xfId="9" applyNumberFormat="1"/>
    <xf numFmtId="17" fontId="0" fillId="0" borderId="0" xfId="0" applyNumberFormat="1"/>
    <xf numFmtId="49" fontId="1" fillId="0" borderId="0" xfId="11" applyNumberFormat="1"/>
    <xf numFmtId="0" fontId="1" fillId="0" borderId="0" xfId="11"/>
    <xf numFmtId="3" fontId="1" fillId="0" borderId="0" xfId="11" applyNumberFormat="1"/>
    <xf numFmtId="0" fontId="1" fillId="0" borderId="0" xfId="10"/>
    <xf numFmtId="3" fontId="1" fillId="0" borderId="0" xfId="10" applyNumberFormat="1"/>
    <xf numFmtId="164" fontId="0" fillId="0" borderId="0" xfId="0" applyNumberFormat="1"/>
    <xf numFmtId="165" fontId="0" fillId="0" borderId="0" xfId="1" applyNumberFormat="1" applyFont="1" applyAlignment="1">
      <alignment horizontal="right"/>
    </xf>
    <xf numFmtId="165" fontId="1" fillId="0" borderId="0" xfId="1" applyNumberFormat="1" applyFont="1"/>
    <xf numFmtId="37" fontId="0" fillId="0" borderId="0" xfId="0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 applyBorder="1"/>
    <xf numFmtId="165" fontId="0" fillId="0" borderId="0" xfId="1" applyNumberFormat="1" applyFont="1" applyBorder="1" applyAlignment="1">
      <alignment horizontal="right"/>
    </xf>
    <xf numFmtId="165" fontId="1" fillId="0" borderId="0" xfId="1" applyNumberFormat="1" applyFont="1" applyBorder="1"/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37" fontId="1" fillId="0" borderId="0" xfId="0" applyFont="1"/>
    <xf numFmtId="37" fontId="1" fillId="0" borderId="0" xfId="0" applyFont="1" applyAlignment="1">
      <alignment horizontal="right"/>
    </xf>
    <xf numFmtId="165" fontId="1" fillId="0" borderId="0" xfId="1" applyNumberFormat="1" applyFont="1" applyFill="1" applyBorder="1"/>
    <xf numFmtId="1" fontId="0" fillId="0" borderId="0" xfId="0" quotePrefix="1" applyNumberFormat="1"/>
    <xf numFmtId="1" fontId="4" fillId="0" borderId="0" xfId="0" applyNumberFormat="1" applyFont="1" applyAlignment="1">
      <alignment horizontal="left"/>
    </xf>
    <xf numFmtId="165" fontId="0" fillId="0" borderId="0" xfId="1" applyNumberFormat="1" applyFont="1" applyFill="1"/>
    <xf numFmtId="9" fontId="1" fillId="0" borderId="0" xfId="12" applyFont="1"/>
    <xf numFmtId="0" fontId="4" fillId="0" borderId="0" xfId="7" applyFont="1"/>
    <xf numFmtId="0" fontId="1" fillId="0" borderId="0" xfId="8"/>
    <xf numFmtId="3" fontId="1" fillId="0" borderId="0" xfId="8" applyNumberFormat="1"/>
    <xf numFmtId="17" fontId="4" fillId="0" borderId="0" xfId="0" applyNumberFormat="1" applyFont="1" applyAlignment="1">
      <alignment horizontal="right" wrapText="1"/>
    </xf>
    <xf numFmtId="17" fontId="4" fillId="0" borderId="0" xfId="0" quotePrefix="1" applyNumberFormat="1" applyFont="1" applyAlignment="1">
      <alignment horizontal="right" wrapText="1"/>
    </xf>
    <xf numFmtId="0" fontId="4" fillId="0" borderId="0" xfId="8" applyFont="1"/>
    <xf numFmtId="3" fontId="4" fillId="0" borderId="0" xfId="8" applyNumberFormat="1" applyFont="1"/>
    <xf numFmtId="37" fontId="4" fillId="0" borderId="0" xfId="0" applyFont="1" applyAlignment="1">
      <alignment wrapText="1"/>
    </xf>
    <xf numFmtId="37" fontId="4" fillId="0" borderId="0" xfId="0" applyFont="1" applyAlignment="1">
      <alignment horizontal="right" wrapText="1"/>
    </xf>
    <xf numFmtId="165" fontId="4" fillId="0" borderId="0" xfId="1" applyNumberFormat="1" applyFont="1"/>
    <xf numFmtId="165" fontId="3" fillId="0" borderId="0" xfId="1" applyNumberFormat="1" applyFont="1"/>
    <xf numFmtId="0" fontId="4" fillId="0" borderId="0" xfId="7" quotePrefix="1" applyFont="1"/>
    <xf numFmtId="1" fontId="4" fillId="0" borderId="0" xfId="0" applyNumberFormat="1" applyFont="1" applyAlignment="1">
      <alignment horizontal="left" wrapText="1"/>
    </xf>
    <xf numFmtId="37" fontId="4" fillId="0" borderId="0" xfId="13"/>
    <xf numFmtId="165" fontId="0" fillId="0" borderId="0" xfId="1" applyNumberFormat="1" applyFont="1"/>
    <xf numFmtId="37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165" fontId="0" fillId="0" borderId="0" xfId="14" applyNumberFormat="1" applyFont="1"/>
    <xf numFmtId="164" fontId="4" fillId="0" borderId="0" xfId="0" applyNumberFormat="1" applyFont="1"/>
    <xf numFmtId="3" fontId="0" fillId="0" borderId="0" xfId="14" applyNumberFormat="1" applyFont="1"/>
    <xf numFmtId="3" fontId="0" fillId="0" borderId="0" xfId="1" applyNumberFormat="1" applyFont="1"/>
    <xf numFmtId="37" fontId="4" fillId="0" borderId="0" xfId="0" quotePrefix="1" applyFont="1" applyAlignment="1">
      <alignment wrapText="1"/>
    </xf>
    <xf numFmtId="37" fontId="0" fillId="0" borderId="0" xfId="0" quotePrefix="1" applyAlignment="1">
      <alignment wrapText="1"/>
    </xf>
    <xf numFmtId="3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Fill="1"/>
    <xf numFmtId="3" fontId="0" fillId="0" borderId="0" xfId="0" applyNumberFormat="1" applyAlignment="1">
      <alignment horizontal="right"/>
    </xf>
    <xf numFmtId="37" fontId="4" fillId="2" borderId="0" xfId="0" applyFont="1" applyFill="1" applyAlignment="1">
      <alignment horizontal="right" wrapText="1"/>
    </xf>
    <xf numFmtId="37" fontId="1" fillId="2" borderId="0" xfId="0" applyFont="1" applyFill="1"/>
    <xf numFmtId="1" fontId="3" fillId="0" borderId="1" xfId="0" applyNumberFormat="1" applyFont="1" applyBorder="1" applyAlignment="1">
      <alignment horizontal="center" wrapText="1"/>
    </xf>
    <xf numFmtId="37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horizontal="center" wrapText="1"/>
    </xf>
    <xf numFmtId="37" fontId="3" fillId="0" borderId="0" xfId="0" applyFont="1" applyAlignment="1">
      <alignment horizontal="center"/>
    </xf>
    <xf numFmtId="37" fontId="0" fillId="0" borderId="0" xfId="0" applyAlignment="1">
      <alignment horizontal="center"/>
    </xf>
    <xf numFmtId="3" fontId="0" fillId="2" borderId="0" xfId="0" applyNumberFormat="1" applyFill="1"/>
    <xf numFmtId="1" fontId="3" fillId="0" borderId="0" xfId="0" applyNumberFormat="1" applyFont="1" applyAlignment="1">
      <alignment horizontal="center" wrapText="1"/>
    </xf>
    <xf numFmtId="37" fontId="3" fillId="0" borderId="0" xfId="0" applyFont="1" applyAlignment="1">
      <alignment horizontal="center" wrapText="1"/>
    </xf>
    <xf numFmtId="17" fontId="3" fillId="0" borderId="0" xfId="0" applyNumberFormat="1" applyFont="1" applyAlignment="1">
      <alignment horizontal="center" wrapText="1"/>
    </xf>
    <xf numFmtId="37" fontId="4" fillId="0" borderId="0" xfId="0" applyFont="1" applyAlignment="1">
      <alignment horizontal="left" wrapText="1"/>
    </xf>
    <xf numFmtId="37" fontId="4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5">
    <cellStyle name="Comma" xfId="1" builtinId="3"/>
    <cellStyle name="Comma 2" xfId="2" xr:uid="{00000000-0005-0000-0000-000001000000}"/>
    <cellStyle name="Comma 3" xfId="14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_Elections FY07-08" xfId="9" xr:uid="{00000000-0005-0000-0000-00000A000000}"/>
    <cellStyle name="Normal_Elections05" xfId="10" xr:uid="{00000000-0005-0000-0000-00000B000000}"/>
    <cellStyle name="Normal_Elections06" xfId="11" xr:uid="{00000000-0005-0000-0000-00000C000000}"/>
    <cellStyle name="Normal_OVER" xfId="13" xr:uid="{00000000-0005-0000-0000-00000D000000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697"/>
  <sheetViews>
    <sheetView defaultGridColor="0" colorId="22" zoomScale="87" workbookViewId="0">
      <pane ySplit="5" topLeftCell="A6" activePane="bottomLeft" state="frozen"/>
      <selection pane="bottomLeft" activeCell="C19" sqref="C1:C1048576"/>
    </sheetView>
  </sheetViews>
  <sheetFormatPr defaultColWidth="11.7109375" defaultRowHeight="12.75" x14ac:dyDescent="0.2"/>
  <cols>
    <col min="1" max="1" width="11.7109375" style="21"/>
    <col min="2" max="2" width="13.7109375" bestFit="1" customWidth="1"/>
    <col min="3" max="3" width="26.85546875" customWidth="1"/>
    <col min="4" max="5" width="11.42578125" style="38" customWidth="1"/>
    <col min="6" max="6" width="17.7109375" customWidth="1"/>
    <col min="7" max="7" width="17.7109375" bestFit="1" customWidth="1"/>
    <col min="8" max="8" width="12.5703125" style="29" customWidth="1"/>
  </cols>
  <sheetData>
    <row r="1" spans="1:9" ht="15.7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</row>
    <row r="2" spans="1:9" ht="15.75" customHeight="1" x14ac:dyDescent="0.25">
      <c r="A2" s="93" t="s">
        <v>647</v>
      </c>
      <c r="B2" s="93"/>
      <c r="C2" s="93"/>
      <c r="D2" s="93"/>
      <c r="E2" s="93"/>
      <c r="F2" s="93"/>
      <c r="G2" s="93"/>
      <c r="H2" s="93"/>
    </row>
    <row r="3" spans="1:9" s="2" customFormat="1" x14ac:dyDescent="0.2">
      <c r="A3" s="1"/>
      <c r="D3" s="3"/>
      <c r="E3" s="3"/>
      <c r="F3" s="3"/>
      <c r="G3" s="3"/>
      <c r="H3" s="4"/>
    </row>
    <row r="4" spans="1:9" s="2" customFormat="1" x14ac:dyDescent="0.2">
      <c r="A4" s="1"/>
      <c r="D4" s="3"/>
      <c r="E4" s="3"/>
      <c r="F4" s="3"/>
      <c r="G4" s="3"/>
      <c r="H4" s="4"/>
    </row>
    <row r="5" spans="1:9" s="84" customFormat="1" ht="25.5" x14ac:dyDescent="0.2">
      <c r="A5" s="81" t="s">
        <v>1</v>
      </c>
      <c r="B5" s="82" t="s">
        <v>2</v>
      </c>
      <c r="C5" s="82" t="s">
        <v>3</v>
      </c>
      <c r="D5" s="82" t="s">
        <v>4</v>
      </c>
      <c r="E5" s="82" t="s">
        <v>5</v>
      </c>
      <c r="F5" s="82" t="s">
        <v>6</v>
      </c>
      <c r="G5" s="82" t="s">
        <v>7</v>
      </c>
      <c r="H5" s="83" t="s">
        <v>8</v>
      </c>
      <c r="I5" s="82"/>
    </row>
    <row r="6" spans="1:9" s="84" customFormat="1" ht="25.5" customHeight="1" x14ac:dyDescent="0.2">
      <c r="A6" s="87"/>
      <c r="B6" s="88"/>
      <c r="C6" s="88"/>
      <c r="D6" s="88"/>
      <c r="E6" s="88"/>
      <c r="F6" s="88"/>
      <c r="G6" s="88"/>
      <c r="H6" s="89"/>
      <c r="I6" s="88"/>
    </row>
    <row r="7" spans="1:9" s="91" customFormat="1" x14ac:dyDescent="0.2">
      <c r="A7" s="5" t="s">
        <v>276</v>
      </c>
      <c r="B7" s="90" t="s">
        <v>10</v>
      </c>
      <c r="C7" s="90" t="s">
        <v>277</v>
      </c>
      <c r="D7" s="60">
        <v>910</v>
      </c>
      <c r="E7" s="60">
        <v>1558</v>
      </c>
      <c r="F7" s="60"/>
      <c r="G7" s="60">
        <v>80000000</v>
      </c>
      <c r="H7" s="55">
        <v>45253</v>
      </c>
      <c r="I7" s="90"/>
    </row>
    <row r="8" spans="1:9" s="91" customFormat="1" x14ac:dyDescent="0.2">
      <c r="A8" s="5" t="s">
        <v>403</v>
      </c>
      <c r="B8" s="90" t="s">
        <v>404</v>
      </c>
      <c r="C8" s="90" t="s">
        <v>642</v>
      </c>
      <c r="D8" s="60">
        <v>304</v>
      </c>
      <c r="E8" s="60">
        <v>715</v>
      </c>
      <c r="F8" s="60"/>
      <c r="G8" s="60">
        <v>11780000</v>
      </c>
      <c r="H8" s="55">
        <v>45253</v>
      </c>
      <c r="I8" s="90"/>
    </row>
    <row r="9" spans="1:9" x14ac:dyDescent="0.2">
      <c r="A9" s="14" t="s">
        <v>122</v>
      </c>
      <c r="B9" s="11" t="s">
        <v>123</v>
      </c>
      <c r="C9" s="11" t="s">
        <v>521</v>
      </c>
      <c r="D9" s="38">
        <v>68745</v>
      </c>
      <c r="E9" s="38">
        <v>74894</v>
      </c>
      <c r="G9">
        <v>484000000</v>
      </c>
      <c r="H9" s="55">
        <v>45253</v>
      </c>
    </row>
    <row r="10" spans="1:9" x14ac:dyDescent="0.2">
      <c r="A10" s="5" t="s">
        <v>244</v>
      </c>
      <c r="B10" s="59" t="s">
        <v>245</v>
      </c>
      <c r="C10" s="59" t="s">
        <v>643</v>
      </c>
      <c r="D10" s="38">
        <v>6832</v>
      </c>
      <c r="E10" s="38">
        <v>5974</v>
      </c>
      <c r="F10">
        <v>100000000</v>
      </c>
      <c r="H10" s="55">
        <v>45253</v>
      </c>
    </row>
    <row r="11" spans="1:9" x14ac:dyDescent="0.2">
      <c r="A11" s="5" t="s">
        <v>364</v>
      </c>
      <c r="B11" s="59" t="s">
        <v>24</v>
      </c>
      <c r="C11" s="59" t="s">
        <v>523</v>
      </c>
      <c r="D11" s="38">
        <v>765</v>
      </c>
      <c r="E11" s="38">
        <v>979</v>
      </c>
      <c r="G11">
        <v>14160000</v>
      </c>
      <c r="H11" s="55">
        <v>45253</v>
      </c>
    </row>
    <row r="12" spans="1:9" x14ac:dyDescent="0.2">
      <c r="A12" s="5" t="s">
        <v>144</v>
      </c>
      <c r="B12" s="59" t="s">
        <v>27</v>
      </c>
      <c r="C12" s="59" t="s">
        <v>130</v>
      </c>
      <c r="D12" s="38">
        <v>739</v>
      </c>
      <c r="E12" s="38">
        <v>905</v>
      </c>
      <c r="G12">
        <v>8000000</v>
      </c>
      <c r="H12" s="55">
        <v>45253</v>
      </c>
    </row>
    <row r="13" spans="1:9" x14ac:dyDescent="0.2">
      <c r="A13" s="5" t="s">
        <v>58</v>
      </c>
      <c r="B13" s="59" t="s">
        <v>59</v>
      </c>
      <c r="C13" s="59" t="s">
        <v>424</v>
      </c>
      <c r="D13" s="38">
        <v>5880</v>
      </c>
      <c r="E13" s="38">
        <v>3699</v>
      </c>
      <c r="F13">
        <v>34500000</v>
      </c>
      <c r="H13" s="55">
        <v>45253</v>
      </c>
    </row>
    <row r="14" spans="1:9" x14ac:dyDescent="0.2">
      <c r="A14" s="5" t="s">
        <v>95</v>
      </c>
      <c r="B14" s="59" t="s">
        <v>96</v>
      </c>
      <c r="C14" s="59" t="s">
        <v>131</v>
      </c>
      <c r="D14" s="38">
        <v>654</v>
      </c>
      <c r="E14" s="38">
        <v>1369</v>
      </c>
      <c r="G14">
        <v>31740000</v>
      </c>
      <c r="H14" s="55">
        <v>45253</v>
      </c>
    </row>
    <row r="15" spans="1:9" x14ac:dyDescent="0.2">
      <c r="A15" s="5" t="s">
        <v>95</v>
      </c>
      <c r="B15" s="59" t="s">
        <v>96</v>
      </c>
      <c r="C15" s="59" t="s">
        <v>131</v>
      </c>
      <c r="D15" s="38">
        <v>788</v>
      </c>
      <c r="E15" s="38">
        <v>1235</v>
      </c>
      <c r="G15">
        <v>31700000</v>
      </c>
      <c r="H15" s="55">
        <v>45253</v>
      </c>
    </row>
    <row r="16" spans="1:9" x14ac:dyDescent="0.2">
      <c r="A16" s="5" t="s">
        <v>286</v>
      </c>
      <c r="B16" s="59" t="s">
        <v>187</v>
      </c>
      <c r="C16" s="59" t="s">
        <v>287</v>
      </c>
      <c r="D16" s="38">
        <v>624</v>
      </c>
      <c r="E16" s="38">
        <v>435</v>
      </c>
      <c r="F16">
        <v>40800000</v>
      </c>
      <c r="H16" s="55">
        <v>45253</v>
      </c>
    </row>
    <row r="17" spans="1:9" x14ac:dyDescent="0.2">
      <c r="A17" s="5" t="s">
        <v>492</v>
      </c>
      <c r="B17" s="59" t="s">
        <v>101</v>
      </c>
      <c r="C17" s="59" t="s">
        <v>562</v>
      </c>
      <c r="D17" s="38">
        <v>928</v>
      </c>
      <c r="E17" s="38">
        <v>693</v>
      </c>
      <c r="F17">
        <v>11210000</v>
      </c>
      <c r="H17" s="55">
        <v>45253</v>
      </c>
    </row>
    <row r="18" spans="1:9" x14ac:dyDescent="0.2">
      <c r="A18" s="5" t="s">
        <v>565</v>
      </c>
      <c r="B18" s="59" t="s">
        <v>156</v>
      </c>
      <c r="C18" s="59" t="s">
        <v>566</v>
      </c>
      <c r="D18" s="38">
        <v>2015</v>
      </c>
      <c r="E18" s="38">
        <v>1942</v>
      </c>
      <c r="F18">
        <v>14500000</v>
      </c>
      <c r="H18" s="55">
        <v>45253</v>
      </c>
    </row>
    <row r="19" spans="1:9" x14ac:dyDescent="0.2">
      <c r="A19" s="5" t="s">
        <v>70</v>
      </c>
      <c r="B19" s="59" t="s">
        <v>224</v>
      </c>
      <c r="C19" s="59" t="s">
        <v>72</v>
      </c>
      <c r="D19" s="38">
        <v>449</v>
      </c>
      <c r="E19" s="38">
        <v>241</v>
      </c>
      <c r="F19">
        <v>5895000</v>
      </c>
      <c r="H19" s="55">
        <v>45253</v>
      </c>
    </row>
    <row r="20" spans="1:9" x14ac:dyDescent="0.2">
      <c r="A20" s="5" t="s">
        <v>39</v>
      </c>
      <c r="B20" s="59" t="s">
        <v>40</v>
      </c>
      <c r="C20" s="59" t="s">
        <v>516</v>
      </c>
      <c r="D20" s="38">
        <v>1580</v>
      </c>
      <c r="E20" s="38">
        <v>906</v>
      </c>
      <c r="F20">
        <v>31800000</v>
      </c>
      <c r="H20" s="55">
        <v>45253</v>
      </c>
    </row>
    <row r="21" spans="1:9" x14ac:dyDescent="0.2">
      <c r="A21" s="5" t="s">
        <v>576</v>
      </c>
      <c r="B21" s="59" t="s">
        <v>104</v>
      </c>
      <c r="C21" s="59" t="s">
        <v>577</v>
      </c>
      <c r="D21" s="38">
        <v>322</v>
      </c>
      <c r="E21" s="38">
        <v>374</v>
      </c>
      <c r="G21">
        <v>10210000</v>
      </c>
      <c r="H21" s="55">
        <v>45253</v>
      </c>
    </row>
    <row r="22" spans="1:9" x14ac:dyDescent="0.2">
      <c r="A22" s="5" t="s">
        <v>413</v>
      </c>
      <c r="B22" s="59" t="s">
        <v>111</v>
      </c>
      <c r="C22" s="59" t="s">
        <v>644</v>
      </c>
      <c r="D22" s="38">
        <v>1280</v>
      </c>
      <c r="E22" s="38">
        <v>1820</v>
      </c>
      <c r="G22">
        <v>70000000</v>
      </c>
      <c r="H22" s="55">
        <v>45253</v>
      </c>
    </row>
    <row r="23" spans="1:9" s="11" customFormat="1" x14ac:dyDescent="0.2">
      <c r="A23" s="5" t="s">
        <v>276</v>
      </c>
      <c r="B23" s="59" t="s">
        <v>10</v>
      </c>
      <c r="C23" s="59" t="s">
        <v>277</v>
      </c>
      <c r="D23" s="60">
        <v>1531</v>
      </c>
      <c r="E23" s="60">
        <v>1804</v>
      </c>
      <c r="F23" s="60"/>
      <c r="G23" s="60">
        <v>50000000</v>
      </c>
      <c r="H23" s="55">
        <v>44866</v>
      </c>
      <c r="I23" s="59"/>
    </row>
    <row r="24" spans="1:9" s="11" customFormat="1" x14ac:dyDescent="0.2">
      <c r="A24" s="5" t="s">
        <v>624</v>
      </c>
      <c r="B24" s="59" t="s">
        <v>321</v>
      </c>
      <c r="C24" s="59" t="s">
        <v>625</v>
      </c>
      <c r="D24" s="60">
        <v>206</v>
      </c>
      <c r="E24" s="60">
        <v>153</v>
      </c>
      <c r="F24" s="60">
        <v>5900000</v>
      </c>
      <c r="G24" s="60"/>
      <c r="H24" s="55">
        <v>44866</v>
      </c>
      <c r="I24" s="59"/>
    </row>
    <row r="25" spans="1:9" s="11" customFormat="1" x14ac:dyDescent="0.2">
      <c r="A25" s="5" t="s">
        <v>242</v>
      </c>
      <c r="B25" s="59" t="s">
        <v>21</v>
      </c>
      <c r="C25" s="59" t="s">
        <v>626</v>
      </c>
      <c r="D25" s="60">
        <v>77288</v>
      </c>
      <c r="E25" s="60">
        <v>35397</v>
      </c>
      <c r="F25" s="60">
        <v>350000000</v>
      </c>
      <c r="G25" s="60"/>
      <c r="H25" s="55">
        <v>44866</v>
      </c>
      <c r="I25" s="59"/>
    </row>
    <row r="26" spans="1:9" s="11" customFormat="1" x14ac:dyDescent="0.2">
      <c r="A26" s="5" t="s">
        <v>180</v>
      </c>
      <c r="B26" s="59" t="s">
        <v>181</v>
      </c>
      <c r="C26" s="59" t="s">
        <v>627</v>
      </c>
      <c r="D26" s="60">
        <v>8510</v>
      </c>
      <c r="E26" s="60">
        <v>6973</v>
      </c>
      <c r="F26" s="60">
        <v>27700000</v>
      </c>
      <c r="G26" s="60"/>
      <c r="H26" s="55">
        <v>44866</v>
      </c>
      <c r="I26" s="59"/>
    </row>
    <row r="27" spans="1:9" s="11" customFormat="1" x14ac:dyDescent="0.2">
      <c r="A27" s="5" t="s">
        <v>341</v>
      </c>
      <c r="B27" s="59" t="s">
        <v>103</v>
      </c>
      <c r="C27" s="59" t="s">
        <v>628</v>
      </c>
      <c r="D27" s="60">
        <v>867</v>
      </c>
      <c r="E27" s="60">
        <v>499</v>
      </c>
      <c r="F27" s="60">
        <v>10000000</v>
      </c>
      <c r="G27" s="60"/>
      <c r="H27" s="55">
        <v>44866</v>
      </c>
      <c r="I27" s="59"/>
    </row>
    <row r="28" spans="1:9" s="11" customFormat="1" x14ac:dyDescent="0.2">
      <c r="A28" s="5" t="s">
        <v>122</v>
      </c>
      <c r="B28" s="59" t="s">
        <v>123</v>
      </c>
      <c r="C28" s="59" t="s">
        <v>521</v>
      </c>
      <c r="D28" s="60">
        <v>84334</v>
      </c>
      <c r="E28" s="60">
        <v>99739</v>
      </c>
      <c r="F28" s="60"/>
      <c r="G28" s="60">
        <v>450000000</v>
      </c>
      <c r="H28" s="55">
        <v>44866</v>
      </c>
      <c r="I28" s="59"/>
    </row>
    <row r="29" spans="1:9" s="11" customFormat="1" x14ac:dyDescent="0.2">
      <c r="A29" s="5" t="s">
        <v>364</v>
      </c>
      <c r="B29" s="59" t="s">
        <v>24</v>
      </c>
      <c r="C29" s="59" t="s">
        <v>523</v>
      </c>
      <c r="D29" s="60">
        <v>763</v>
      </c>
      <c r="E29" s="60">
        <v>976</v>
      </c>
      <c r="F29" s="60"/>
      <c r="G29" s="60">
        <v>10600000</v>
      </c>
      <c r="H29" s="55">
        <v>44866</v>
      </c>
      <c r="I29" s="59"/>
    </row>
    <row r="30" spans="1:9" s="11" customFormat="1" x14ac:dyDescent="0.2">
      <c r="A30" s="5" t="s">
        <v>384</v>
      </c>
      <c r="B30" s="59" t="s">
        <v>27</v>
      </c>
      <c r="C30" s="59" t="s">
        <v>629</v>
      </c>
      <c r="D30" s="60">
        <v>799</v>
      </c>
      <c r="E30" s="60">
        <v>672</v>
      </c>
      <c r="F30" s="60">
        <v>7500000</v>
      </c>
      <c r="G30" s="60"/>
      <c r="H30" s="55">
        <v>44866</v>
      </c>
      <c r="I30" s="59"/>
    </row>
    <row r="31" spans="1:9" s="11" customFormat="1" x14ac:dyDescent="0.2">
      <c r="A31" s="5" t="s">
        <v>630</v>
      </c>
      <c r="B31" s="59" t="s">
        <v>27</v>
      </c>
      <c r="C31" s="59" t="s">
        <v>312</v>
      </c>
      <c r="D31" s="60">
        <v>391</v>
      </c>
      <c r="E31" s="60">
        <v>240</v>
      </c>
      <c r="F31" s="60">
        <v>13800000</v>
      </c>
      <c r="G31" s="60"/>
      <c r="H31" s="55">
        <v>44866</v>
      </c>
      <c r="I31" s="59"/>
    </row>
    <row r="32" spans="1:9" s="11" customFormat="1" x14ac:dyDescent="0.2">
      <c r="A32" s="5" t="s">
        <v>147</v>
      </c>
      <c r="B32" s="59" t="s">
        <v>59</v>
      </c>
      <c r="C32" s="59" t="s">
        <v>597</v>
      </c>
      <c r="D32" s="60">
        <v>3382</v>
      </c>
      <c r="E32" s="60">
        <v>2354</v>
      </c>
      <c r="F32" s="60">
        <v>25000000</v>
      </c>
      <c r="G32" s="60"/>
      <c r="H32" s="55">
        <v>44866</v>
      </c>
      <c r="I32" s="59"/>
    </row>
    <row r="33" spans="1:9" s="11" customFormat="1" x14ac:dyDescent="0.2">
      <c r="A33" s="5" t="s">
        <v>184</v>
      </c>
      <c r="B33" s="59" t="s">
        <v>185</v>
      </c>
      <c r="C33" s="59" t="s">
        <v>594</v>
      </c>
      <c r="D33" s="60">
        <v>4551</v>
      </c>
      <c r="E33" s="60">
        <v>4407</v>
      </c>
      <c r="F33" s="60">
        <v>95000000</v>
      </c>
      <c r="G33" s="60"/>
      <c r="H33" s="55">
        <v>44866</v>
      </c>
      <c r="I33" s="59"/>
    </row>
    <row r="34" spans="1:9" s="11" customFormat="1" x14ac:dyDescent="0.2">
      <c r="A34" s="5" t="s">
        <v>551</v>
      </c>
      <c r="B34" s="59" t="s">
        <v>224</v>
      </c>
      <c r="C34" s="59" t="s">
        <v>552</v>
      </c>
      <c r="D34" s="60">
        <v>210</v>
      </c>
      <c r="E34" s="60">
        <v>104</v>
      </c>
      <c r="F34" s="60">
        <v>11850000</v>
      </c>
      <c r="G34" s="60"/>
      <c r="H34" s="55">
        <v>44866</v>
      </c>
      <c r="I34" s="59"/>
    </row>
    <row r="35" spans="1:9" s="11" customFormat="1" x14ac:dyDescent="0.2">
      <c r="A35" s="5" t="s">
        <v>298</v>
      </c>
      <c r="B35" s="59" t="s">
        <v>68</v>
      </c>
      <c r="C35" s="59" t="s">
        <v>631</v>
      </c>
      <c r="D35" s="60">
        <v>335</v>
      </c>
      <c r="E35" s="60">
        <v>135</v>
      </c>
      <c r="F35" s="60">
        <v>6500000</v>
      </c>
      <c r="G35" s="60"/>
      <c r="H35" s="55">
        <v>44866</v>
      </c>
      <c r="I35" s="59"/>
    </row>
    <row r="36" spans="1:9" s="11" customFormat="1" x14ac:dyDescent="0.2">
      <c r="A36" s="5" t="s">
        <v>565</v>
      </c>
      <c r="B36" s="59" t="s">
        <v>156</v>
      </c>
      <c r="C36" s="59" t="s">
        <v>632</v>
      </c>
      <c r="D36" s="60">
        <v>2175</v>
      </c>
      <c r="E36" s="60">
        <v>3350</v>
      </c>
      <c r="F36" s="60"/>
      <c r="G36" s="60">
        <v>35400000</v>
      </c>
      <c r="H36" s="55">
        <v>44866</v>
      </c>
      <c r="I36" s="59"/>
    </row>
    <row r="37" spans="1:9" s="11" customFormat="1" x14ac:dyDescent="0.2">
      <c r="A37" s="5" t="s">
        <v>238</v>
      </c>
      <c r="B37" s="59" t="s">
        <v>111</v>
      </c>
      <c r="C37" s="59" t="s">
        <v>239</v>
      </c>
      <c r="D37" s="60">
        <v>12018</v>
      </c>
      <c r="E37" s="60">
        <v>9860</v>
      </c>
      <c r="F37" s="60">
        <v>271000000</v>
      </c>
      <c r="G37" s="60"/>
      <c r="H37" s="55">
        <v>44866</v>
      </c>
      <c r="I37" s="59"/>
    </row>
    <row r="38" spans="1:9" s="11" customFormat="1" x14ac:dyDescent="0.2">
      <c r="A38" s="5" t="s">
        <v>16</v>
      </c>
      <c r="B38" s="59" t="s">
        <v>10</v>
      </c>
      <c r="C38" s="59" t="s">
        <v>635</v>
      </c>
      <c r="D38" s="60">
        <v>13532</v>
      </c>
      <c r="E38" s="60">
        <v>12401</v>
      </c>
      <c r="F38" s="60">
        <v>515000000</v>
      </c>
      <c r="G38" s="60"/>
      <c r="H38" s="55">
        <v>44501</v>
      </c>
      <c r="I38" s="59"/>
    </row>
    <row r="39" spans="1:9" s="11" customFormat="1" x14ac:dyDescent="0.2">
      <c r="A39" s="5" t="s">
        <v>344</v>
      </c>
      <c r="B39" s="59" t="s">
        <v>345</v>
      </c>
      <c r="C39" s="59" t="s">
        <v>536</v>
      </c>
      <c r="D39" s="60">
        <v>1741</v>
      </c>
      <c r="E39" s="60">
        <v>1615</v>
      </c>
      <c r="F39" s="60">
        <v>33000000</v>
      </c>
      <c r="G39" s="60"/>
      <c r="H39" s="55">
        <v>44501</v>
      </c>
      <c r="I39" s="59"/>
    </row>
    <row r="40" spans="1:9" s="11" customFormat="1" x14ac:dyDescent="0.2">
      <c r="A40" s="64">
        <v>1010</v>
      </c>
      <c r="B40" s="59" t="s">
        <v>27</v>
      </c>
      <c r="C40" s="59" t="s">
        <v>633</v>
      </c>
      <c r="D40" s="60">
        <v>27465</v>
      </c>
      <c r="E40" s="60">
        <v>27475</v>
      </c>
      <c r="F40" s="60"/>
      <c r="G40" s="60">
        <v>350000000</v>
      </c>
      <c r="H40" s="55">
        <v>44501</v>
      </c>
      <c r="I40" s="59"/>
    </row>
    <row r="41" spans="1:9" s="11" customFormat="1" x14ac:dyDescent="0.2">
      <c r="A41" s="5" t="s">
        <v>613</v>
      </c>
      <c r="B41" s="59" t="s">
        <v>103</v>
      </c>
      <c r="C41" s="59" t="s">
        <v>443</v>
      </c>
      <c r="D41" s="60">
        <v>368</v>
      </c>
      <c r="E41" s="60">
        <v>502</v>
      </c>
      <c r="F41" s="60"/>
      <c r="G41" s="60">
        <v>15950000</v>
      </c>
      <c r="H41" s="55">
        <v>44501</v>
      </c>
      <c r="I41" s="59"/>
    </row>
    <row r="42" spans="1:9" s="11" customFormat="1" x14ac:dyDescent="0.2">
      <c r="A42" s="64">
        <v>1350</v>
      </c>
      <c r="B42" s="59" t="s">
        <v>150</v>
      </c>
      <c r="C42" s="59" t="s">
        <v>634</v>
      </c>
      <c r="D42" s="60">
        <v>2405</v>
      </c>
      <c r="E42" s="60">
        <v>2028</v>
      </c>
      <c r="F42" s="60">
        <v>85000000</v>
      </c>
      <c r="G42" s="60"/>
      <c r="H42" s="55">
        <v>44501</v>
      </c>
      <c r="I42" s="59"/>
    </row>
    <row r="43" spans="1:9" s="11" customFormat="1" x14ac:dyDescent="0.2">
      <c r="A43" s="64">
        <v>1030</v>
      </c>
      <c r="B43" s="59" t="s">
        <v>27</v>
      </c>
      <c r="C43" s="59" t="s">
        <v>584</v>
      </c>
      <c r="D43" s="60">
        <v>1496</v>
      </c>
      <c r="E43" s="60">
        <v>1871</v>
      </c>
      <c r="F43" s="60"/>
      <c r="G43" s="60">
        <v>43000000</v>
      </c>
      <c r="H43" s="55">
        <v>44501</v>
      </c>
      <c r="I43" s="59"/>
    </row>
    <row r="44" spans="1:9" s="11" customFormat="1" x14ac:dyDescent="0.2">
      <c r="A44" s="64">
        <v>2405</v>
      </c>
      <c r="B44" s="59" t="s">
        <v>68</v>
      </c>
      <c r="C44" s="59" t="s">
        <v>444</v>
      </c>
      <c r="D44" s="60">
        <v>1950</v>
      </c>
      <c r="E44" s="60">
        <v>1845</v>
      </c>
      <c r="F44" s="60">
        <v>12950000</v>
      </c>
      <c r="G44" s="60"/>
      <c r="H44" s="55">
        <v>44501</v>
      </c>
      <c r="I44" s="59"/>
    </row>
    <row r="45" spans="1:9" s="11" customFormat="1" x14ac:dyDescent="0.2">
      <c r="A45" s="64">
        <v>2600</v>
      </c>
      <c r="B45" s="59" t="s">
        <v>156</v>
      </c>
      <c r="C45" s="59" t="s">
        <v>445</v>
      </c>
      <c r="D45" s="60">
        <v>1495</v>
      </c>
      <c r="E45" s="60">
        <v>2198</v>
      </c>
      <c r="F45" s="60"/>
      <c r="G45" s="60">
        <v>33900000</v>
      </c>
      <c r="H45" s="55">
        <v>44501</v>
      </c>
      <c r="I45" s="59"/>
    </row>
    <row r="46" spans="1:9" s="11" customFormat="1" x14ac:dyDescent="0.2">
      <c r="A46" s="64">
        <v>2515</v>
      </c>
      <c r="B46" s="59" t="s">
        <v>68</v>
      </c>
      <c r="C46" s="59" t="s">
        <v>446</v>
      </c>
      <c r="D46" s="60">
        <v>603</v>
      </c>
      <c r="E46" s="60">
        <v>574</v>
      </c>
      <c r="F46" s="60">
        <v>29900000</v>
      </c>
      <c r="G46" s="60"/>
      <c r="H46" s="55">
        <v>44501</v>
      </c>
      <c r="I46" s="59"/>
    </row>
    <row r="47" spans="1:9" s="11" customFormat="1" x14ac:dyDescent="0.2">
      <c r="A47" s="64">
        <v>3100</v>
      </c>
      <c r="B47" s="59" t="s">
        <v>111</v>
      </c>
      <c r="C47" s="59" t="s">
        <v>447</v>
      </c>
      <c r="D47" s="60">
        <v>5859</v>
      </c>
      <c r="E47" s="60">
        <v>6352</v>
      </c>
      <c r="F47" s="60"/>
      <c r="G47" s="60">
        <v>179000000</v>
      </c>
      <c r="H47" s="55">
        <v>44501</v>
      </c>
      <c r="I47" s="59"/>
    </row>
    <row r="48" spans="1:9" s="11" customFormat="1" x14ac:dyDescent="0.2">
      <c r="A48" s="64">
        <v>2000</v>
      </c>
      <c r="B48" s="59" t="s">
        <v>187</v>
      </c>
      <c r="C48" s="59" t="s">
        <v>448</v>
      </c>
      <c r="D48" s="60">
        <v>32977</v>
      </c>
      <c r="E48" s="60">
        <v>17787</v>
      </c>
      <c r="F48" s="60">
        <v>115000000</v>
      </c>
      <c r="G48" s="60"/>
      <c r="H48" s="55">
        <v>44501</v>
      </c>
      <c r="I48" s="59"/>
    </row>
    <row r="49" spans="1:9" s="11" customFormat="1" x14ac:dyDescent="0.2">
      <c r="A49" s="64">
        <v>2020</v>
      </c>
      <c r="B49" s="59" t="s">
        <v>75</v>
      </c>
      <c r="C49" s="59" t="s">
        <v>636</v>
      </c>
      <c r="D49" s="60">
        <v>1405</v>
      </c>
      <c r="E49" s="60">
        <v>2366</v>
      </c>
      <c r="F49" s="60"/>
      <c r="G49" s="60">
        <v>38600000</v>
      </c>
      <c r="H49" s="55">
        <v>44501</v>
      </c>
      <c r="I49" s="59"/>
    </row>
    <row r="50" spans="1:9" s="11" customFormat="1" x14ac:dyDescent="0.2">
      <c r="A50" s="5" t="s">
        <v>551</v>
      </c>
      <c r="B50" s="59" t="s">
        <v>224</v>
      </c>
      <c r="C50" s="59" t="s">
        <v>552</v>
      </c>
      <c r="D50" s="60">
        <v>121</v>
      </c>
      <c r="E50" s="60">
        <v>141</v>
      </c>
      <c r="F50" s="60"/>
      <c r="G50" s="60">
        <v>11870000</v>
      </c>
      <c r="H50" s="55">
        <v>44501</v>
      </c>
      <c r="I50" s="59"/>
    </row>
    <row r="51" spans="1:9" s="11" customFormat="1" x14ac:dyDescent="0.2">
      <c r="A51" s="64">
        <v>2720</v>
      </c>
      <c r="B51" s="59" t="s">
        <v>200</v>
      </c>
      <c r="C51" s="59" t="s">
        <v>614</v>
      </c>
      <c r="D51" s="60">
        <v>340</v>
      </c>
      <c r="E51" s="60">
        <v>445</v>
      </c>
      <c r="F51" s="60"/>
      <c r="G51" s="60">
        <v>26000000</v>
      </c>
      <c r="H51" s="55">
        <v>44501</v>
      </c>
      <c r="I51" s="59"/>
    </row>
    <row r="52" spans="1:9" s="11" customFormat="1" x14ac:dyDescent="0.2">
      <c r="A52" s="64">
        <v>2590</v>
      </c>
      <c r="B52" s="59" t="s">
        <v>38</v>
      </c>
      <c r="C52" s="59" t="s">
        <v>449</v>
      </c>
      <c r="D52" s="60">
        <v>1080</v>
      </c>
      <c r="E52" s="60">
        <v>486</v>
      </c>
      <c r="F52" s="60">
        <v>12100000</v>
      </c>
      <c r="G52" s="60"/>
      <c r="H52" s="55">
        <v>44501</v>
      </c>
      <c r="I52" s="59"/>
    </row>
    <row r="53" spans="1:9" s="11" customFormat="1" x14ac:dyDescent="0.2">
      <c r="A53" s="64">
        <v>1990</v>
      </c>
      <c r="B53" s="59" t="s">
        <v>187</v>
      </c>
      <c r="C53" s="59" t="s">
        <v>287</v>
      </c>
      <c r="D53" s="60">
        <v>477</v>
      </c>
      <c r="E53" s="60">
        <v>537</v>
      </c>
      <c r="F53" s="60"/>
      <c r="G53" s="60">
        <v>34650000</v>
      </c>
      <c r="H53" s="55">
        <v>44501</v>
      </c>
      <c r="I53" s="59"/>
    </row>
    <row r="54" spans="1:9" s="11" customFormat="1" x14ac:dyDescent="0.2">
      <c r="A54" s="64">
        <v>2530</v>
      </c>
      <c r="B54" s="59" t="s">
        <v>190</v>
      </c>
      <c r="C54" s="59" t="s">
        <v>450</v>
      </c>
      <c r="D54" s="60">
        <v>966</v>
      </c>
      <c r="E54" s="60">
        <v>744</v>
      </c>
      <c r="F54" s="60">
        <v>6000000</v>
      </c>
      <c r="G54" s="60"/>
      <c r="H54" s="55">
        <v>44501</v>
      </c>
      <c r="I54" s="59"/>
    </row>
    <row r="55" spans="1:9" s="11" customFormat="1" x14ac:dyDescent="0.2">
      <c r="A55" s="64">
        <v>2190</v>
      </c>
      <c r="B55" s="59" t="s">
        <v>104</v>
      </c>
      <c r="C55" s="59" t="s">
        <v>451</v>
      </c>
      <c r="D55" s="60">
        <v>505</v>
      </c>
      <c r="E55" s="60">
        <v>187</v>
      </c>
      <c r="F55" s="60">
        <v>1450000</v>
      </c>
      <c r="G55" s="60"/>
      <c r="H55" s="55">
        <v>44501</v>
      </c>
      <c r="I55" s="59"/>
    </row>
    <row r="56" spans="1:9" s="11" customFormat="1" x14ac:dyDescent="0.2">
      <c r="A56" s="5" t="s">
        <v>503</v>
      </c>
      <c r="B56" s="59" t="s">
        <v>400</v>
      </c>
      <c r="C56" s="59" t="s">
        <v>452</v>
      </c>
      <c r="D56" s="60">
        <v>259</v>
      </c>
      <c r="E56" s="60">
        <v>171</v>
      </c>
      <c r="F56" s="60">
        <v>5680000</v>
      </c>
      <c r="G56" s="60"/>
      <c r="H56" s="55">
        <v>44501</v>
      </c>
      <c r="I56" s="59"/>
    </row>
    <row r="57" spans="1:9" s="11" customFormat="1" x14ac:dyDescent="0.2">
      <c r="A57" s="64">
        <v>2640</v>
      </c>
      <c r="B57" s="59" t="s">
        <v>195</v>
      </c>
      <c r="C57" s="59" t="s">
        <v>264</v>
      </c>
      <c r="D57" s="60">
        <v>6385</v>
      </c>
      <c r="E57" s="60">
        <v>2365</v>
      </c>
      <c r="F57" s="60">
        <v>94315000</v>
      </c>
      <c r="G57" s="60"/>
      <c r="H57" s="55">
        <v>44136</v>
      </c>
      <c r="I57" s="59"/>
    </row>
    <row r="58" spans="1:9" s="11" customFormat="1" x14ac:dyDescent="0.2">
      <c r="A58" s="5" t="s">
        <v>82</v>
      </c>
      <c r="B58" s="59" t="s">
        <v>52</v>
      </c>
      <c r="C58" s="59" t="s">
        <v>505</v>
      </c>
      <c r="D58" s="60">
        <v>120802</v>
      </c>
      <c r="E58" s="60">
        <v>51972</v>
      </c>
      <c r="F58" s="60">
        <v>150000000</v>
      </c>
      <c r="G58" s="60"/>
      <c r="H58" s="55">
        <v>44136</v>
      </c>
      <c r="I58" s="59"/>
    </row>
    <row r="59" spans="1:9" s="11" customFormat="1" x14ac:dyDescent="0.2">
      <c r="A59" s="5" t="s">
        <v>182</v>
      </c>
      <c r="B59" s="59" t="s">
        <v>183</v>
      </c>
      <c r="C59" s="59" t="s">
        <v>509</v>
      </c>
      <c r="D59" s="60"/>
      <c r="E59" s="60"/>
      <c r="F59" s="60">
        <v>795000000</v>
      </c>
      <c r="G59" s="60"/>
      <c r="H59" s="55">
        <v>44136</v>
      </c>
      <c r="I59" s="59"/>
    </row>
    <row r="60" spans="1:9" s="11" customFormat="1" ht="12" customHeight="1" x14ac:dyDescent="0.2">
      <c r="A60" s="64">
        <v>1520</v>
      </c>
      <c r="B60" s="59" t="s">
        <v>97</v>
      </c>
      <c r="C60" s="59" t="s">
        <v>540</v>
      </c>
      <c r="D60" s="60">
        <v>18189</v>
      </c>
      <c r="E60" s="60">
        <v>7137</v>
      </c>
      <c r="F60" s="60">
        <v>8250000</v>
      </c>
      <c r="G60" s="60"/>
      <c r="H60" s="55">
        <v>44136</v>
      </c>
      <c r="I60" s="59"/>
    </row>
    <row r="61" spans="1:9" s="11" customFormat="1" ht="12" customHeight="1" x14ac:dyDescent="0.2">
      <c r="A61" s="64">
        <v>1850</v>
      </c>
      <c r="B61" s="59" t="s">
        <v>224</v>
      </c>
      <c r="C61" s="59" t="s">
        <v>604</v>
      </c>
      <c r="D61" s="60">
        <v>407</v>
      </c>
      <c r="E61" s="60">
        <v>186</v>
      </c>
      <c r="F61" s="60" t="s">
        <v>453</v>
      </c>
      <c r="G61" s="60"/>
      <c r="H61" s="55">
        <v>44136</v>
      </c>
      <c r="I61" s="59"/>
    </row>
    <row r="62" spans="1:9" s="11" customFormat="1" ht="12" customHeight="1" x14ac:dyDescent="0.2">
      <c r="A62" s="5" t="s">
        <v>135</v>
      </c>
      <c r="B62" s="59" t="s">
        <v>136</v>
      </c>
      <c r="C62" s="59" t="s">
        <v>529</v>
      </c>
      <c r="D62" s="60">
        <v>18158</v>
      </c>
      <c r="E62" s="60">
        <v>14011</v>
      </c>
      <c r="F62" s="60">
        <v>75000000</v>
      </c>
      <c r="G62" s="60"/>
      <c r="H62" s="55">
        <v>44136</v>
      </c>
      <c r="I62" s="59"/>
    </row>
    <row r="63" spans="1:9" s="11" customFormat="1" ht="12" customHeight="1" x14ac:dyDescent="0.2">
      <c r="A63" s="64">
        <v>3110</v>
      </c>
      <c r="B63" s="59" t="s">
        <v>111</v>
      </c>
      <c r="C63" s="59" t="s">
        <v>454</v>
      </c>
      <c r="D63" s="60">
        <v>6988</v>
      </c>
      <c r="E63" s="60">
        <v>5616</v>
      </c>
      <c r="F63" s="60">
        <v>149000000</v>
      </c>
      <c r="G63" s="60"/>
      <c r="H63" s="55">
        <v>44136</v>
      </c>
      <c r="I63" s="59"/>
    </row>
    <row r="64" spans="1:9" s="11" customFormat="1" x14ac:dyDescent="0.2">
      <c r="A64" s="64">
        <v>2620</v>
      </c>
      <c r="B64" s="59" t="s">
        <v>71</v>
      </c>
      <c r="C64" s="59" t="s">
        <v>543</v>
      </c>
      <c r="D64" s="60">
        <v>813</v>
      </c>
      <c r="E64" s="60">
        <v>773</v>
      </c>
      <c r="F64" s="60">
        <v>2200000</v>
      </c>
      <c r="G64" s="60"/>
      <c r="H64" s="55">
        <v>44136</v>
      </c>
      <c r="I64" s="59"/>
    </row>
    <row r="65" spans="1:9" s="11" customFormat="1" x14ac:dyDescent="0.2">
      <c r="A65" s="64">
        <v>1390</v>
      </c>
      <c r="B65" s="59" t="s">
        <v>313</v>
      </c>
      <c r="C65" s="59" t="s">
        <v>608</v>
      </c>
      <c r="D65" s="60">
        <v>1651</v>
      </c>
      <c r="E65" s="60">
        <v>1575</v>
      </c>
      <c r="F65" s="60">
        <v>16400000</v>
      </c>
      <c r="G65" s="60"/>
      <c r="H65" s="55">
        <v>44136</v>
      </c>
      <c r="I65" s="59"/>
    </row>
    <row r="66" spans="1:9" s="11" customFormat="1" x14ac:dyDescent="0.2">
      <c r="A66" s="64">
        <v>2862</v>
      </c>
      <c r="B66" s="59" t="s">
        <v>107</v>
      </c>
      <c r="C66" s="59" t="s">
        <v>615</v>
      </c>
      <c r="D66" s="60"/>
      <c r="E66" s="60"/>
      <c r="F66" s="60">
        <v>6721470</v>
      </c>
      <c r="G66" s="60"/>
      <c r="H66" s="55">
        <v>44136</v>
      </c>
      <c r="I66" s="59"/>
    </row>
    <row r="67" spans="1:9" s="11" customFormat="1" x14ac:dyDescent="0.2">
      <c r="A67" s="64">
        <v>2530</v>
      </c>
      <c r="B67" s="59" t="s">
        <v>190</v>
      </c>
      <c r="C67" s="59" t="s">
        <v>450</v>
      </c>
      <c r="D67" s="60"/>
      <c r="E67" s="60"/>
      <c r="F67" s="60"/>
      <c r="G67" s="60">
        <v>7500000</v>
      </c>
      <c r="H67" s="55">
        <v>44136</v>
      </c>
      <c r="I67" s="59"/>
    </row>
    <row r="68" spans="1:9" s="11" customFormat="1" x14ac:dyDescent="0.2">
      <c r="A68" s="5" t="s">
        <v>399</v>
      </c>
      <c r="B68" s="59" t="s">
        <v>400</v>
      </c>
      <c r="C68" s="59" t="s">
        <v>616</v>
      </c>
      <c r="D68" s="60">
        <v>861</v>
      </c>
      <c r="E68" s="60">
        <v>320</v>
      </c>
      <c r="F68" s="60">
        <v>5990000</v>
      </c>
      <c r="G68" s="60"/>
      <c r="H68" s="55">
        <v>44136</v>
      </c>
      <c r="I68" s="59"/>
    </row>
    <row r="69" spans="1:9" s="11" customFormat="1" x14ac:dyDescent="0.2">
      <c r="A69" s="5" t="s">
        <v>255</v>
      </c>
      <c r="B69" s="59" t="s">
        <v>10</v>
      </c>
      <c r="C69" s="59" t="s">
        <v>256</v>
      </c>
      <c r="D69" s="60">
        <v>1886</v>
      </c>
      <c r="E69" s="60">
        <v>1682</v>
      </c>
      <c r="F69" s="60">
        <v>19800000</v>
      </c>
      <c r="G69" s="60"/>
      <c r="H69" s="55">
        <v>44136</v>
      </c>
      <c r="I69" s="59"/>
    </row>
    <row r="70" spans="1:9" s="11" customFormat="1" x14ac:dyDescent="0.2">
      <c r="A70" s="5" t="s">
        <v>384</v>
      </c>
      <c r="B70" s="59" t="s">
        <v>27</v>
      </c>
      <c r="C70" s="59" t="s">
        <v>455</v>
      </c>
      <c r="D70" s="60">
        <v>377</v>
      </c>
      <c r="E70" s="60">
        <v>673</v>
      </c>
      <c r="F70" s="60"/>
      <c r="G70" s="60">
        <v>15800000</v>
      </c>
      <c r="H70" s="55">
        <v>43770</v>
      </c>
      <c r="I70" s="59"/>
    </row>
    <row r="71" spans="1:9" s="11" customFormat="1" x14ac:dyDescent="0.2">
      <c r="A71" s="5" t="s">
        <v>322</v>
      </c>
      <c r="B71" s="59" t="s">
        <v>323</v>
      </c>
      <c r="C71" s="59" t="s">
        <v>456</v>
      </c>
      <c r="D71" s="60">
        <v>257</v>
      </c>
      <c r="E71" s="60">
        <v>325</v>
      </c>
      <c r="F71" s="60"/>
      <c r="G71" s="60">
        <v>2000000</v>
      </c>
      <c r="H71" s="55">
        <v>43770</v>
      </c>
      <c r="I71" s="59"/>
    </row>
    <row r="72" spans="1:9" s="11" customFormat="1" x14ac:dyDescent="0.2">
      <c r="A72" s="64">
        <v>3085</v>
      </c>
      <c r="B72" s="59" t="s">
        <v>111</v>
      </c>
      <c r="C72" s="59" t="s">
        <v>578</v>
      </c>
      <c r="D72" s="60">
        <v>2092</v>
      </c>
      <c r="E72" s="60">
        <v>1693</v>
      </c>
      <c r="F72" s="60">
        <v>128500000</v>
      </c>
      <c r="G72" s="60"/>
      <c r="H72" s="55">
        <v>43770</v>
      </c>
      <c r="I72" s="59"/>
    </row>
    <row r="73" spans="1:9" s="11" customFormat="1" x14ac:dyDescent="0.2">
      <c r="A73" s="64">
        <v>1080</v>
      </c>
      <c r="B73" s="59" t="s">
        <v>27</v>
      </c>
      <c r="C73" s="59" t="s">
        <v>433</v>
      </c>
      <c r="D73" s="60">
        <v>6988</v>
      </c>
      <c r="E73" s="60">
        <v>8532</v>
      </c>
      <c r="F73" s="60"/>
      <c r="G73" s="60">
        <v>28985000</v>
      </c>
      <c r="H73" s="55">
        <v>43770</v>
      </c>
      <c r="I73" s="59"/>
    </row>
    <row r="74" spans="1:9" s="11" customFormat="1" x14ac:dyDescent="0.2">
      <c r="A74" s="64">
        <v>2000</v>
      </c>
      <c r="B74" s="59" t="s">
        <v>187</v>
      </c>
      <c r="C74" s="59" t="s">
        <v>617</v>
      </c>
      <c r="D74" s="60">
        <v>21811</v>
      </c>
      <c r="E74" s="60">
        <v>24813</v>
      </c>
      <c r="F74" s="60"/>
      <c r="G74" s="60">
        <v>179500000</v>
      </c>
      <c r="H74" s="55">
        <v>43770</v>
      </c>
      <c r="I74" s="59"/>
    </row>
    <row r="75" spans="1:9" s="11" customFormat="1" x14ac:dyDescent="0.2">
      <c r="A75" s="5" t="s">
        <v>45</v>
      </c>
      <c r="B75" s="59" t="s">
        <v>111</v>
      </c>
      <c r="C75" s="59" t="s">
        <v>555</v>
      </c>
      <c r="D75" s="60">
        <v>828</v>
      </c>
      <c r="E75" s="60">
        <v>714</v>
      </c>
      <c r="F75" s="60">
        <v>26575000</v>
      </c>
      <c r="G75" s="60"/>
      <c r="H75" s="55">
        <v>43770</v>
      </c>
      <c r="I75" s="59"/>
    </row>
    <row r="76" spans="1:9" s="11" customFormat="1" x14ac:dyDescent="0.2">
      <c r="A76" s="64">
        <v>2690</v>
      </c>
      <c r="B76" s="59" t="s">
        <v>136</v>
      </c>
      <c r="C76" s="59" t="s">
        <v>618</v>
      </c>
      <c r="D76" s="60">
        <v>14870</v>
      </c>
      <c r="E76" s="60">
        <v>11255</v>
      </c>
      <c r="F76" s="60">
        <v>218250000</v>
      </c>
      <c r="G76" s="60"/>
      <c r="H76" s="55">
        <v>43770</v>
      </c>
      <c r="I76" s="59"/>
    </row>
    <row r="77" spans="1:9" s="11" customFormat="1" x14ac:dyDescent="0.2">
      <c r="A77" s="64">
        <v>2700</v>
      </c>
      <c r="B77" s="59" t="s">
        <v>136</v>
      </c>
      <c r="C77" s="59" t="s">
        <v>137</v>
      </c>
      <c r="D77" s="60">
        <v>7644</v>
      </c>
      <c r="E77" s="60">
        <v>9109</v>
      </c>
      <c r="F77" s="60"/>
      <c r="G77" s="60">
        <v>60000000</v>
      </c>
      <c r="H77" s="55">
        <v>43770</v>
      </c>
      <c r="I77" s="59"/>
    </row>
    <row r="78" spans="1:9" s="11" customFormat="1" x14ac:dyDescent="0.2">
      <c r="A78" s="64">
        <v>2770</v>
      </c>
      <c r="B78" s="59" t="s">
        <v>233</v>
      </c>
      <c r="C78" s="59" t="s">
        <v>426</v>
      </c>
      <c r="D78" s="60">
        <v>3589</v>
      </c>
      <c r="E78" s="60">
        <v>3509</v>
      </c>
      <c r="F78" s="11">
        <v>79500000</v>
      </c>
      <c r="H78" s="55">
        <v>43770</v>
      </c>
      <c r="I78" s="59"/>
    </row>
    <row r="79" spans="1:9" s="11" customFormat="1" x14ac:dyDescent="0.2">
      <c r="A79" s="5" t="s">
        <v>255</v>
      </c>
      <c r="B79" s="59" t="s">
        <v>10</v>
      </c>
      <c r="C79" s="59" t="s">
        <v>256</v>
      </c>
      <c r="D79" s="60">
        <v>856</v>
      </c>
      <c r="E79" s="60">
        <v>1051</v>
      </c>
      <c r="F79" s="60"/>
      <c r="G79" s="60">
        <v>25000000</v>
      </c>
      <c r="H79" s="55">
        <v>43770</v>
      </c>
      <c r="I79" s="59"/>
    </row>
    <row r="80" spans="1:9" s="11" customFormat="1" x14ac:dyDescent="0.2">
      <c r="A80" s="64">
        <v>3120</v>
      </c>
      <c r="B80" s="59" t="s">
        <v>111</v>
      </c>
      <c r="C80" s="59" t="s">
        <v>457</v>
      </c>
      <c r="D80" s="60">
        <v>12915</v>
      </c>
      <c r="E80" s="60">
        <v>11642</v>
      </c>
      <c r="F80" s="60">
        <v>395000000</v>
      </c>
      <c r="G80" s="60"/>
      <c r="H80" s="55">
        <v>43770</v>
      </c>
      <c r="I80" s="59"/>
    </row>
    <row r="81" spans="1:9" s="11" customFormat="1" x14ac:dyDescent="0.2">
      <c r="A81" s="64">
        <v>2540</v>
      </c>
      <c r="B81" s="59" t="s">
        <v>190</v>
      </c>
      <c r="C81" s="59" t="s">
        <v>619</v>
      </c>
      <c r="D81" s="60">
        <v>412</v>
      </c>
      <c r="E81" s="60">
        <v>410</v>
      </c>
      <c r="F81" s="60">
        <v>4900000</v>
      </c>
      <c r="G81" s="60"/>
      <c r="H81" s="55">
        <v>43770</v>
      </c>
      <c r="I81" s="59"/>
    </row>
    <row r="82" spans="1:9" s="11" customFormat="1" x14ac:dyDescent="0.2">
      <c r="A82" s="64">
        <v>1600</v>
      </c>
      <c r="B82" s="59" t="s">
        <v>62</v>
      </c>
      <c r="C82" s="59" t="s">
        <v>620</v>
      </c>
      <c r="D82" s="60">
        <v>312</v>
      </c>
      <c r="E82" s="60">
        <v>239</v>
      </c>
      <c r="F82" s="60">
        <v>3200000</v>
      </c>
      <c r="G82" s="60"/>
      <c r="H82" s="55">
        <v>43770</v>
      </c>
      <c r="I82" s="59"/>
    </row>
    <row r="83" spans="1:9" s="11" customFormat="1" x14ac:dyDescent="0.2">
      <c r="A83" s="64">
        <v>1510</v>
      </c>
      <c r="B83" s="59" t="s">
        <v>96</v>
      </c>
      <c r="C83" s="59" t="s">
        <v>131</v>
      </c>
      <c r="D83" s="60">
        <v>1244</v>
      </c>
      <c r="E83" s="60">
        <v>721</v>
      </c>
      <c r="F83" s="60">
        <v>13870450</v>
      </c>
      <c r="G83" s="60"/>
      <c r="H83" s="55">
        <v>43770</v>
      </c>
      <c r="I83" s="59"/>
    </row>
    <row r="84" spans="1:9" s="11" customFormat="1" x14ac:dyDescent="0.2">
      <c r="A84" s="5" t="s">
        <v>394</v>
      </c>
      <c r="B84" s="59" t="s">
        <v>56</v>
      </c>
      <c r="C84" s="59" t="s">
        <v>621</v>
      </c>
      <c r="D84" s="60">
        <v>921</v>
      </c>
      <c r="E84" s="60">
        <v>630</v>
      </c>
      <c r="F84" s="60">
        <v>5920000</v>
      </c>
      <c r="G84" s="60"/>
      <c r="H84" s="55">
        <v>43770</v>
      </c>
      <c r="I84" s="59"/>
    </row>
    <row r="85" spans="1:9" s="11" customFormat="1" x14ac:dyDescent="0.2">
      <c r="A85" s="64">
        <v>1580</v>
      </c>
      <c r="B85" s="59" t="s">
        <v>62</v>
      </c>
      <c r="C85" s="59" t="s">
        <v>220</v>
      </c>
      <c r="D85" s="60">
        <v>1879</v>
      </c>
      <c r="E85" s="60">
        <v>1217</v>
      </c>
      <c r="F85" s="60">
        <v>7455000</v>
      </c>
      <c r="G85" s="60"/>
      <c r="H85" s="55">
        <v>43770</v>
      </c>
      <c r="I85" s="59"/>
    </row>
    <row r="86" spans="1:9" s="11" customFormat="1" x14ac:dyDescent="0.2">
      <c r="A86" s="64">
        <v>3110</v>
      </c>
      <c r="B86" s="59" t="s">
        <v>111</v>
      </c>
      <c r="C86" s="59" t="s">
        <v>458</v>
      </c>
      <c r="D86" s="60">
        <v>2900</v>
      </c>
      <c r="E86" s="60">
        <v>3001</v>
      </c>
      <c r="F86" s="60"/>
      <c r="G86" s="60">
        <v>139900000</v>
      </c>
      <c r="H86" s="55">
        <v>43770</v>
      </c>
      <c r="I86" s="59"/>
    </row>
    <row r="87" spans="1:9" s="11" customFormat="1" x14ac:dyDescent="0.2">
      <c r="A87" s="64">
        <v>3200</v>
      </c>
      <c r="B87" s="59" t="s">
        <v>141</v>
      </c>
      <c r="C87" s="59" t="s">
        <v>622</v>
      </c>
      <c r="D87" s="60">
        <v>1008</v>
      </c>
      <c r="E87" s="60">
        <v>595</v>
      </c>
      <c r="F87" s="60">
        <v>16000000</v>
      </c>
      <c r="G87" s="60"/>
      <c r="H87" s="55">
        <v>43770</v>
      </c>
      <c r="I87" s="59"/>
    </row>
    <row r="88" spans="1:9" s="2" customFormat="1" x14ac:dyDescent="0.2">
      <c r="A88" s="63" t="s">
        <v>51</v>
      </c>
      <c r="B88" s="52" t="s">
        <v>52</v>
      </c>
      <c r="C88" s="52" t="s">
        <v>434</v>
      </c>
      <c r="D88" s="52">
        <v>30487</v>
      </c>
      <c r="E88" s="52">
        <v>23156</v>
      </c>
      <c r="F88" s="61">
        <v>298000000</v>
      </c>
      <c r="G88" s="61"/>
      <c r="H88" s="56" t="s">
        <v>436</v>
      </c>
      <c r="I88" s="23"/>
    </row>
    <row r="89" spans="1:9" s="2" customFormat="1" x14ac:dyDescent="0.2">
      <c r="A89" s="63" t="s">
        <v>438</v>
      </c>
      <c r="B89" s="52" t="s">
        <v>323</v>
      </c>
      <c r="C89" s="52" t="s">
        <v>35</v>
      </c>
      <c r="D89" s="52">
        <v>205</v>
      </c>
      <c r="E89" s="52">
        <v>80</v>
      </c>
      <c r="F89" s="61">
        <v>8048000</v>
      </c>
      <c r="G89" s="61"/>
      <c r="H89" s="56" t="s">
        <v>436</v>
      </c>
      <c r="I89" s="23"/>
    </row>
    <row r="90" spans="1:9" s="2" customFormat="1" x14ac:dyDescent="0.2">
      <c r="A90" s="52" t="s">
        <v>344</v>
      </c>
      <c r="B90" s="52" t="s">
        <v>345</v>
      </c>
      <c r="C90" s="52" t="s">
        <v>345</v>
      </c>
      <c r="D90" s="52"/>
      <c r="E90" s="52"/>
      <c r="F90" s="61">
        <v>5000000</v>
      </c>
      <c r="G90" s="61"/>
      <c r="H90" s="56" t="s">
        <v>436</v>
      </c>
      <c r="I90" s="23"/>
    </row>
    <row r="91" spans="1:9" s="2" customFormat="1" x14ac:dyDescent="0.2">
      <c r="A91" s="63" t="s">
        <v>374</v>
      </c>
      <c r="B91" s="52" t="s">
        <v>375</v>
      </c>
      <c r="C91" s="52" t="s">
        <v>375</v>
      </c>
      <c r="D91" s="52">
        <v>470</v>
      </c>
      <c r="E91" s="52">
        <v>435</v>
      </c>
      <c r="F91" s="61">
        <v>13780000</v>
      </c>
      <c r="G91" s="61"/>
      <c r="H91" s="56" t="s">
        <v>436</v>
      </c>
      <c r="I91" s="23"/>
    </row>
    <row r="92" spans="1:9" s="2" customFormat="1" x14ac:dyDescent="0.2">
      <c r="A92" s="63" t="s">
        <v>122</v>
      </c>
      <c r="B92" s="52" t="s">
        <v>123</v>
      </c>
      <c r="C92" s="52" t="s">
        <v>430</v>
      </c>
      <c r="D92" s="52">
        <v>89650</v>
      </c>
      <c r="E92" s="52">
        <v>82444</v>
      </c>
      <c r="F92" s="61">
        <v>250000000</v>
      </c>
      <c r="G92" s="61"/>
      <c r="H92" s="56" t="s">
        <v>436</v>
      </c>
      <c r="I92" s="23"/>
    </row>
    <row r="93" spans="1:9" s="2" customFormat="1" x14ac:dyDescent="0.2">
      <c r="A93" s="63" t="s">
        <v>325</v>
      </c>
      <c r="B93" s="52" t="s">
        <v>27</v>
      </c>
      <c r="C93" s="52" t="s">
        <v>558</v>
      </c>
      <c r="D93" s="52">
        <v>10172</v>
      </c>
      <c r="E93" s="52">
        <v>6994</v>
      </c>
      <c r="F93" s="61">
        <v>180000000</v>
      </c>
      <c r="G93" s="61"/>
      <c r="H93" s="56" t="s">
        <v>436</v>
      </c>
      <c r="I93" s="23"/>
    </row>
    <row r="94" spans="1:9" s="2" customFormat="1" x14ac:dyDescent="0.2">
      <c r="A94" s="63" t="s">
        <v>127</v>
      </c>
      <c r="B94" s="52" t="s">
        <v>27</v>
      </c>
      <c r="C94" s="52" t="s">
        <v>128</v>
      </c>
      <c r="D94" s="52">
        <v>573</v>
      </c>
      <c r="E94" s="52">
        <v>825</v>
      </c>
      <c r="F94" s="61"/>
      <c r="G94" s="61">
        <v>4370000</v>
      </c>
      <c r="H94" s="56" t="s">
        <v>436</v>
      </c>
      <c r="I94" s="23"/>
    </row>
    <row r="95" spans="1:9" s="2" customFormat="1" x14ac:dyDescent="0.2">
      <c r="A95" s="63" t="s">
        <v>246</v>
      </c>
      <c r="B95" s="52" t="s">
        <v>27</v>
      </c>
      <c r="C95" s="52" t="s">
        <v>433</v>
      </c>
      <c r="D95" s="52">
        <v>6949</v>
      </c>
      <c r="E95" s="52">
        <v>13556</v>
      </c>
      <c r="F95" s="62"/>
      <c r="G95" s="61">
        <v>36500000</v>
      </c>
      <c r="H95" s="56" t="s">
        <v>436</v>
      </c>
      <c r="I95" s="23"/>
    </row>
    <row r="96" spans="1:9" s="2" customFormat="1" x14ac:dyDescent="0.2">
      <c r="A96" s="63" t="s">
        <v>284</v>
      </c>
      <c r="B96" s="52" t="s">
        <v>32</v>
      </c>
      <c r="C96" s="52" t="s">
        <v>431</v>
      </c>
      <c r="D96" s="52">
        <v>4398</v>
      </c>
      <c r="E96" s="52">
        <v>5172</v>
      </c>
      <c r="F96" s="62"/>
      <c r="G96" s="61">
        <v>5700000</v>
      </c>
      <c r="H96" s="56" t="s">
        <v>436</v>
      </c>
      <c r="I96" s="23"/>
    </row>
    <row r="97" spans="1:9" s="2" customFormat="1" x14ac:dyDescent="0.2">
      <c r="A97" s="63" t="s">
        <v>411</v>
      </c>
      <c r="B97" s="52" t="s">
        <v>328</v>
      </c>
      <c r="C97" s="52" t="s">
        <v>437</v>
      </c>
      <c r="D97" s="52"/>
      <c r="E97" s="52"/>
      <c r="F97" s="61">
        <v>3950000</v>
      </c>
      <c r="G97" s="61"/>
      <c r="H97" s="56" t="s">
        <v>436</v>
      </c>
      <c r="I97" s="23"/>
    </row>
    <row r="98" spans="1:9" s="2" customFormat="1" x14ac:dyDescent="0.2">
      <c r="A98" s="63" t="s">
        <v>439</v>
      </c>
      <c r="B98" s="52" t="s">
        <v>313</v>
      </c>
      <c r="C98" s="52" t="s">
        <v>405</v>
      </c>
      <c r="D98" s="52">
        <v>542</v>
      </c>
      <c r="E98" s="52">
        <v>366</v>
      </c>
      <c r="F98" s="61">
        <v>5500000</v>
      </c>
      <c r="G98" s="61"/>
      <c r="H98" s="56" t="s">
        <v>436</v>
      </c>
      <c r="I98" s="23"/>
    </row>
    <row r="99" spans="1:9" s="2" customFormat="1" x14ac:dyDescent="0.2">
      <c r="A99" s="63" t="s">
        <v>91</v>
      </c>
      <c r="B99" s="52" t="s">
        <v>92</v>
      </c>
      <c r="C99" s="52" t="s">
        <v>637</v>
      </c>
      <c r="D99" s="52"/>
      <c r="E99" s="52"/>
      <c r="F99" s="61">
        <v>567000000</v>
      </c>
      <c r="G99" s="61"/>
      <c r="H99" s="56" t="s">
        <v>436</v>
      </c>
      <c r="I99" s="23"/>
    </row>
    <row r="100" spans="1:9" s="2" customFormat="1" x14ac:dyDescent="0.2">
      <c r="A100" s="63" t="s">
        <v>258</v>
      </c>
      <c r="B100" s="52" t="s">
        <v>153</v>
      </c>
      <c r="C100" s="52" t="s">
        <v>259</v>
      </c>
      <c r="D100" s="52">
        <v>37667</v>
      </c>
      <c r="E100" s="52">
        <v>26261</v>
      </c>
      <c r="F100" s="61">
        <v>149000000</v>
      </c>
      <c r="G100" s="61"/>
      <c r="H100" s="56" t="s">
        <v>436</v>
      </c>
      <c r="I100" s="23"/>
    </row>
    <row r="101" spans="1:9" s="2" customFormat="1" x14ac:dyDescent="0.2">
      <c r="A101" s="63" t="s">
        <v>219</v>
      </c>
      <c r="B101" s="52" t="s">
        <v>62</v>
      </c>
      <c r="C101" s="52" t="s">
        <v>343</v>
      </c>
      <c r="D101" s="52"/>
      <c r="E101" s="52"/>
      <c r="F101" s="61"/>
      <c r="G101" s="61">
        <v>4750000</v>
      </c>
      <c r="H101" s="56" t="s">
        <v>436</v>
      </c>
      <c r="I101" s="23"/>
    </row>
    <row r="102" spans="1:9" s="2" customFormat="1" x14ac:dyDescent="0.2">
      <c r="A102" s="63" t="s">
        <v>441</v>
      </c>
      <c r="B102" s="52" t="s">
        <v>190</v>
      </c>
      <c r="C102" s="52" t="s">
        <v>638</v>
      </c>
      <c r="D102" s="52">
        <v>14</v>
      </c>
      <c r="E102" s="52">
        <v>25</v>
      </c>
      <c r="F102" s="61"/>
      <c r="G102" s="61">
        <v>2018153</v>
      </c>
      <c r="H102" s="56" t="s">
        <v>436</v>
      </c>
      <c r="I102" s="23"/>
    </row>
    <row r="103" spans="1:9" s="2" customFormat="1" x14ac:dyDescent="0.2">
      <c r="A103" s="63" t="s">
        <v>440</v>
      </c>
      <c r="B103" s="52" t="s">
        <v>159</v>
      </c>
      <c r="C103" s="52" t="s">
        <v>639</v>
      </c>
      <c r="D103" s="52"/>
      <c r="E103" s="52"/>
      <c r="F103" s="61">
        <v>3900000</v>
      </c>
      <c r="G103" s="61"/>
      <c r="H103" s="56" t="s">
        <v>436</v>
      </c>
      <c r="I103" s="23"/>
    </row>
    <row r="104" spans="1:9" s="2" customFormat="1" x14ac:dyDescent="0.2">
      <c r="A104" s="63" t="s">
        <v>199</v>
      </c>
      <c r="B104" s="52" t="s">
        <v>201</v>
      </c>
      <c r="C104" s="52" t="s">
        <v>568</v>
      </c>
      <c r="D104" s="52">
        <v>1206</v>
      </c>
      <c r="E104" s="52">
        <v>676</v>
      </c>
      <c r="F104" s="61">
        <v>39700000</v>
      </c>
      <c r="G104" s="61"/>
      <c r="H104" s="56" t="s">
        <v>436</v>
      </c>
      <c r="I104" s="23"/>
    </row>
    <row r="105" spans="1:9" s="2" customFormat="1" x14ac:dyDescent="0.2">
      <c r="A105" s="63" t="s">
        <v>442</v>
      </c>
      <c r="B105" s="52" t="s">
        <v>111</v>
      </c>
      <c r="C105" s="52" t="s">
        <v>578</v>
      </c>
      <c r="D105" s="52">
        <v>1951</v>
      </c>
      <c r="E105" s="52">
        <v>2637</v>
      </c>
      <c r="F105" s="61"/>
      <c r="G105" s="61">
        <v>75000000</v>
      </c>
      <c r="H105" s="56" t="s">
        <v>436</v>
      </c>
      <c r="I105" s="23"/>
    </row>
    <row r="106" spans="1:9" s="2" customFormat="1" x14ac:dyDescent="0.2">
      <c r="A106" s="63" t="s">
        <v>273</v>
      </c>
      <c r="B106" s="52" t="s">
        <v>141</v>
      </c>
      <c r="C106" s="52" t="s">
        <v>274</v>
      </c>
      <c r="D106" s="52">
        <v>1045</v>
      </c>
      <c r="E106" s="52">
        <v>707</v>
      </c>
      <c r="F106" s="61">
        <v>15500000</v>
      </c>
      <c r="G106" s="61"/>
      <c r="H106" s="56" t="s">
        <v>436</v>
      </c>
      <c r="I106" s="23"/>
    </row>
    <row r="107" spans="1:9" s="2" customFormat="1" x14ac:dyDescent="0.2">
      <c r="A107" s="5" t="s">
        <v>278</v>
      </c>
      <c r="B107" s="52" t="s">
        <v>279</v>
      </c>
      <c r="C107" s="52" t="s">
        <v>417</v>
      </c>
      <c r="D107" s="57">
        <v>1484</v>
      </c>
      <c r="E107" s="57">
        <v>887</v>
      </c>
      <c r="F107" s="58">
        <v>4740000</v>
      </c>
      <c r="G107" s="57"/>
      <c r="H107" s="56" t="s">
        <v>418</v>
      </c>
      <c r="I107" s="23"/>
    </row>
    <row r="108" spans="1:9" s="2" customFormat="1" x14ac:dyDescent="0.2">
      <c r="A108" s="5" t="s">
        <v>366</v>
      </c>
      <c r="B108" s="59" t="s">
        <v>27</v>
      </c>
      <c r="C108" s="59" t="s">
        <v>423</v>
      </c>
      <c r="D108" s="60">
        <v>5040</v>
      </c>
      <c r="E108" s="60">
        <v>3890</v>
      </c>
      <c r="F108" s="58">
        <v>49500000</v>
      </c>
      <c r="G108" s="60"/>
      <c r="H108" s="56" t="s">
        <v>418</v>
      </c>
      <c r="I108" s="23"/>
    </row>
    <row r="109" spans="1:9" s="2" customFormat="1" x14ac:dyDescent="0.2">
      <c r="A109" s="5" t="s">
        <v>58</v>
      </c>
      <c r="B109" s="59" t="s">
        <v>59</v>
      </c>
      <c r="C109" s="59" t="s">
        <v>424</v>
      </c>
      <c r="D109" s="60">
        <v>4129</v>
      </c>
      <c r="E109" s="60">
        <v>4057</v>
      </c>
      <c r="F109" s="58">
        <v>18200000</v>
      </c>
      <c r="G109" s="60"/>
      <c r="H109" s="56" t="s">
        <v>418</v>
      </c>
      <c r="I109" s="23"/>
    </row>
    <row r="110" spans="1:9" s="2" customFormat="1" x14ac:dyDescent="0.2">
      <c r="A110" s="5">
        <v>2000</v>
      </c>
      <c r="B110" s="59" t="s">
        <v>187</v>
      </c>
      <c r="C110" s="59" t="s">
        <v>188</v>
      </c>
      <c r="D110" s="60">
        <v>24293</v>
      </c>
      <c r="E110" s="60">
        <v>19753</v>
      </c>
      <c r="F110" s="58">
        <v>118500000</v>
      </c>
      <c r="G110" s="60"/>
      <c r="H110" s="56" t="s">
        <v>418</v>
      </c>
      <c r="I110" s="23"/>
    </row>
    <row r="111" spans="1:9" s="2" customFormat="1" x14ac:dyDescent="0.2">
      <c r="A111" s="5" t="s">
        <v>425</v>
      </c>
      <c r="B111" s="59" t="s">
        <v>233</v>
      </c>
      <c r="C111" s="59" t="s">
        <v>426</v>
      </c>
      <c r="D111" s="60">
        <v>3386</v>
      </c>
      <c r="E111" s="60">
        <v>2007</v>
      </c>
      <c r="F111" s="79">
        <v>12900000</v>
      </c>
      <c r="H111" s="56" t="s">
        <v>418</v>
      </c>
      <c r="I111" s="23"/>
    </row>
    <row r="112" spans="1:9" s="2" customFormat="1" x14ac:dyDescent="0.2">
      <c r="A112" s="5" t="s">
        <v>189</v>
      </c>
      <c r="B112" s="59" t="s">
        <v>190</v>
      </c>
      <c r="C112" s="59" t="s">
        <v>427</v>
      </c>
      <c r="D112" s="60">
        <v>1599</v>
      </c>
      <c r="E112" s="60">
        <v>726</v>
      </c>
      <c r="F112" s="60">
        <v>3200000</v>
      </c>
      <c r="G112" s="60"/>
      <c r="H112" s="56" t="s">
        <v>418</v>
      </c>
      <c r="I112" s="23"/>
    </row>
    <row r="113" spans="1:9" s="2" customFormat="1" x14ac:dyDescent="0.2">
      <c r="A113" s="5" t="s">
        <v>419</v>
      </c>
      <c r="B113" s="59" t="s">
        <v>205</v>
      </c>
      <c r="C113" s="59" t="s">
        <v>420</v>
      </c>
      <c r="D113" s="60">
        <v>826</v>
      </c>
      <c r="E113" s="60">
        <v>696</v>
      </c>
      <c r="F113" s="58">
        <v>17950000</v>
      </c>
      <c r="G113" s="60"/>
      <c r="H113" s="56" t="s">
        <v>418</v>
      </c>
      <c r="I113" s="23"/>
    </row>
    <row r="114" spans="1:9" s="2" customFormat="1" x14ac:dyDescent="0.2">
      <c r="A114" s="5" t="s">
        <v>421</v>
      </c>
      <c r="B114" s="59" t="s">
        <v>233</v>
      </c>
      <c r="C114" s="59" t="s">
        <v>422</v>
      </c>
      <c r="D114" s="60">
        <v>431</v>
      </c>
      <c r="E114" s="60">
        <v>429</v>
      </c>
      <c r="F114" s="58">
        <v>22296400</v>
      </c>
      <c r="G114" s="60"/>
      <c r="H114" s="56" t="s">
        <v>418</v>
      </c>
      <c r="I114" s="23"/>
    </row>
    <row r="115" spans="1:9" s="2" customFormat="1" x14ac:dyDescent="0.2">
      <c r="A115" s="5" t="s">
        <v>429</v>
      </c>
      <c r="B115" s="59" t="s">
        <v>74</v>
      </c>
      <c r="C115" s="59" t="s">
        <v>428</v>
      </c>
      <c r="D115" s="60">
        <v>345</v>
      </c>
      <c r="E115" s="60">
        <v>245</v>
      </c>
      <c r="F115" s="58">
        <v>3724699</v>
      </c>
      <c r="G115" s="60"/>
      <c r="H115" s="56" t="s">
        <v>418</v>
      </c>
      <c r="I115" s="23"/>
    </row>
    <row r="116" spans="1:9" s="2" customFormat="1" x14ac:dyDescent="0.2">
      <c r="A116" s="5" t="s">
        <v>9</v>
      </c>
      <c r="B116" s="52" t="s">
        <v>10</v>
      </c>
      <c r="C116" s="52" t="s">
        <v>11</v>
      </c>
      <c r="D116" s="53">
        <v>5906</v>
      </c>
      <c r="E116" s="53">
        <v>5818</v>
      </c>
      <c r="F116" s="54">
        <v>150000000</v>
      </c>
      <c r="G116" s="54"/>
      <c r="H116" s="55">
        <v>42675</v>
      </c>
      <c r="I116" s="23"/>
    </row>
    <row r="117" spans="1:9" s="2" customFormat="1" x14ac:dyDescent="0.2">
      <c r="A117" s="5" t="s">
        <v>12</v>
      </c>
      <c r="B117" s="52" t="s">
        <v>10</v>
      </c>
      <c r="C117" s="52" t="s">
        <v>13</v>
      </c>
      <c r="D117" s="53">
        <v>62343</v>
      </c>
      <c r="E117" s="53">
        <v>38112</v>
      </c>
      <c r="F117" s="54">
        <v>350000000</v>
      </c>
      <c r="G117" s="54"/>
      <c r="H117" s="55">
        <v>42675</v>
      </c>
      <c r="I117" s="23"/>
    </row>
    <row r="118" spans="1:9" s="2" customFormat="1" x14ac:dyDescent="0.2">
      <c r="A118" s="5" t="s">
        <v>115</v>
      </c>
      <c r="B118" s="52" t="s">
        <v>52</v>
      </c>
      <c r="C118" s="52" t="s">
        <v>350</v>
      </c>
      <c r="D118" s="53">
        <v>7100</v>
      </c>
      <c r="E118" s="53">
        <v>5897</v>
      </c>
      <c r="F118" s="54">
        <v>97500000</v>
      </c>
      <c r="G118" s="54"/>
      <c r="H118" s="55">
        <v>42675</v>
      </c>
      <c r="I118" s="23"/>
    </row>
    <row r="119" spans="1:9" s="2" customFormat="1" x14ac:dyDescent="0.2">
      <c r="A119" s="5" t="s">
        <v>82</v>
      </c>
      <c r="B119" s="52" t="s">
        <v>52</v>
      </c>
      <c r="C119" s="52" t="s">
        <v>83</v>
      </c>
      <c r="D119" s="53">
        <v>78476</v>
      </c>
      <c r="E119" s="53">
        <v>73567</v>
      </c>
      <c r="F119" s="54">
        <v>250000000</v>
      </c>
      <c r="G119" s="54"/>
      <c r="H119" s="55">
        <v>42675</v>
      </c>
      <c r="I119" s="23"/>
    </row>
    <row r="120" spans="1:9" s="2" customFormat="1" x14ac:dyDescent="0.2">
      <c r="A120" s="5" t="s">
        <v>416</v>
      </c>
      <c r="B120" s="52" t="s">
        <v>52</v>
      </c>
      <c r="C120" s="52" t="s">
        <v>414</v>
      </c>
      <c r="D120" s="54">
        <v>381</v>
      </c>
      <c r="E120" s="54">
        <v>226</v>
      </c>
      <c r="F120" s="54">
        <v>6800000</v>
      </c>
      <c r="G120" s="54"/>
      <c r="H120" s="55">
        <v>42675</v>
      </c>
      <c r="I120" s="23"/>
    </row>
    <row r="121" spans="1:9" s="2" customFormat="1" x14ac:dyDescent="0.2">
      <c r="A121" s="5" t="s">
        <v>176</v>
      </c>
      <c r="B121" s="52" t="s">
        <v>52</v>
      </c>
      <c r="C121" s="52" t="s">
        <v>177</v>
      </c>
      <c r="D121" s="54">
        <v>42487</v>
      </c>
      <c r="E121" s="54">
        <v>31174</v>
      </c>
      <c r="F121" s="54">
        <v>300000000</v>
      </c>
      <c r="G121" s="54"/>
      <c r="H121" s="55">
        <v>42675</v>
      </c>
      <c r="I121" s="23"/>
    </row>
    <row r="122" spans="1:9" s="2" customFormat="1" x14ac:dyDescent="0.2">
      <c r="A122" s="5" t="s">
        <v>178</v>
      </c>
      <c r="B122" s="52" t="s">
        <v>21</v>
      </c>
      <c r="C122" s="52" t="s">
        <v>179</v>
      </c>
      <c r="D122" s="54">
        <v>53719</v>
      </c>
      <c r="E122" s="54">
        <v>36316</v>
      </c>
      <c r="F122" s="54">
        <v>260340000</v>
      </c>
      <c r="G122" s="54"/>
      <c r="H122" s="55">
        <v>42675</v>
      </c>
      <c r="I122" s="23"/>
    </row>
    <row r="123" spans="1:9" s="2" customFormat="1" x14ac:dyDescent="0.2">
      <c r="A123" s="5" t="s">
        <v>84</v>
      </c>
      <c r="B123" s="52" t="s">
        <v>85</v>
      </c>
      <c r="C123" s="52" t="s">
        <v>86</v>
      </c>
      <c r="D123" s="54">
        <v>1420</v>
      </c>
      <c r="E123" s="54">
        <v>3516</v>
      </c>
      <c r="F123" s="54"/>
      <c r="G123" s="54">
        <v>52000000</v>
      </c>
      <c r="H123" s="55">
        <v>42675</v>
      </c>
      <c r="I123" s="23"/>
    </row>
    <row r="124" spans="1:9" s="2" customFormat="1" x14ac:dyDescent="0.2">
      <c r="A124" s="5" t="s">
        <v>322</v>
      </c>
      <c r="B124" s="52" t="s">
        <v>323</v>
      </c>
      <c r="C124" s="52" t="s">
        <v>324</v>
      </c>
      <c r="D124" s="54">
        <v>325</v>
      </c>
      <c r="E124" s="54">
        <v>446</v>
      </c>
      <c r="F124" s="54"/>
      <c r="G124" s="54">
        <v>5000000</v>
      </c>
      <c r="H124" s="55">
        <v>42675</v>
      </c>
      <c r="I124" s="23"/>
    </row>
    <row r="125" spans="1:9" s="2" customFormat="1" x14ac:dyDescent="0.2">
      <c r="A125" s="5" t="s">
        <v>182</v>
      </c>
      <c r="B125" s="52" t="s">
        <v>183</v>
      </c>
      <c r="C125" s="52" t="s">
        <v>183</v>
      </c>
      <c r="D125" s="54">
        <v>198029</v>
      </c>
      <c r="E125" s="54">
        <v>106429</v>
      </c>
      <c r="F125" s="54">
        <v>572000000</v>
      </c>
      <c r="G125" s="54"/>
      <c r="H125" s="55">
        <v>42675</v>
      </c>
      <c r="I125" s="23"/>
    </row>
    <row r="126" spans="1:9" s="2" customFormat="1" x14ac:dyDescent="0.2">
      <c r="A126" s="5" t="s">
        <v>244</v>
      </c>
      <c r="B126" s="52" t="s">
        <v>245</v>
      </c>
      <c r="C126" s="52" t="s">
        <v>245</v>
      </c>
      <c r="D126" s="54">
        <v>11114</v>
      </c>
      <c r="E126" s="54">
        <v>9695</v>
      </c>
      <c r="F126" s="54">
        <v>144000000</v>
      </c>
      <c r="G126" s="54"/>
      <c r="H126" s="55">
        <v>42675</v>
      </c>
      <c r="I126" s="23"/>
    </row>
    <row r="127" spans="1:9" s="2" customFormat="1" x14ac:dyDescent="0.2">
      <c r="A127" s="5">
        <v>1010</v>
      </c>
      <c r="B127" s="52" t="s">
        <v>27</v>
      </c>
      <c r="C127" s="52" t="s">
        <v>368</v>
      </c>
      <c r="D127" s="54">
        <v>52094</v>
      </c>
      <c r="E127" s="54">
        <v>57019</v>
      </c>
      <c r="F127" s="54"/>
      <c r="G127" s="54">
        <v>235000000</v>
      </c>
      <c r="H127" s="55">
        <v>42675</v>
      </c>
      <c r="I127" s="23"/>
    </row>
    <row r="128" spans="1:9" s="2" customFormat="1" x14ac:dyDescent="0.2">
      <c r="A128" s="5">
        <v>1040</v>
      </c>
      <c r="B128" s="52" t="s">
        <v>27</v>
      </c>
      <c r="C128" s="52" t="s">
        <v>327</v>
      </c>
      <c r="D128" s="54">
        <v>34660</v>
      </c>
      <c r="E128" s="54">
        <v>23383</v>
      </c>
      <c r="F128" s="54">
        <v>230000000</v>
      </c>
      <c r="G128" s="54"/>
      <c r="H128" s="55">
        <v>42675</v>
      </c>
      <c r="I128" s="23"/>
    </row>
    <row r="129" spans="1:9" s="2" customFormat="1" x14ac:dyDescent="0.2">
      <c r="A129" s="5">
        <v>1420</v>
      </c>
      <c r="B129" s="52" t="s">
        <v>92</v>
      </c>
      <c r="C129" s="52" t="s">
        <v>92</v>
      </c>
      <c r="D129" s="54">
        <v>133061</v>
      </c>
      <c r="E129" s="54">
        <v>151661</v>
      </c>
      <c r="F129" s="54"/>
      <c r="G129" s="54">
        <v>535000000</v>
      </c>
      <c r="H129" s="55">
        <v>42675</v>
      </c>
      <c r="I129" s="23"/>
    </row>
    <row r="130" spans="1:9" s="2" customFormat="1" x14ac:dyDescent="0.2">
      <c r="A130" s="5">
        <v>1530</v>
      </c>
      <c r="B130" s="52" t="s">
        <v>97</v>
      </c>
      <c r="C130" s="52" t="s">
        <v>98</v>
      </c>
      <c r="D130" s="54">
        <v>2694</v>
      </c>
      <c r="E130" s="54">
        <v>2525</v>
      </c>
      <c r="F130" s="54">
        <v>28700000</v>
      </c>
      <c r="G130" s="54"/>
      <c r="H130" s="55">
        <v>42675</v>
      </c>
      <c r="I130" s="23"/>
    </row>
    <row r="131" spans="1:9" s="2" customFormat="1" x14ac:dyDescent="0.2">
      <c r="A131" s="5">
        <v>1550</v>
      </c>
      <c r="B131" s="52" t="s">
        <v>153</v>
      </c>
      <c r="C131" s="52" t="s">
        <v>154</v>
      </c>
      <c r="D131" s="54">
        <v>55277</v>
      </c>
      <c r="E131" s="54">
        <v>55167</v>
      </c>
      <c r="F131" s="54">
        <v>375000000</v>
      </c>
      <c r="G131" s="54"/>
      <c r="H131" s="55">
        <v>42675</v>
      </c>
      <c r="I131" s="23"/>
    </row>
    <row r="132" spans="1:9" s="2" customFormat="1" x14ac:dyDescent="0.2">
      <c r="A132" s="5">
        <v>1560</v>
      </c>
      <c r="B132" s="52" t="s">
        <v>153</v>
      </c>
      <c r="C132" s="52" t="s">
        <v>370</v>
      </c>
      <c r="D132" s="54">
        <v>30318</v>
      </c>
      <c r="E132" s="54">
        <v>37573</v>
      </c>
      <c r="F132" s="54"/>
      <c r="G132" s="54">
        <v>288000000</v>
      </c>
      <c r="H132" s="55">
        <v>42675</v>
      </c>
      <c r="I132" s="23"/>
    </row>
    <row r="133" spans="1:9" s="2" customFormat="1" x14ac:dyDescent="0.2">
      <c r="A133" s="5">
        <v>2180</v>
      </c>
      <c r="B133" s="52" t="s">
        <v>104</v>
      </c>
      <c r="C133" s="52" t="s">
        <v>104</v>
      </c>
      <c r="D133" s="54">
        <v>10618</v>
      </c>
      <c r="E133" s="54">
        <v>8823</v>
      </c>
      <c r="F133" s="54">
        <v>21270198.809999999</v>
      </c>
      <c r="G133" s="54"/>
      <c r="H133" s="55">
        <v>42675</v>
      </c>
      <c r="I133" s="23"/>
    </row>
    <row r="134" spans="1:9" s="2" customFormat="1" x14ac:dyDescent="0.2">
      <c r="A134" s="5">
        <v>2395</v>
      </c>
      <c r="B134" s="52" t="s">
        <v>68</v>
      </c>
      <c r="C134" s="52" t="s">
        <v>229</v>
      </c>
      <c r="D134" s="54">
        <v>1897</v>
      </c>
      <c r="E134" s="54">
        <v>1715</v>
      </c>
      <c r="F134" s="54">
        <v>38500000</v>
      </c>
      <c r="G134" s="54"/>
      <c r="H134" s="55">
        <v>42675</v>
      </c>
      <c r="I134" s="23"/>
    </row>
    <row r="135" spans="1:9" s="2" customFormat="1" x14ac:dyDescent="0.2">
      <c r="A135" s="5">
        <v>2515</v>
      </c>
      <c r="B135" s="52" t="s">
        <v>68</v>
      </c>
      <c r="C135" s="52" t="s">
        <v>332</v>
      </c>
      <c r="D135" s="54">
        <v>854</v>
      </c>
      <c r="E135" s="54">
        <v>569</v>
      </c>
      <c r="F135" s="54">
        <v>31000000</v>
      </c>
      <c r="G135" s="54"/>
      <c r="H135" s="55">
        <v>42675</v>
      </c>
      <c r="I135" s="23"/>
    </row>
    <row r="136" spans="1:9" s="2" customFormat="1" x14ac:dyDescent="0.2">
      <c r="A136" s="5">
        <v>2530</v>
      </c>
      <c r="B136" s="52" t="s">
        <v>190</v>
      </c>
      <c r="C136" s="52" t="s">
        <v>415</v>
      </c>
      <c r="D136" s="54">
        <v>813</v>
      </c>
      <c r="E136" s="54">
        <v>1529</v>
      </c>
      <c r="F136" s="54"/>
      <c r="G136" s="54">
        <v>4500000</v>
      </c>
      <c r="H136" s="55">
        <v>42675</v>
      </c>
      <c r="I136" s="23"/>
    </row>
    <row r="137" spans="1:9" s="2" customFormat="1" x14ac:dyDescent="0.2">
      <c r="A137" s="5">
        <v>3000</v>
      </c>
      <c r="B137" s="52" t="s">
        <v>289</v>
      </c>
      <c r="C137" s="52" t="s">
        <v>289</v>
      </c>
      <c r="D137" s="54">
        <v>9201</v>
      </c>
      <c r="E137" s="54">
        <v>6202</v>
      </c>
      <c r="F137" s="54">
        <v>88900000</v>
      </c>
      <c r="G137" s="54"/>
      <c r="H137" s="55">
        <v>42675</v>
      </c>
      <c r="I137" s="23"/>
    </row>
    <row r="138" spans="1:9" s="2" customFormat="1" x14ac:dyDescent="0.2">
      <c r="A138" s="5">
        <v>3080</v>
      </c>
      <c r="B138" s="52" t="s">
        <v>111</v>
      </c>
      <c r="C138" s="52" t="s">
        <v>44</v>
      </c>
      <c r="D138" s="54">
        <v>2244</v>
      </c>
      <c r="E138" s="54">
        <v>1864</v>
      </c>
      <c r="F138" s="54">
        <v>62000000</v>
      </c>
      <c r="G138" s="54"/>
      <c r="H138" s="55">
        <v>42675</v>
      </c>
      <c r="I138" s="23"/>
    </row>
    <row r="139" spans="1:9" s="2" customFormat="1" x14ac:dyDescent="0.2">
      <c r="A139" s="5">
        <v>3090</v>
      </c>
      <c r="B139" s="52" t="s">
        <v>111</v>
      </c>
      <c r="C139" s="52" t="s">
        <v>210</v>
      </c>
      <c r="D139" s="54">
        <v>3526</v>
      </c>
      <c r="E139" s="54">
        <v>2597</v>
      </c>
      <c r="F139" s="54">
        <v>61000000</v>
      </c>
      <c r="G139" s="54"/>
      <c r="H139" s="55">
        <v>42675</v>
      </c>
      <c r="I139" s="23"/>
    </row>
    <row r="140" spans="1:9" s="2" customFormat="1" x14ac:dyDescent="0.2">
      <c r="A140" s="5">
        <v>3100</v>
      </c>
      <c r="B140" s="52" t="s">
        <v>111</v>
      </c>
      <c r="C140" s="52" t="s">
        <v>337</v>
      </c>
      <c r="D140" s="54">
        <v>9093</v>
      </c>
      <c r="E140" s="54">
        <v>6692</v>
      </c>
      <c r="F140" s="54">
        <v>104800000</v>
      </c>
      <c r="G140" s="54"/>
      <c r="H140" s="55">
        <v>42675</v>
      </c>
      <c r="I140" s="23"/>
    </row>
    <row r="141" spans="1:9" s="2" customFormat="1" x14ac:dyDescent="0.2">
      <c r="A141" s="5">
        <v>3140</v>
      </c>
      <c r="B141" s="52" t="s">
        <v>111</v>
      </c>
      <c r="C141" s="52" t="s">
        <v>114</v>
      </c>
      <c r="D141" s="54">
        <v>2494</v>
      </c>
      <c r="E141" s="54">
        <v>2454</v>
      </c>
      <c r="F141" s="54">
        <v>48600000</v>
      </c>
      <c r="G141" s="54"/>
      <c r="H141" s="55">
        <v>42675</v>
      </c>
      <c r="I141" s="23"/>
    </row>
    <row r="142" spans="1:9" s="2" customFormat="1" x14ac:dyDescent="0.2">
      <c r="A142" s="5">
        <v>3200</v>
      </c>
      <c r="B142" s="52" t="s">
        <v>141</v>
      </c>
      <c r="C142" s="52" t="s">
        <v>141</v>
      </c>
      <c r="D142" s="54">
        <v>1034</v>
      </c>
      <c r="E142" s="54">
        <v>1119</v>
      </c>
      <c r="F142" s="54"/>
      <c r="G142" s="54"/>
      <c r="H142" s="55">
        <v>42675</v>
      </c>
      <c r="I142" s="23"/>
    </row>
    <row r="143" spans="1:9" s="2" customFormat="1" x14ac:dyDescent="0.2">
      <c r="A143" s="5" t="s">
        <v>16</v>
      </c>
      <c r="B143" s="11" t="s">
        <v>10</v>
      </c>
      <c r="C143" s="11" t="s">
        <v>173</v>
      </c>
      <c r="D143" s="12">
        <v>12901</v>
      </c>
      <c r="E143" s="12">
        <v>7868</v>
      </c>
      <c r="F143" s="12">
        <v>248000000</v>
      </c>
      <c r="G143" s="12"/>
      <c r="H143" s="9">
        <v>42309</v>
      </c>
    </row>
    <row r="144" spans="1:9" s="2" customFormat="1" x14ac:dyDescent="0.2">
      <c r="A144" s="5" t="s">
        <v>284</v>
      </c>
      <c r="B144" s="11" t="s">
        <v>32</v>
      </c>
      <c r="C144" s="11" t="s">
        <v>391</v>
      </c>
      <c r="D144" s="12">
        <v>5369</v>
      </c>
      <c r="E144" s="12">
        <v>3791</v>
      </c>
      <c r="F144" s="12">
        <v>122000000</v>
      </c>
      <c r="G144" s="12"/>
      <c r="H144" s="9">
        <v>42309</v>
      </c>
    </row>
    <row r="145" spans="1:8" s="2" customFormat="1" x14ac:dyDescent="0.2">
      <c r="A145" s="5" t="s">
        <v>411</v>
      </c>
      <c r="B145" s="11" t="s">
        <v>328</v>
      </c>
      <c r="C145" s="11" t="s">
        <v>328</v>
      </c>
      <c r="D145" s="12"/>
      <c r="E145" s="12"/>
      <c r="F145" s="12"/>
      <c r="G145" s="12">
        <v>5900000</v>
      </c>
      <c r="H145" s="9">
        <v>42309</v>
      </c>
    </row>
    <row r="146" spans="1:8" s="2" customFormat="1" x14ac:dyDescent="0.2">
      <c r="A146" s="5" t="s">
        <v>412</v>
      </c>
      <c r="B146" s="11" t="s">
        <v>187</v>
      </c>
      <c r="C146" s="11" t="s">
        <v>360</v>
      </c>
      <c r="D146" s="12">
        <v>208</v>
      </c>
      <c r="E146" s="12">
        <v>98</v>
      </c>
      <c r="F146" s="12">
        <v>11380000</v>
      </c>
      <c r="G146" s="12"/>
      <c r="H146" s="9">
        <v>42309</v>
      </c>
    </row>
    <row r="147" spans="1:8" s="2" customFormat="1" x14ac:dyDescent="0.2">
      <c r="A147" s="5" t="s">
        <v>253</v>
      </c>
      <c r="B147" s="11" t="s">
        <v>233</v>
      </c>
      <c r="C147" s="11" t="s">
        <v>254</v>
      </c>
      <c r="D147" s="12">
        <v>1330</v>
      </c>
      <c r="E147" s="12">
        <v>5140</v>
      </c>
      <c r="F147" s="12"/>
      <c r="G147" s="12">
        <v>92000000</v>
      </c>
      <c r="H147" s="9">
        <v>42309</v>
      </c>
    </row>
    <row r="148" spans="1:8" s="2" customFormat="1" x14ac:dyDescent="0.2">
      <c r="A148" s="5" t="s">
        <v>413</v>
      </c>
      <c r="B148" s="11" t="s">
        <v>111</v>
      </c>
      <c r="C148" s="11" t="s">
        <v>114</v>
      </c>
      <c r="D148" s="12">
        <v>1120</v>
      </c>
      <c r="E148" s="12">
        <v>1207</v>
      </c>
      <c r="F148" s="12"/>
      <c r="G148" s="12">
        <v>20700000</v>
      </c>
      <c r="H148" s="9">
        <v>42309</v>
      </c>
    </row>
    <row r="149" spans="1:8" s="2" customFormat="1" x14ac:dyDescent="0.2">
      <c r="A149" s="10" t="s">
        <v>9</v>
      </c>
      <c r="B149" s="11" t="s">
        <v>10</v>
      </c>
      <c r="C149" s="11" t="s">
        <v>11</v>
      </c>
      <c r="D149" s="12">
        <v>3241</v>
      </c>
      <c r="E149" s="12">
        <v>4292</v>
      </c>
      <c r="F149" s="12"/>
      <c r="G149" s="12">
        <v>67000000</v>
      </c>
      <c r="H149" s="13">
        <v>41944</v>
      </c>
    </row>
    <row r="150" spans="1:8" s="2" customFormat="1" x14ac:dyDescent="0.2">
      <c r="A150" s="10" t="s">
        <v>12</v>
      </c>
      <c r="B150" s="11" t="s">
        <v>10</v>
      </c>
      <c r="C150" s="11" t="s">
        <v>13</v>
      </c>
      <c r="D150" s="12">
        <v>28762</v>
      </c>
      <c r="E150" s="12">
        <v>42268</v>
      </c>
      <c r="F150" s="12"/>
      <c r="G150" s="12">
        <v>220000000</v>
      </c>
      <c r="H150" s="13">
        <v>41944</v>
      </c>
    </row>
    <row r="151" spans="1:8" s="2" customFormat="1" x14ac:dyDescent="0.2">
      <c r="A151" s="10" t="s">
        <v>14</v>
      </c>
      <c r="B151" s="11" t="s">
        <v>10</v>
      </c>
      <c r="C151" s="11" t="s">
        <v>15</v>
      </c>
      <c r="D151" s="12">
        <v>2377</v>
      </c>
      <c r="E151" s="12">
        <v>3465</v>
      </c>
      <c r="F151" s="12"/>
      <c r="G151" s="12">
        <v>95700000</v>
      </c>
      <c r="H151" s="13">
        <v>41944</v>
      </c>
    </row>
    <row r="152" spans="1:8" s="2" customFormat="1" x14ac:dyDescent="0.2">
      <c r="A152" s="10" t="s">
        <v>16</v>
      </c>
      <c r="B152" s="11" t="s">
        <v>10</v>
      </c>
      <c r="C152" s="11" t="s">
        <v>17</v>
      </c>
      <c r="D152" s="12">
        <v>14432</v>
      </c>
      <c r="E152" s="12">
        <v>14553</v>
      </c>
      <c r="F152" s="12"/>
      <c r="G152" s="12">
        <v>148000000</v>
      </c>
      <c r="H152" s="13">
        <v>41944</v>
      </c>
    </row>
    <row r="153" spans="1:8" s="2" customFormat="1" x14ac:dyDescent="0.2">
      <c r="A153" s="10" t="s">
        <v>18</v>
      </c>
      <c r="B153" s="11" t="s">
        <v>10</v>
      </c>
      <c r="C153" s="11" t="s">
        <v>19</v>
      </c>
      <c r="D153" s="12"/>
      <c r="E153" s="12"/>
      <c r="F153" s="12"/>
      <c r="G153" s="12">
        <v>20000000</v>
      </c>
      <c r="H153" s="13">
        <v>41944</v>
      </c>
    </row>
    <row r="154" spans="1:8" s="2" customFormat="1" x14ac:dyDescent="0.2">
      <c r="A154" s="10" t="s">
        <v>20</v>
      </c>
      <c r="B154" s="11" t="s">
        <v>21</v>
      </c>
      <c r="C154" s="11" t="s">
        <v>22</v>
      </c>
      <c r="D154" s="12">
        <v>61188</v>
      </c>
      <c r="E154" s="12">
        <v>39515</v>
      </c>
      <c r="F154" s="12">
        <v>576520000</v>
      </c>
      <c r="H154" s="13">
        <v>41944</v>
      </c>
    </row>
    <row r="155" spans="1:8" s="2" customFormat="1" x14ac:dyDescent="0.2">
      <c r="A155" s="10" t="s">
        <v>23</v>
      </c>
      <c r="B155" s="11" t="s">
        <v>24</v>
      </c>
      <c r="C155" s="11" t="s">
        <v>25</v>
      </c>
      <c r="D155" s="12">
        <v>3619</v>
      </c>
      <c r="E155" s="12">
        <v>4032</v>
      </c>
      <c r="F155" s="12"/>
      <c r="G155" s="12">
        <v>12500000</v>
      </c>
      <c r="H155" s="13">
        <v>41944</v>
      </c>
    </row>
    <row r="156" spans="1:8" s="2" customFormat="1" x14ac:dyDescent="0.2">
      <c r="A156" s="10" t="s">
        <v>26</v>
      </c>
      <c r="B156" s="11" t="s">
        <v>27</v>
      </c>
      <c r="C156" s="11" t="s">
        <v>28</v>
      </c>
      <c r="D156" s="12">
        <v>5974</v>
      </c>
      <c r="E156" s="12">
        <v>4847</v>
      </c>
      <c r="F156" s="12">
        <v>45000000</v>
      </c>
      <c r="G156" s="12"/>
      <c r="H156" s="13">
        <v>41944</v>
      </c>
    </row>
    <row r="157" spans="1:8" s="2" customFormat="1" x14ac:dyDescent="0.2">
      <c r="A157" s="10" t="s">
        <v>29</v>
      </c>
      <c r="B157" s="11" t="s">
        <v>27</v>
      </c>
      <c r="C157" s="11" t="s">
        <v>30</v>
      </c>
      <c r="D157" s="12">
        <v>10679</v>
      </c>
      <c r="E157" s="12">
        <v>16269</v>
      </c>
      <c r="F157" s="12"/>
      <c r="G157" s="12">
        <v>107400000</v>
      </c>
      <c r="H157" s="13">
        <v>41944</v>
      </c>
    </row>
    <row r="158" spans="1:8" s="2" customFormat="1" x14ac:dyDescent="0.2">
      <c r="A158" s="10" t="s">
        <v>31</v>
      </c>
      <c r="B158" s="11" t="s">
        <v>32</v>
      </c>
      <c r="C158" s="11" t="s">
        <v>33</v>
      </c>
      <c r="D158" s="12">
        <v>1044</v>
      </c>
      <c r="E158" s="12">
        <v>943</v>
      </c>
      <c r="F158" s="12">
        <v>30077287</v>
      </c>
      <c r="G158" s="12"/>
      <c r="H158" s="13">
        <v>41944</v>
      </c>
    </row>
    <row r="159" spans="1:8" s="2" customFormat="1" x14ac:dyDescent="0.2">
      <c r="A159" s="10" t="s">
        <v>34</v>
      </c>
      <c r="B159" s="11" t="s">
        <v>35</v>
      </c>
      <c r="C159" s="11" t="s">
        <v>36</v>
      </c>
      <c r="D159" s="12">
        <v>406</v>
      </c>
      <c r="E159" s="12">
        <v>207</v>
      </c>
      <c r="F159" s="12">
        <v>340000</v>
      </c>
      <c r="G159" s="12"/>
      <c r="H159" s="13">
        <v>41944</v>
      </c>
    </row>
    <row r="160" spans="1:8" s="2" customFormat="1" x14ac:dyDescent="0.2">
      <c r="A160" s="10" t="s">
        <v>37</v>
      </c>
      <c r="B160" s="11" t="s">
        <v>38</v>
      </c>
      <c r="C160" s="11" t="s">
        <v>38</v>
      </c>
      <c r="D160" s="12">
        <v>675</v>
      </c>
      <c r="E160" s="12">
        <v>252</v>
      </c>
      <c r="F160" s="12">
        <v>4350000</v>
      </c>
      <c r="G160" s="12"/>
      <c r="H160" s="13">
        <v>41944</v>
      </c>
    </row>
    <row r="161" spans="1:8" s="2" customFormat="1" x14ac:dyDescent="0.2">
      <c r="A161" s="10" t="s">
        <v>39</v>
      </c>
      <c r="B161" s="11" t="s">
        <v>40</v>
      </c>
      <c r="C161" s="11" t="s">
        <v>41</v>
      </c>
      <c r="D161" s="12">
        <v>1299</v>
      </c>
      <c r="E161" s="12">
        <v>1274</v>
      </c>
      <c r="F161" s="12">
        <v>24000000</v>
      </c>
      <c r="G161" s="12"/>
      <c r="H161" s="13">
        <v>41944</v>
      </c>
    </row>
    <row r="162" spans="1:8" s="2" customFormat="1" x14ac:dyDescent="0.2">
      <c r="A162" s="10" t="s">
        <v>42</v>
      </c>
      <c r="B162" s="11" t="s">
        <v>43</v>
      </c>
      <c r="C162" s="11" t="s">
        <v>44</v>
      </c>
      <c r="D162" s="12">
        <v>1357</v>
      </c>
      <c r="E162" s="12">
        <v>2016</v>
      </c>
      <c r="F162" s="12"/>
      <c r="G162" s="12"/>
      <c r="H162" s="13">
        <v>41944</v>
      </c>
    </row>
    <row r="163" spans="1:8" s="2" customFormat="1" x14ac:dyDescent="0.2">
      <c r="A163" s="10" t="s">
        <v>45</v>
      </c>
      <c r="B163" s="11" t="s">
        <v>43</v>
      </c>
      <c r="C163" s="11" t="s">
        <v>46</v>
      </c>
      <c r="D163" s="12">
        <v>981</v>
      </c>
      <c r="E163" s="12">
        <v>943</v>
      </c>
      <c r="F163" s="12">
        <v>16525000</v>
      </c>
      <c r="G163" s="12"/>
      <c r="H163" s="13">
        <v>41944</v>
      </c>
    </row>
    <row r="164" spans="1:8" s="2" customFormat="1" x14ac:dyDescent="0.2">
      <c r="A164" s="10" t="s">
        <v>47</v>
      </c>
      <c r="B164" s="11" t="s">
        <v>43</v>
      </c>
      <c r="C164" s="11" t="s">
        <v>48</v>
      </c>
      <c r="D164" s="12">
        <v>1205</v>
      </c>
      <c r="E164" s="12">
        <v>990</v>
      </c>
      <c r="F164" s="12">
        <v>15470000</v>
      </c>
      <c r="G164" s="12"/>
      <c r="H164" s="13">
        <v>41944</v>
      </c>
    </row>
    <row r="165" spans="1:8" s="2" customFormat="1" x14ac:dyDescent="0.2">
      <c r="A165" s="10" t="s">
        <v>49</v>
      </c>
      <c r="B165" s="11" t="s">
        <v>43</v>
      </c>
      <c r="C165" s="11" t="s">
        <v>50</v>
      </c>
      <c r="D165" s="12">
        <v>165</v>
      </c>
      <c r="E165" s="12">
        <v>106</v>
      </c>
      <c r="F165" s="12">
        <v>4900000</v>
      </c>
      <c r="G165" s="12"/>
      <c r="H165" s="13">
        <v>41944</v>
      </c>
    </row>
    <row r="166" spans="1:8" s="2" customFormat="1" x14ac:dyDescent="0.2">
      <c r="A166" s="14" t="s">
        <v>51</v>
      </c>
      <c r="B166" s="6" t="s">
        <v>52</v>
      </c>
      <c r="C166" s="6" t="s">
        <v>53</v>
      </c>
      <c r="D166" s="7">
        <v>20041</v>
      </c>
      <c r="E166" s="7">
        <v>13172</v>
      </c>
      <c r="F166" s="8">
        <v>80000000</v>
      </c>
      <c r="G166" s="8"/>
      <c r="H166" s="13" t="s">
        <v>54</v>
      </c>
    </row>
    <row r="167" spans="1:8" s="2" customFormat="1" x14ac:dyDescent="0.2">
      <c r="A167" s="5" t="s">
        <v>55</v>
      </c>
      <c r="B167" s="6" t="s">
        <v>56</v>
      </c>
      <c r="C167" s="6" t="s">
        <v>57</v>
      </c>
      <c r="D167" s="7">
        <v>557</v>
      </c>
      <c r="E167" s="7">
        <v>342</v>
      </c>
      <c r="F167" s="8">
        <v>5477745</v>
      </c>
      <c r="G167" s="8"/>
      <c r="H167" s="13" t="s">
        <v>54</v>
      </c>
    </row>
    <row r="168" spans="1:8" s="2" customFormat="1" x14ac:dyDescent="0.2">
      <c r="A168" s="15" t="s">
        <v>23</v>
      </c>
      <c r="B168" s="6" t="s">
        <v>24</v>
      </c>
      <c r="C168" s="6" t="s">
        <v>25</v>
      </c>
      <c r="D168" s="7">
        <v>2131</v>
      </c>
      <c r="E168" s="7">
        <v>3349</v>
      </c>
      <c r="F168" s="8"/>
      <c r="G168" s="8">
        <v>2700000</v>
      </c>
      <c r="H168" s="13" t="s">
        <v>54</v>
      </c>
    </row>
    <row r="169" spans="1:8" s="2" customFormat="1" x14ac:dyDescent="0.2">
      <c r="A169" s="16" t="s">
        <v>58</v>
      </c>
      <c r="B169" s="6" t="s">
        <v>59</v>
      </c>
      <c r="C169" s="6" t="s">
        <v>60</v>
      </c>
      <c r="D169" s="7">
        <v>4213</v>
      </c>
      <c r="E169" s="7">
        <v>4742</v>
      </c>
      <c r="F169" s="8"/>
      <c r="G169" s="8">
        <v>5450000</v>
      </c>
      <c r="H169" s="13" t="s">
        <v>54</v>
      </c>
    </row>
    <row r="170" spans="1:8" s="2" customFormat="1" x14ac:dyDescent="0.2">
      <c r="A170" s="5" t="s">
        <v>61</v>
      </c>
      <c r="B170" s="6" t="s">
        <v>62</v>
      </c>
      <c r="C170" s="6" t="s">
        <v>63</v>
      </c>
      <c r="D170" s="7">
        <v>107</v>
      </c>
      <c r="E170" s="7">
        <v>77</v>
      </c>
      <c r="F170" s="8">
        <v>2717118</v>
      </c>
      <c r="G170" s="8"/>
      <c r="H170" s="13" t="s">
        <v>54</v>
      </c>
    </row>
    <row r="171" spans="1:8" s="2" customFormat="1" x14ac:dyDescent="0.2">
      <c r="A171" s="5" t="s">
        <v>64</v>
      </c>
      <c r="B171" s="6" t="s">
        <v>65</v>
      </c>
      <c r="C171" s="6" t="s">
        <v>66</v>
      </c>
      <c r="D171" s="7">
        <v>388</v>
      </c>
      <c r="E171" s="7">
        <v>220</v>
      </c>
      <c r="F171" s="8">
        <v>7462910</v>
      </c>
      <c r="G171" s="8"/>
      <c r="H171" s="13" t="s">
        <v>54</v>
      </c>
    </row>
    <row r="172" spans="1:8" s="2" customFormat="1" x14ac:dyDescent="0.2">
      <c r="A172" s="17" t="s">
        <v>67</v>
      </c>
      <c r="B172" s="6" t="s">
        <v>68</v>
      </c>
      <c r="C172" s="6" t="s">
        <v>69</v>
      </c>
      <c r="D172" s="7">
        <v>2317</v>
      </c>
      <c r="E172" s="7">
        <v>1798</v>
      </c>
      <c r="F172" s="8">
        <v>18274479</v>
      </c>
      <c r="G172" s="8"/>
      <c r="H172" s="13" t="s">
        <v>54</v>
      </c>
    </row>
    <row r="173" spans="1:8" s="2" customFormat="1" x14ac:dyDescent="0.2">
      <c r="A173" s="18" t="s">
        <v>70</v>
      </c>
      <c r="B173" s="6" t="s">
        <v>71</v>
      </c>
      <c r="C173" s="19" t="s">
        <v>72</v>
      </c>
      <c r="D173" s="7">
        <v>575</v>
      </c>
      <c r="E173" s="7">
        <v>192</v>
      </c>
      <c r="F173" s="8">
        <v>3390000</v>
      </c>
      <c r="G173" s="8"/>
      <c r="H173" s="13" t="s">
        <v>54</v>
      </c>
    </row>
    <row r="174" spans="1:8" s="2" customFormat="1" x14ac:dyDescent="0.2">
      <c r="A174" s="5" t="s">
        <v>73</v>
      </c>
      <c r="B174" s="6" t="s">
        <v>74</v>
      </c>
      <c r="C174" s="6" t="s">
        <v>75</v>
      </c>
      <c r="D174" s="7">
        <v>443</v>
      </c>
      <c r="E174" s="7">
        <v>154</v>
      </c>
      <c r="F174" s="8">
        <v>4600000</v>
      </c>
      <c r="G174" s="8"/>
      <c r="H174" s="13" t="s">
        <v>54</v>
      </c>
    </row>
    <row r="175" spans="1:8" s="2" customFormat="1" x14ac:dyDescent="0.2">
      <c r="A175" s="15" t="s">
        <v>76</v>
      </c>
      <c r="B175" s="6" t="s">
        <v>77</v>
      </c>
      <c r="C175" s="6" t="s">
        <v>78</v>
      </c>
      <c r="D175" s="7">
        <v>3156</v>
      </c>
      <c r="E175" s="7">
        <v>2832</v>
      </c>
      <c r="F175" s="8">
        <v>4990000</v>
      </c>
      <c r="G175" s="8"/>
      <c r="H175" s="13" t="s">
        <v>79</v>
      </c>
    </row>
    <row r="176" spans="1:8" s="2" customFormat="1" x14ac:dyDescent="0.2">
      <c r="A176" s="5" t="s">
        <v>80</v>
      </c>
      <c r="B176" s="6" t="s">
        <v>52</v>
      </c>
      <c r="C176" s="6" t="s">
        <v>81</v>
      </c>
      <c r="D176" s="7">
        <v>1528</v>
      </c>
      <c r="E176" s="7">
        <v>975</v>
      </c>
      <c r="F176" s="8">
        <v>6500000</v>
      </c>
      <c r="G176" s="8"/>
      <c r="H176" s="13" t="s">
        <v>79</v>
      </c>
    </row>
    <row r="177" spans="1:8" s="2" customFormat="1" x14ac:dyDescent="0.2">
      <c r="A177" s="20" t="s">
        <v>82</v>
      </c>
      <c r="B177" s="6" t="s">
        <v>52</v>
      </c>
      <c r="C177" s="6" t="s">
        <v>83</v>
      </c>
      <c r="D177" s="7">
        <v>76453</v>
      </c>
      <c r="E177" s="7">
        <v>59758</v>
      </c>
      <c r="F177" s="8">
        <v>125000000</v>
      </c>
      <c r="G177" s="8"/>
      <c r="H177" s="13" t="s">
        <v>79</v>
      </c>
    </row>
    <row r="178" spans="1:8" s="2" customFormat="1" x14ac:dyDescent="0.2">
      <c r="A178" s="20" t="s">
        <v>84</v>
      </c>
      <c r="B178" s="6" t="s">
        <v>85</v>
      </c>
      <c r="C178" s="6" t="s">
        <v>86</v>
      </c>
      <c r="D178" s="7">
        <v>2996</v>
      </c>
      <c r="E178" s="7">
        <v>1585</v>
      </c>
      <c r="F178" s="8">
        <v>4460011</v>
      </c>
      <c r="G178" s="8"/>
      <c r="H178" s="13" t="s">
        <v>79</v>
      </c>
    </row>
    <row r="179" spans="1:8" s="2" customFormat="1" x14ac:dyDescent="0.2">
      <c r="A179" s="5" t="s">
        <v>87</v>
      </c>
      <c r="B179" s="6" t="s">
        <v>85</v>
      </c>
      <c r="C179" s="6" t="s">
        <v>88</v>
      </c>
      <c r="D179" s="7">
        <v>3210</v>
      </c>
      <c r="E179" s="7">
        <v>2451</v>
      </c>
      <c r="F179" s="8">
        <v>9665000</v>
      </c>
      <c r="G179" s="8"/>
      <c r="H179" s="13" t="s">
        <v>79</v>
      </c>
    </row>
    <row r="180" spans="1:8" s="2" customFormat="1" x14ac:dyDescent="0.2">
      <c r="A180" s="5" t="s">
        <v>89</v>
      </c>
      <c r="B180" s="6" t="s">
        <v>24</v>
      </c>
      <c r="C180" s="6" t="s">
        <v>90</v>
      </c>
      <c r="D180" s="7">
        <v>501</v>
      </c>
      <c r="E180" s="7">
        <v>466</v>
      </c>
      <c r="F180" s="8">
        <v>2900000</v>
      </c>
      <c r="G180" s="8"/>
      <c r="H180" s="13" t="s">
        <v>79</v>
      </c>
    </row>
    <row r="181" spans="1:8" s="2" customFormat="1" x14ac:dyDescent="0.2">
      <c r="A181" s="20" t="s">
        <v>91</v>
      </c>
      <c r="B181" s="6" t="s">
        <v>92</v>
      </c>
      <c r="C181" s="6" t="s">
        <v>92</v>
      </c>
      <c r="D181" s="7">
        <v>164821</v>
      </c>
      <c r="E181" s="7">
        <v>134418</v>
      </c>
      <c r="F181" s="8">
        <v>99000000</v>
      </c>
      <c r="G181" s="8"/>
      <c r="H181" s="13" t="s">
        <v>79</v>
      </c>
    </row>
    <row r="182" spans="1:8" s="2" customFormat="1" x14ac:dyDescent="0.2">
      <c r="A182" s="5" t="s">
        <v>93</v>
      </c>
      <c r="B182" s="6" t="s">
        <v>35</v>
      </c>
      <c r="C182" s="6" t="s">
        <v>94</v>
      </c>
      <c r="D182" s="7">
        <v>248</v>
      </c>
      <c r="E182" s="7">
        <v>131</v>
      </c>
      <c r="F182" s="8">
        <v>2900000</v>
      </c>
      <c r="G182" s="8"/>
      <c r="H182" s="13" t="s">
        <v>79</v>
      </c>
    </row>
    <row r="183" spans="1:8" s="2" customFormat="1" x14ac:dyDescent="0.2">
      <c r="A183" s="20" t="s">
        <v>95</v>
      </c>
      <c r="B183" s="6" t="s">
        <v>96</v>
      </c>
      <c r="C183" s="6" t="s">
        <v>96</v>
      </c>
      <c r="D183" s="7">
        <v>1982</v>
      </c>
      <c r="E183" s="7">
        <v>988</v>
      </c>
      <c r="F183" s="8">
        <v>11396980</v>
      </c>
      <c r="G183" s="8"/>
      <c r="H183" s="13" t="s">
        <v>79</v>
      </c>
    </row>
    <row r="184" spans="1:8" s="2" customFormat="1" x14ac:dyDescent="0.2">
      <c r="A184" s="21">
        <v>1530</v>
      </c>
      <c r="B184" s="7" t="s">
        <v>97</v>
      </c>
      <c r="C184" s="6" t="s">
        <v>98</v>
      </c>
      <c r="D184" s="7">
        <v>2399</v>
      </c>
      <c r="E184" s="7">
        <v>2283</v>
      </c>
      <c r="F184" s="8">
        <v>11900000</v>
      </c>
      <c r="G184" s="8"/>
      <c r="H184" s="13" t="s">
        <v>79</v>
      </c>
    </row>
    <row r="185" spans="1:8" s="2" customFormat="1" x14ac:dyDescent="0.2">
      <c r="A185" s="21">
        <v>1780</v>
      </c>
      <c r="B185" s="6" t="s">
        <v>99</v>
      </c>
      <c r="C185" s="6" t="s">
        <v>100</v>
      </c>
      <c r="D185" s="7">
        <v>486</v>
      </c>
      <c r="E185" s="7">
        <v>216</v>
      </c>
      <c r="F185" s="8">
        <v>6610000</v>
      </c>
      <c r="G185" s="8"/>
      <c r="H185" s="13" t="s">
        <v>79</v>
      </c>
    </row>
    <row r="186" spans="1:8" s="2" customFormat="1" x14ac:dyDescent="0.2">
      <c r="A186" s="21">
        <v>2035</v>
      </c>
      <c r="B186" s="6" t="s">
        <v>101</v>
      </c>
      <c r="C186" s="6" t="s">
        <v>102</v>
      </c>
      <c r="D186" s="7">
        <v>5139</v>
      </c>
      <c r="E186" s="7">
        <v>3092</v>
      </c>
      <c r="F186" s="8">
        <v>21250000</v>
      </c>
      <c r="G186" s="8"/>
      <c r="H186" s="13" t="s">
        <v>79</v>
      </c>
    </row>
    <row r="187" spans="1:8" s="2" customFormat="1" x14ac:dyDescent="0.2">
      <c r="A187" s="21">
        <v>2055</v>
      </c>
      <c r="B187" s="6" t="s">
        <v>101</v>
      </c>
      <c r="C187" s="6" t="s">
        <v>103</v>
      </c>
      <c r="D187" s="7">
        <v>1425</v>
      </c>
      <c r="E187" s="7">
        <v>809</v>
      </c>
      <c r="F187" s="8">
        <v>3471112</v>
      </c>
      <c r="G187" s="8"/>
      <c r="H187" s="13" t="s">
        <v>79</v>
      </c>
    </row>
    <row r="188" spans="1:8" s="2" customFormat="1" x14ac:dyDescent="0.2">
      <c r="A188" s="21">
        <v>2180</v>
      </c>
      <c r="B188" s="6" t="s">
        <v>104</v>
      </c>
      <c r="C188" s="6" t="s">
        <v>105</v>
      </c>
      <c r="D188" s="7">
        <v>305</v>
      </c>
      <c r="E188" s="7">
        <v>743</v>
      </c>
      <c r="F188" s="8"/>
      <c r="G188" s="8">
        <v>8940000</v>
      </c>
      <c r="H188" s="13" t="s">
        <v>79</v>
      </c>
    </row>
    <row r="189" spans="1:8" s="2" customFormat="1" x14ac:dyDescent="0.2">
      <c r="A189" s="5" t="s">
        <v>106</v>
      </c>
      <c r="B189" s="6" t="s">
        <v>107</v>
      </c>
      <c r="C189" s="6" t="s">
        <v>108</v>
      </c>
      <c r="D189" s="7">
        <v>295</v>
      </c>
      <c r="E189" s="7">
        <v>176</v>
      </c>
      <c r="F189" s="8">
        <v>5719830</v>
      </c>
      <c r="G189" s="8"/>
      <c r="H189" s="13" t="s">
        <v>79</v>
      </c>
    </row>
    <row r="190" spans="1:8" s="2" customFormat="1" x14ac:dyDescent="0.2">
      <c r="A190" s="21">
        <v>3050</v>
      </c>
      <c r="B190" s="6" t="s">
        <v>109</v>
      </c>
      <c r="C190" s="6" t="s">
        <v>110</v>
      </c>
      <c r="D190" s="7"/>
      <c r="E190" s="7"/>
      <c r="F190" s="8">
        <v>2810000</v>
      </c>
      <c r="G190" s="8"/>
      <c r="H190" s="13" t="s">
        <v>79</v>
      </c>
    </row>
    <row r="191" spans="1:8" s="2" customFormat="1" x14ac:dyDescent="0.2">
      <c r="A191" s="5" t="s">
        <v>42</v>
      </c>
      <c r="B191" s="6" t="s">
        <v>111</v>
      </c>
      <c r="C191" s="6" t="s">
        <v>112</v>
      </c>
      <c r="D191" s="7">
        <v>1908</v>
      </c>
      <c r="E191" s="7">
        <v>1971</v>
      </c>
      <c r="F191" s="8"/>
      <c r="G191" s="8">
        <v>9900000</v>
      </c>
      <c r="H191" s="13" t="s">
        <v>79</v>
      </c>
    </row>
    <row r="192" spans="1:8" s="2" customFormat="1" x14ac:dyDescent="0.2">
      <c r="A192" s="21">
        <v>3120</v>
      </c>
      <c r="B192" s="6" t="s">
        <v>111</v>
      </c>
      <c r="C192" s="6" t="s">
        <v>113</v>
      </c>
      <c r="D192" s="7">
        <v>24485</v>
      </c>
      <c r="E192" s="7">
        <v>17238</v>
      </c>
      <c r="F192" s="8">
        <v>8200000</v>
      </c>
      <c r="G192" s="8"/>
      <c r="H192" s="13" t="s">
        <v>79</v>
      </c>
    </row>
    <row r="193" spans="1:8" s="2" customFormat="1" x14ac:dyDescent="0.2">
      <c r="A193" s="21">
        <v>3140</v>
      </c>
      <c r="B193" s="6" t="s">
        <v>111</v>
      </c>
      <c r="C193" s="6" t="s">
        <v>114</v>
      </c>
      <c r="D193" s="7">
        <v>2742</v>
      </c>
      <c r="E193" s="7">
        <v>1821</v>
      </c>
      <c r="F193" s="8">
        <v>11729000</v>
      </c>
      <c r="G193" s="8"/>
      <c r="H193" s="13" t="s">
        <v>79</v>
      </c>
    </row>
    <row r="194" spans="1:8" s="2" customFormat="1" x14ac:dyDescent="0.2">
      <c r="A194" s="5" t="s">
        <v>76</v>
      </c>
      <c r="B194" s="6" t="s">
        <v>77</v>
      </c>
      <c r="C194" s="6" t="s">
        <v>78</v>
      </c>
      <c r="D194" s="7">
        <v>1304</v>
      </c>
      <c r="E194" s="7">
        <v>1747</v>
      </c>
      <c r="F194" s="8"/>
      <c r="G194" s="8">
        <v>5990000</v>
      </c>
      <c r="H194" s="9">
        <v>40848</v>
      </c>
    </row>
    <row r="195" spans="1:8" s="2" customFormat="1" x14ac:dyDescent="0.2">
      <c r="A195" s="5" t="s">
        <v>115</v>
      </c>
      <c r="B195" s="6" t="s">
        <v>52</v>
      </c>
      <c r="C195" s="6" t="s">
        <v>116</v>
      </c>
      <c r="D195" s="7">
        <v>2420</v>
      </c>
      <c r="E195" s="7">
        <v>2389</v>
      </c>
      <c r="F195" s="8">
        <v>50000000</v>
      </c>
      <c r="G195" s="8"/>
      <c r="H195" s="9">
        <v>40848</v>
      </c>
    </row>
    <row r="196" spans="1:8" s="2" customFormat="1" x14ac:dyDescent="0.2">
      <c r="A196" s="5" t="s">
        <v>80</v>
      </c>
      <c r="B196" s="6" t="s">
        <v>52</v>
      </c>
      <c r="C196" s="6" t="s">
        <v>81</v>
      </c>
      <c r="D196" s="7">
        <v>336</v>
      </c>
      <c r="E196" s="7">
        <v>538</v>
      </c>
      <c r="F196" s="8"/>
      <c r="G196" s="8">
        <v>13700000</v>
      </c>
      <c r="H196" s="9">
        <v>40848</v>
      </c>
    </row>
    <row r="197" spans="1:8" s="2" customFormat="1" x14ac:dyDescent="0.2">
      <c r="A197" s="5" t="s">
        <v>117</v>
      </c>
      <c r="B197" s="6" t="s">
        <v>118</v>
      </c>
      <c r="C197" s="6" t="s">
        <v>119</v>
      </c>
      <c r="D197" s="7">
        <v>944</v>
      </c>
      <c r="E197" s="7">
        <v>2697</v>
      </c>
      <c r="F197" s="8"/>
      <c r="G197" s="8">
        <v>49000000</v>
      </c>
      <c r="H197" s="9">
        <v>40848</v>
      </c>
    </row>
    <row r="198" spans="1:8" s="2" customFormat="1" x14ac:dyDescent="0.2">
      <c r="A198" s="5" t="s">
        <v>120</v>
      </c>
      <c r="B198" s="6" t="s">
        <v>56</v>
      </c>
      <c r="C198" s="6" t="s">
        <v>121</v>
      </c>
      <c r="D198" s="8">
        <v>305</v>
      </c>
      <c r="E198" s="8">
        <v>221</v>
      </c>
      <c r="F198" s="8">
        <v>1197335</v>
      </c>
      <c r="G198" s="8"/>
      <c r="H198" s="9">
        <v>40848</v>
      </c>
    </row>
    <row r="199" spans="1:8" s="2" customFormat="1" x14ac:dyDescent="0.2">
      <c r="A199" s="5" t="s">
        <v>122</v>
      </c>
      <c r="B199" s="6" t="s">
        <v>123</v>
      </c>
      <c r="C199" s="6" t="s">
        <v>124</v>
      </c>
      <c r="D199" s="8">
        <v>28624</v>
      </c>
      <c r="E199" s="8">
        <v>37787</v>
      </c>
      <c r="F199" s="8"/>
      <c r="G199" s="8">
        <v>200000000</v>
      </c>
      <c r="H199" s="9">
        <v>40848</v>
      </c>
    </row>
    <row r="200" spans="1:8" s="2" customFormat="1" x14ac:dyDescent="0.2">
      <c r="A200" s="5" t="s">
        <v>125</v>
      </c>
      <c r="B200" s="6" t="s">
        <v>24</v>
      </c>
      <c r="C200" s="6" t="s">
        <v>126</v>
      </c>
      <c r="D200" s="8">
        <v>402</v>
      </c>
      <c r="E200" s="8">
        <v>305</v>
      </c>
      <c r="F200" s="8">
        <v>2900663</v>
      </c>
      <c r="G200" s="8"/>
      <c r="H200" s="9">
        <v>40848</v>
      </c>
    </row>
    <row r="201" spans="1:8" s="2" customFormat="1" x14ac:dyDescent="0.2">
      <c r="A201" s="5" t="s">
        <v>89</v>
      </c>
      <c r="B201" s="6" t="s">
        <v>24</v>
      </c>
      <c r="C201" s="6" t="s">
        <v>90</v>
      </c>
      <c r="D201" s="8">
        <v>306</v>
      </c>
      <c r="E201" s="8">
        <v>400</v>
      </c>
      <c r="F201" s="8"/>
      <c r="G201" s="8">
        <v>3184048</v>
      </c>
      <c r="H201" s="9">
        <v>40848</v>
      </c>
    </row>
    <row r="202" spans="1:8" s="2" customFormat="1" x14ac:dyDescent="0.2">
      <c r="A202" s="5" t="s">
        <v>127</v>
      </c>
      <c r="B202" s="6" t="s">
        <v>27</v>
      </c>
      <c r="C202" s="6" t="s">
        <v>128</v>
      </c>
      <c r="D202" s="8">
        <v>520</v>
      </c>
      <c r="E202" s="8">
        <v>390</v>
      </c>
      <c r="F202" s="8">
        <v>2373694</v>
      </c>
      <c r="G202" s="8"/>
      <c r="H202" s="9">
        <v>40848</v>
      </c>
    </row>
    <row r="203" spans="1:8" s="2" customFormat="1" x14ac:dyDescent="0.2">
      <c r="A203" s="5" t="s">
        <v>129</v>
      </c>
      <c r="B203" s="6" t="s">
        <v>27</v>
      </c>
      <c r="C203" s="6" t="s">
        <v>130</v>
      </c>
      <c r="D203" s="8">
        <v>472</v>
      </c>
      <c r="E203" s="8">
        <v>606</v>
      </c>
      <c r="F203" s="8"/>
      <c r="G203" s="8">
        <v>2643318</v>
      </c>
      <c r="H203" s="9">
        <v>40848</v>
      </c>
    </row>
    <row r="204" spans="1:8" s="2" customFormat="1" x14ac:dyDescent="0.2">
      <c r="A204" s="5" t="s">
        <v>129</v>
      </c>
      <c r="B204" s="6" t="s">
        <v>27</v>
      </c>
      <c r="C204" s="6" t="s">
        <v>130</v>
      </c>
      <c r="D204" s="8">
        <v>476</v>
      </c>
      <c r="E204" s="8">
        <v>611</v>
      </c>
      <c r="F204" s="8"/>
      <c r="G204" s="8">
        <v>750000</v>
      </c>
      <c r="H204" s="9">
        <v>40848</v>
      </c>
    </row>
    <row r="205" spans="1:8" s="2" customFormat="1" x14ac:dyDescent="0.2">
      <c r="A205" s="5" t="s">
        <v>95</v>
      </c>
      <c r="B205" s="7" t="s">
        <v>96</v>
      </c>
      <c r="C205" s="7" t="s">
        <v>131</v>
      </c>
      <c r="D205" s="8">
        <v>672</v>
      </c>
      <c r="E205" s="8">
        <v>723</v>
      </c>
      <c r="F205" s="8"/>
      <c r="G205" s="8">
        <v>15500000</v>
      </c>
      <c r="H205" s="9">
        <v>40848</v>
      </c>
    </row>
    <row r="206" spans="1:8" s="2" customFormat="1" x14ac:dyDescent="0.2">
      <c r="A206" s="5" t="s">
        <v>132</v>
      </c>
      <c r="B206" s="7" t="s">
        <v>97</v>
      </c>
      <c r="C206" s="7" t="s">
        <v>133</v>
      </c>
      <c r="D206" s="8">
        <v>524</v>
      </c>
      <c r="E206" s="8">
        <v>523</v>
      </c>
      <c r="F206" s="8">
        <v>4695000</v>
      </c>
      <c r="G206" s="8"/>
      <c r="H206" s="9">
        <v>40848</v>
      </c>
    </row>
    <row r="207" spans="1:8" s="2" customFormat="1" x14ac:dyDescent="0.2">
      <c r="A207" s="5" t="s">
        <v>134</v>
      </c>
      <c r="B207" s="6" t="s">
        <v>101</v>
      </c>
      <c r="C207" s="6" t="s">
        <v>102</v>
      </c>
      <c r="D207" s="8">
        <v>1812</v>
      </c>
      <c r="E207" s="8">
        <v>2322</v>
      </c>
      <c r="F207" s="8"/>
      <c r="G207" s="8">
        <v>3444032</v>
      </c>
      <c r="H207" s="9">
        <v>40848</v>
      </c>
    </row>
    <row r="208" spans="1:8" s="2" customFormat="1" x14ac:dyDescent="0.2">
      <c r="A208" s="5" t="s">
        <v>135</v>
      </c>
      <c r="B208" s="7" t="s">
        <v>136</v>
      </c>
      <c r="C208" s="7" t="s">
        <v>137</v>
      </c>
      <c r="D208" s="8">
        <v>5331</v>
      </c>
      <c r="E208" s="8">
        <v>8976</v>
      </c>
      <c r="F208" s="8"/>
      <c r="G208" s="8">
        <v>35000000</v>
      </c>
      <c r="H208" s="9">
        <v>40848</v>
      </c>
    </row>
    <row r="209" spans="1:9" s="2" customFormat="1" x14ac:dyDescent="0.2">
      <c r="A209" s="5" t="s">
        <v>138</v>
      </c>
      <c r="B209" s="6" t="s">
        <v>111</v>
      </c>
      <c r="C209" s="6" t="s">
        <v>139</v>
      </c>
      <c r="D209" s="8">
        <v>180</v>
      </c>
      <c r="E209" s="8">
        <v>39</v>
      </c>
      <c r="F209" s="8">
        <v>3457066</v>
      </c>
      <c r="G209" s="8"/>
      <c r="H209" s="9">
        <v>40848</v>
      </c>
    </row>
    <row r="210" spans="1:9" s="2" customFormat="1" x14ac:dyDescent="0.2">
      <c r="A210" s="5" t="s">
        <v>140</v>
      </c>
      <c r="B210" s="7" t="s">
        <v>141</v>
      </c>
      <c r="C210" s="7" t="s">
        <v>142</v>
      </c>
      <c r="D210" s="8">
        <v>193</v>
      </c>
      <c r="E210" s="8">
        <v>30</v>
      </c>
      <c r="F210" s="8">
        <v>3870029</v>
      </c>
      <c r="G210" s="8"/>
      <c r="H210" s="9">
        <v>40848</v>
      </c>
    </row>
    <row r="211" spans="1:9" s="2" customFormat="1" x14ac:dyDescent="0.2">
      <c r="A211" s="5" t="s">
        <v>9</v>
      </c>
      <c r="B211" s="22" t="s">
        <v>10</v>
      </c>
      <c r="C211" s="22" t="s">
        <v>11</v>
      </c>
      <c r="D211" s="12">
        <v>3921</v>
      </c>
      <c r="E211" s="12">
        <v>2838</v>
      </c>
      <c r="F211" s="12">
        <v>31705000</v>
      </c>
      <c r="G211" s="12"/>
      <c r="H211" s="9">
        <v>40483</v>
      </c>
      <c r="I211" s="23"/>
    </row>
    <row r="212" spans="1:9" x14ac:dyDescent="0.2">
      <c r="A212" s="5" t="s">
        <v>87</v>
      </c>
      <c r="B212" s="22" t="s">
        <v>85</v>
      </c>
      <c r="C212" s="22" t="s">
        <v>88</v>
      </c>
      <c r="D212" s="12">
        <v>3150</v>
      </c>
      <c r="E212" s="12">
        <v>1416</v>
      </c>
      <c r="F212" s="12">
        <v>17961801</v>
      </c>
      <c r="G212" s="12"/>
      <c r="H212" s="9">
        <v>40483</v>
      </c>
    </row>
    <row r="213" spans="1:9" x14ac:dyDescent="0.2">
      <c r="A213" s="5" t="s">
        <v>89</v>
      </c>
      <c r="B213" s="24" t="s">
        <v>24</v>
      </c>
      <c r="C213" s="24" t="s">
        <v>90</v>
      </c>
      <c r="D213" s="12">
        <v>355</v>
      </c>
      <c r="E213" s="12">
        <v>498</v>
      </c>
      <c r="F213" s="12"/>
      <c r="G213" s="12">
        <v>3537108</v>
      </c>
      <c r="H213" s="9">
        <v>40483</v>
      </c>
    </row>
    <row r="214" spans="1:9" x14ac:dyDescent="0.2">
      <c r="A214" s="5" t="s">
        <v>29</v>
      </c>
      <c r="B214" s="24" t="s">
        <v>143</v>
      </c>
      <c r="C214" s="24" t="s">
        <v>30</v>
      </c>
      <c r="D214" s="12">
        <v>9790</v>
      </c>
      <c r="E214" s="12">
        <v>10795</v>
      </c>
      <c r="F214" s="12"/>
      <c r="G214" s="12">
        <v>125000000</v>
      </c>
      <c r="H214" s="9">
        <v>40483</v>
      </c>
    </row>
    <row r="215" spans="1:9" x14ac:dyDescent="0.2">
      <c r="A215" s="5" t="s">
        <v>144</v>
      </c>
      <c r="B215" s="24" t="s">
        <v>143</v>
      </c>
      <c r="C215" s="24" t="s">
        <v>145</v>
      </c>
      <c r="D215" s="12">
        <v>797</v>
      </c>
      <c r="E215" s="12">
        <v>820</v>
      </c>
      <c r="F215" s="12"/>
      <c r="G215" s="12">
        <v>2601602</v>
      </c>
      <c r="H215" s="9">
        <v>40483</v>
      </c>
    </row>
    <row r="216" spans="1:9" x14ac:dyDescent="0.2">
      <c r="A216" s="5" t="s">
        <v>144</v>
      </c>
      <c r="B216" s="24" t="s">
        <v>143</v>
      </c>
      <c r="C216" s="24" t="s">
        <v>146</v>
      </c>
      <c r="D216" s="12">
        <v>805</v>
      </c>
      <c r="E216" s="12">
        <v>820</v>
      </c>
      <c r="F216" s="12"/>
      <c r="G216" s="12">
        <v>750000</v>
      </c>
      <c r="H216" s="9">
        <v>40483</v>
      </c>
    </row>
    <row r="217" spans="1:9" x14ac:dyDescent="0.2">
      <c r="A217" s="5" t="s">
        <v>147</v>
      </c>
      <c r="B217" s="24" t="s">
        <v>59</v>
      </c>
      <c r="C217" s="24" t="s">
        <v>148</v>
      </c>
      <c r="D217" s="12">
        <v>2032</v>
      </c>
      <c r="E217" s="12">
        <v>2407</v>
      </c>
      <c r="F217" s="12"/>
      <c r="G217" s="12">
        <v>5425000</v>
      </c>
      <c r="H217" s="9">
        <v>40483</v>
      </c>
    </row>
    <row r="218" spans="1:9" x14ac:dyDescent="0.2">
      <c r="A218" s="5" t="s">
        <v>149</v>
      </c>
      <c r="B218" s="24" t="s">
        <v>150</v>
      </c>
      <c r="C218" s="24" t="s">
        <v>151</v>
      </c>
      <c r="D218" s="12">
        <v>2555</v>
      </c>
      <c r="E218" s="12">
        <v>2661</v>
      </c>
      <c r="F218" s="12"/>
      <c r="G218" s="24"/>
      <c r="H218" s="9">
        <v>40483</v>
      </c>
    </row>
    <row r="219" spans="1:9" x14ac:dyDescent="0.2">
      <c r="A219" s="5" t="s">
        <v>152</v>
      </c>
      <c r="B219" s="24" t="s">
        <v>153</v>
      </c>
      <c r="C219" s="24" t="s">
        <v>154</v>
      </c>
      <c r="D219" s="12">
        <v>35082</v>
      </c>
      <c r="E219" s="12">
        <v>33647</v>
      </c>
      <c r="F219" s="12">
        <v>120000000</v>
      </c>
      <c r="G219" s="12"/>
      <c r="H219" s="9">
        <v>40483</v>
      </c>
    </row>
    <row r="220" spans="1:9" x14ac:dyDescent="0.2">
      <c r="A220" s="5" t="s">
        <v>155</v>
      </c>
      <c r="B220" s="24" t="s">
        <v>156</v>
      </c>
      <c r="C220" s="24" t="s">
        <v>157</v>
      </c>
      <c r="D220" s="12">
        <v>3512</v>
      </c>
      <c r="E220" s="12">
        <v>2214</v>
      </c>
      <c r="F220" s="12"/>
      <c r="G220" s="24"/>
      <c r="H220" s="9">
        <v>40483</v>
      </c>
    </row>
    <row r="221" spans="1:9" x14ac:dyDescent="0.2">
      <c r="A221" s="5" t="s">
        <v>158</v>
      </c>
      <c r="B221" s="24" t="s">
        <v>159</v>
      </c>
      <c r="C221" s="24" t="s">
        <v>160</v>
      </c>
      <c r="D221" s="12">
        <v>508</v>
      </c>
      <c r="E221" s="12">
        <v>103</v>
      </c>
      <c r="F221" s="12">
        <v>3400000</v>
      </c>
      <c r="G221" s="12"/>
      <c r="H221" s="9">
        <v>40483</v>
      </c>
    </row>
    <row r="222" spans="1:9" x14ac:dyDescent="0.2">
      <c r="A222" s="5" t="s">
        <v>161</v>
      </c>
      <c r="B222" s="24" t="s">
        <v>74</v>
      </c>
      <c r="C222" s="24" t="s">
        <v>162</v>
      </c>
      <c r="D222" s="12"/>
      <c r="E222" s="12"/>
      <c r="F222" s="12">
        <v>4700000</v>
      </c>
      <c r="G222" s="12"/>
      <c r="H222" s="9">
        <v>40483</v>
      </c>
    </row>
    <row r="223" spans="1:9" x14ac:dyDescent="0.2">
      <c r="A223" s="5" t="s">
        <v>163</v>
      </c>
      <c r="B223" s="24" t="s">
        <v>109</v>
      </c>
      <c r="C223" s="24" t="s">
        <v>164</v>
      </c>
      <c r="D223" s="12">
        <v>719</v>
      </c>
      <c r="E223" s="12">
        <v>445</v>
      </c>
      <c r="F223" s="12">
        <v>7712774</v>
      </c>
      <c r="G223" s="12"/>
      <c r="H223" s="9">
        <v>40483</v>
      </c>
    </row>
    <row r="224" spans="1:9" x14ac:dyDescent="0.2">
      <c r="A224" s="5" t="s">
        <v>9</v>
      </c>
      <c r="B224" s="25" t="s">
        <v>10</v>
      </c>
      <c r="C224" s="25" t="s">
        <v>11</v>
      </c>
      <c r="D224" s="26">
        <v>1813</v>
      </c>
      <c r="E224" s="26">
        <v>1865</v>
      </c>
      <c r="F224" s="26"/>
      <c r="G224" s="26">
        <v>30165000</v>
      </c>
      <c r="H224" s="9">
        <v>40118</v>
      </c>
    </row>
    <row r="225" spans="1:9" x14ac:dyDescent="0.2">
      <c r="A225" s="5" t="s">
        <v>165</v>
      </c>
      <c r="B225" s="25" t="s">
        <v>156</v>
      </c>
      <c r="C225" s="25" t="s">
        <v>166</v>
      </c>
      <c r="D225" s="26">
        <v>1458</v>
      </c>
      <c r="E225" s="26">
        <v>934</v>
      </c>
      <c r="F225" s="26">
        <v>16000000</v>
      </c>
      <c r="G225" s="26"/>
      <c r="H225" s="9">
        <v>40118</v>
      </c>
    </row>
    <row r="226" spans="1:9" x14ac:dyDescent="0.2">
      <c r="A226" s="5" t="s">
        <v>73</v>
      </c>
      <c r="B226" s="25" t="s">
        <v>167</v>
      </c>
      <c r="C226" s="25" t="s">
        <v>75</v>
      </c>
      <c r="D226" s="26">
        <v>453</v>
      </c>
      <c r="E226" s="26">
        <v>212</v>
      </c>
      <c r="F226" s="26">
        <v>726519</v>
      </c>
      <c r="G226" s="26"/>
      <c r="H226" s="9">
        <v>40118</v>
      </c>
    </row>
    <row r="227" spans="1:9" x14ac:dyDescent="0.2">
      <c r="A227" s="5" t="s">
        <v>168</v>
      </c>
      <c r="B227" s="25" t="s">
        <v>169</v>
      </c>
      <c r="C227" s="25" t="s">
        <v>170</v>
      </c>
      <c r="D227" s="26">
        <v>234</v>
      </c>
      <c r="E227" s="26">
        <v>105</v>
      </c>
      <c r="F227" s="26">
        <v>1200000</v>
      </c>
      <c r="G227" s="26"/>
      <c r="H227" s="9">
        <v>40118</v>
      </c>
    </row>
    <row r="228" spans="1:9" x14ac:dyDescent="0.2">
      <c r="A228" s="5" t="s">
        <v>45</v>
      </c>
      <c r="B228" s="25" t="s">
        <v>111</v>
      </c>
      <c r="C228" s="25" t="s">
        <v>171</v>
      </c>
      <c r="D228" s="26">
        <v>544</v>
      </c>
      <c r="E228" s="26">
        <v>535</v>
      </c>
      <c r="F228" s="26">
        <v>7700000</v>
      </c>
      <c r="G228" s="26"/>
      <c r="H228" s="9">
        <v>40118</v>
      </c>
    </row>
    <row r="229" spans="1:9" x14ac:dyDescent="0.2">
      <c r="A229" s="20" t="s">
        <v>9</v>
      </c>
      <c r="B229" s="22" t="s">
        <v>10</v>
      </c>
      <c r="C229" s="22" t="s">
        <v>172</v>
      </c>
      <c r="D229" s="24">
        <v>4649</v>
      </c>
      <c r="E229" s="24">
        <v>5151</v>
      </c>
      <c r="F229" s="12"/>
      <c r="G229" s="12">
        <v>64000000</v>
      </c>
      <c r="H229" s="9">
        <v>39760</v>
      </c>
    </row>
    <row r="230" spans="1:9" x14ac:dyDescent="0.2">
      <c r="A230" s="20" t="s">
        <v>12</v>
      </c>
      <c r="B230" s="24" t="s">
        <v>10</v>
      </c>
      <c r="C230" s="24" t="s">
        <v>13</v>
      </c>
      <c r="D230" s="12">
        <v>32685</v>
      </c>
      <c r="E230" s="12">
        <v>37118</v>
      </c>
      <c r="F230" s="12"/>
      <c r="G230" s="12">
        <v>80000000</v>
      </c>
      <c r="H230" s="9">
        <v>39760</v>
      </c>
    </row>
    <row r="231" spans="1:9" x14ac:dyDescent="0.2">
      <c r="A231" s="20" t="s">
        <v>16</v>
      </c>
      <c r="B231" s="24" t="s">
        <v>10</v>
      </c>
      <c r="C231" s="24" t="s">
        <v>173</v>
      </c>
      <c r="D231" s="12">
        <v>12409</v>
      </c>
      <c r="E231" s="12">
        <v>15728</v>
      </c>
      <c r="F231" s="12"/>
      <c r="G231" s="12">
        <v>125000000</v>
      </c>
      <c r="H231" s="9">
        <v>39760</v>
      </c>
    </row>
    <row r="232" spans="1:9" x14ac:dyDescent="0.2">
      <c r="A232" s="20" t="s">
        <v>174</v>
      </c>
      <c r="B232" s="24" t="s">
        <v>77</v>
      </c>
      <c r="C232" s="24" t="s">
        <v>175</v>
      </c>
      <c r="D232" s="12">
        <v>411</v>
      </c>
      <c r="E232" s="12">
        <v>181</v>
      </c>
      <c r="F232" s="12">
        <v>4000000</v>
      </c>
      <c r="G232" s="12"/>
      <c r="H232" s="9">
        <v>39760</v>
      </c>
    </row>
    <row r="233" spans="1:9" x14ac:dyDescent="0.2">
      <c r="A233" s="20" t="s">
        <v>82</v>
      </c>
      <c r="B233" s="24" t="s">
        <v>52</v>
      </c>
      <c r="C233" s="24" t="s">
        <v>83</v>
      </c>
      <c r="D233" s="12">
        <v>63334</v>
      </c>
      <c r="E233" s="12">
        <v>56471</v>
      </c>
      <c r="F233" s="12">
        <v>203550000</v>
      </c>
      <c r="G233" s="12"/>
      <c r="H233" s="9">
        <v>39760</v>
      </c>
    </row>
    <row r="234" spans="1:9" x14ac:dyDescent="0.2">
      <c r="A234" s="20" t="s">
        <v>176</v>
      </c>
      <c r="B234" s="24" t="s">
        <v>52</v>
      </c>
      <c r="C234" s="24" t="s">
        <v>177</v>
      </c>
      <c r="D234" s="12">
        <v>31879</v>
      </c>
      <c r="E234" s="12">
        <v>27533</v>
      </c>
      <c r="F234" s="12">
        <v>215000000</v>
      </c>
      <c r="G234" s="12"/>
      <c r="H234" s="9">
        <v>39760</v>
      </c>
    </row>
    <row r="235" spans="1:9" x14ac:dyDescent="0.2">
      <c r="A235" s="20" t="s">
        <v>76</v>
      </c>
      <c r="B235" s="24" t="s">
        <v>77</v>
      </c>
      <c r="C235" s="6" t="s">
        <v>78</v>
      </c>
      <c r="D235" s="12">
        <v>2870</v>
      </c>
      <c r="E235" s="12">
        <v>2544</v>
      </c>
      <c r="F235" s="12">
        <v>12000000</v>
      </c>
      <c r="G235" s="12"/>
      <c r="H235" s="9">
        <v>39760</v>
      </c>
    </row>
    <row r="236" spans="1:9" x14ac:dyDescent="0.2">
      <c r="A236" s="20" t="s">
        <v>178</v>
      </c>
      <c r="B236" s="24" t="s">
        <v>21</v>
      </c>
      <c r="C236" s="24" t="s">
        <v>179</v>
      </c>
      <c r="D236" s="12">
        <v>38313</v>
      </c>
      <c r="E236" s="12">
        <v>32951</v>
      </c>
      <c r="F236" s="12">
        <v>189000000</v>
      </c>
      <c r="G236" s="12"/>
      <c r="H236" s="9">
        <v>39760</v>
      </c>
    </row>
    <row r="237" spans="1:9" x14ac:dyDescent="0.2">
      <c r="A237" s="20" t="s">
        <v>84</v>
      </c>
      <c r="B237" s="24" t="s">
        <v>85</v>
      </c>
      <c r="C237" s="24" t="s">
        <v>86</v>
      </c>
      <c r="D237" s="12">
        <v>1822</v>
      </c>
      <c r="E237" s="12">
        <v>2569</v>
      </c>
      <c r="F237" s="12"/>
      <c r="G237" s="12">
        <v>22000000</v>
      </c>
      <c r="H237" s="9">
        <v>39760</v>
      </c>
    </row>
    <row r="238" spans="1:9" x14ac:dyDescent="0.2">
      <c r="A238" s="5" t="s">
        <v>87</v>
      </c>
      <c r="B238" s="24" t="s">
        <v>85</v>
      </c>
      <c r="C238" s="24" t="s">
        <v>88</v>
      </c>
      <c r="D238" s="12">
        <v>2357</v>
      </c>
      <c r="E238" s="12">
        <v>2747</v>
      </c>
      <c r="F238" s="12"/>
      <c r="G238" s="12">
        <v>25000000</v>
      </c>
      <c r="H238" s="9">
        <v>39760</v>
      </c>
    </row>
    <row r="239" spans="1:9" s="2" customFormat="1" x14ac:dyDescent="0.2">
      <c r="A239" s="20" t="s">
        <v>180</v>
      </c>
      <c r="B239" s="24" t="s">
        <v>181</v>
      </c>
      <c r="C239" s="24" t="s">
        <v>181</v>
      </c>
      <c r="D239" s="12">
        <v>3775</v>
      </c>
      <c r="E239" s="12">
        <v>6332</v>
      </c>
      <c r="F239" s="12"/>
      <c r="G239" s="12">
        <v>49900000</v>
      </c>
      <c r="H239" s="9">
        <v>39760</v>
      </c>
      <c r="I239" s="23"/>
    </row>
    <row r="240" spans="1:9" s="2" customFormat="1" x14ac:dyDescent="0.2">
      <c r="A240" s="20" t="s">
        <v>182</v>
      </c>
      <c r="B240" s="24" t="s">
        <v>183</v>
      </c>
      <c r="C240" s="24" t="s">
        <v>183</v>
      </c>
      <c r="D240" s="12">
        <v>158805</v>
      </c>
      <c r="E240" s="12">
        <v>75318</v>
      </c>
      <c r="F240" s="12">
        <v>454000000</v>
      </c>
      <c r="G240" s="12"/>
      <c r="H240" s="9">
        <v>39760</v>
      </c>
      <c r="I240" s="23"/>
    </row>
    <row r="241" spans="1:9" s="2" customFormat="1" x14ac:dyDescent="0.2">
      <c r="A241" s="20" t="s">
        <v>122</v>
      </c>
      <c r="B241" s="24" t="s">
        <v>123</v>
      </c>
      <c r="C241" s="24" t="s">
        <v>123</v>
      </c>
      <c r="D241" s="12">
        <v>67106</v>
      </c>
      <c r="E241" s="12">
        <v>74271</v>
      </c>
      <c r="F241" s="12"/>
      <c r="G241" s="12">
        <v>395000000</v>
      </c>
      <c r="H241" s="9">
        <v>39760</v>
      </c>
      <c r="I241" s="23"/>
    </row>
    <row r="242" spans="1:9" s="2" customFormat="1" x14ac:dyDescent="0.2">
      <c r="A242" s="20" t="s">
        <v>184</v>
      </c>
      <c r="B242" s="24" t="s">
        <v>185</v>
      </c>
      <c r="C242" s="24" t="s">
        <v>185</v>
      </c>
      <c r="D242" s="12">
        <v>5139</v>
      </c>
      <c r="E242" s="12">
        <v>3204</v>
      </c>
      <c r="F242" s="12">
        <v>55000000</v>
      </c>
      <c r="G242" s="12"/>
      <c r="H242" s="9">
        <v>39760</v>
      </c>
      <c r="I242" s="23"/>
    </row>
    <row r="243" spans="1:9" s="2" customFormat="1" x14ac:dyDescent="0.2">
      <c r="A243" s="20" t="s">
        <v>91</v>
      </c>
      <c r="B243" s="24" t="s">
        <v>92</v>
      </c>
      <c r="C243" s="24" t="s">
        <v>92</v>
      </c>
      <c r="D243" s="12">
        <v>128218</v>
      </c>
      <c r="E243" s="12">
        <v>137454</v>
      </c>
      <c r="F243" s="12"/>
      <c r="G243" s="12">
        <v>350000000</v>
      </c>
      <c r="H243" s="9">
        <v>39760</v>
      </c>
      <c r="I243" s="23"/>
    </row>
    <row r="244" spans="1:9" s="2" customFormat="1" x14ac:dyDescent="0.2">
      <c r="A244" s="20" t="s">
        <v>95</v>
      </c>
      <c r="B244" s="24" t="s">
        <v>96</v>
      </c>
      <c r="C244" s="24" t="s">
        <v>96</v>
      </c>
      <c r="D244" s="12">
        <v>1375</v>
      </c>
      <c r="E244" s="12">
        <v>1490</v>
      </c>
      <c r="F244" s="12"/>
      <c r="G244" s="12">
        <v>2500000</v>
      </c>
      <c r="H244" s="9">
        <v>39760</v>
      </c>
      <c r="I244" s="23"/>
    </row>
    <row r="245" spans="1:9" s="2" customFormat="1" x14ac:dyDescent="0.2">
      <c r="A245" s="20" t="s">
        <v>186</v>
      </c>
      <c r="B245" s="24" t="s">
        <v>187</v>
      </c>
      <c r="C245" s="24" t="s">
        <v>188</v>
      </c>
      <c r="D245" s="12">
        <v>30122</v>
      </c>
      <c r="E245" s="12">
        <v>33109</v>
      </c>
      <c r="F245" s="12"/>
      <c r="G245" s="12">
        <v>184935000</v>
      </c>
      <c r="H245" s="9">
        <v>39760</v>
      </c>
      <c r="I245" s="23"/>
    </row>
    <row r="246" spans="1:9" s="2" customFormat="1" x14ac:dyDescent="0.2">
      <c r="A246" s="20" t="s">
        <v>189</v>
      </c>
      <c r="B246" s="24" t="s">
        <v>190</v>
      </c>
      <c r="C246" s="24" t="s">
        <v>191</v>
      </c>
      <c r="D246" s="12">
        <v>2372</v>
      </c>
      <c r="E246" s="12">
        <v>1157</v>
      </c>
      <c r="F246" s="12">
        <v>4300000</v>
      </c>
      <c r="G246" s="12"/>
      <c r="H246" s="9">
        <v>39760</v>
      </c>
      <c r="I246" s="23"/>
    </row>
    <row r="247" spans="1:9" s="2" customFormat="1" x14ac:dyDescent="0.2">
      <c r="A247" s="20" t="s">
        <v>192</v>
      </c>
      <c r="B247" s="24" t="s">
        <v>38</v>
      </c>
      <c r="C247" s="24" t="s">
        <v>193</v>
      </c>
      <c r="D247" s="12">
        <v>968</v>
      </c>
      <c r="E247" s="12">
        <v>639</v>
      </c>
      <c r="F247" s="12">
        <v>2200000</v>
      </c>
      <c r="G247" s="12"/>
      <c r="H247" s="9">
        <v>39760</v>
      </c>
      <c r="I247" s="23"/>
    </row>
    <row r="248" spans="1:9" s="2" customFormat="1" x14ac:dyDescent="0.2">
      <c r="A248" s="20" t="s">
        <v>194</v>
      </c>
      <c r="B248" s="24" t="s">
        <v>195</v>
      </c>
      <c r="C248" s="24" t="s">
        <v>196</v>
      </c>
      <c r="D248" s="12">
        <v>3375</v>
      </c>
      <c r="E248" s="12">
        <v>3257</v>
      </c>
      <c r="F248" s="12">
        <v>12000000</v>
      </c>
      <c r="G248" s="12"/>
      <c r="H248" s="9">
        <v>39760</v>
      </c>
      <c r="I248" s="23"/>
    </row>
    <row r="249" spans="1:9" s="2" customFormat="1" x14ac:dyDescent="0.2">
      <c r="A249" s="20" t="s">
        <v>197</v>
      </c>
      <c r="B249" s="24" t="s">
        <v>136</v>
      </c>
      <c r="C249" s="24" t="s">
        <v>198</v>
      </c>
      <c r="D249" s="12">
        <v>18563</v>
      </c>
      <c r="E249" s="12">
        <v>26868</v>
      </c>
      <c r="F249" s="12"/>
      <c r="G249" s="12"/>
      <c r="H249" s="9">
        <v>39760</v>
      </c>
      <c r="I249" s="23"/>
    </row>
    <row r="250" spans="1:9" s="2" customFormat="1" x14ac:dyDescent="0.2">
      <c r="A250" s="20" t="s">
        <v>199</v>
      </c>
      <c r="B250" s="24" t="s">
        <v>200</v>
      </c>
      <c r="C250" s="24" t="s">
        <v>201</v>
      </c>
      <c r="D250" s="12">
        <v>1146</v>
      </c>
      <c r="E250" s="12">
        <v>720</v>
      </c>
      <c r="F250" s="12">
        <v>24000000</v>
      </c>
      <c r="G250" s="12"/>
      <c r="H250" s="9">
        <v>39760</v>
      </c>
      <c r="I250" s="23"/>
    </row>
    <row r="251" spans="1:9" s="2" customFormat="1" x14ac:dyDescent="0.2">
      <c r="A251" s="20" t="s">
        <v>202</v>
      </c>
      <c r="B251" s="24" t="s">
        <v>200</v>
      </c>
      <c r="C251" s="24" t="s">
        <v>203</v>
      </c>
      <c r="D251" s="12">
        <v>777</v>
      </c>
      <c r="E251" s="12">
        <v>399</v>
      </c>
      <c r="F251" s="12">
        <v>15000000</v>
      </c>
      <c r="G251" s="12"/>
      <c r="H251" s="9">
        <v>39760</v>
      </c>
      <c r="I251" s="23"/>
    </row>
    <row r="252" spans="1:9" s="2" customFormat="1" x14ac:dyDescent="0.2">
      <c r="A252" s="20" t="s">
        <v>204</v>
      </c>
      <c r="B252" s="24" t="s">
        <v>205</v>
      </c>
      <c r="C252" s="24" t="s">
        <v>206</v>
      </c>
      <c r="D252" s="12">
        <v>1351</v>
      </c>
      <c r="E252" s="12">
        <v>1154</v>
      </c>
      <c r="F252" s="12">
        <v>8400000</v>
      </c>
      <c r="G252" s="12"/>
      <c r="H252" s="9">
        <v>39760</v>
      </c>
      <c r="I252" s="23"/>
    </row>
    <row r="253" spans="1:9" s="2" customFormat="1" x14ac:dyDescent="0.2">
      <c r="A253" s="20" t="s">
        <v>207</v>
      </c>
      <c r="B253" s="24" t="s">
        <v>205</v>
      </c>
      <c r="C253" s="24" t="s">
        <v>208</v>
      </c>
      <c r="D253" s="12">
        <v>364</v>
      </c>
      <c r="E253" s="12">
        <v>187</v>
      </c>
      <c r="F253" s="12">
        <v>5000000</v>
      </c>
      <c r="G253" s="12"/>
      <c r="H253" s="9">
        <v>39760</v>
      </c>
      <c r="I253" s="23"/>
    </row>
    <row r="254" spans="1:9" x14ac:dyDescent="0.2">
      <c r="A254" s="20" t="s">
        <v>39</v>
      </c>
      <c r="B254" s="24" t="s">
        <v>40</v>
      </c>
      <c r="C254" s="24" t="s">
        <v>41</v>
      </c>
      <c r="D254" s="12">
        <v>1403</v>
      </c>
      <c r="E254" s="12">
        <v>1891</v>
      </c>
      <c r="F254" s="12"/>
      <c r="G254" s="12">
        <v>18000000</v>
      </c>
      <c r="H254" s="9">
        <v>39760</v>
      </c>
    </row>
    <row r="255" spans="1:9" x14ac:dyDescent="0.2">
      <c r="A255" s="20" t="s">
        <v>209</v>
      </c>
      <c r="B255" s="24" t="s">
        <v>111</v>
      </c>
      <c r="C255" s="24" t="s">
        <v>210</v>
      </c>
      <c r="D255" s="12">
        <v>1983</v>
      </c>
      <c r="E255" s="12">
        <v>2434</v>
      </c>
      <c r="F255" s="12"/>
      <c r="G255" s="27">
        <v>26500000</v>
      </c>
      <c r="H255" s="9">
        <v>39760</v>
      </c>
    </row>
    <row r="256" spans="1:9" x14ac:dyDescent="0.2">
      <c r="A256" s="18" t="s">
        <v>9</v>
      </c>
      <c r="B256" s="19" t="s">
        <v>10</v>
      </c>
      <c r="C256" s="19" t="s">
        <v>172</v>
      </c>
      <c r="D256" s="19">
        <v>1193</v>
      </c>
      <c r="E256" s="19">
        <v>1506</v>
      </c>
      <c r="F256" s="28"/>
      <c r="G256" s="28">
        <v>70000000</v>
      </c>
      <c r="H256" s="29">
        <v>39393</v>
      </c>
    </row>
    <row r="257" spans="1:9" x14ac:dyDescent="0.2">
      <c r="A257" s="18" t="s">
        <v>211</v>
      </c>
      <c r="B257" s="19" t="s">
        <v>212</v>
      </c>
      <c r="C257" s="19" t="s">
        <v>213</v>
      </c>
      <c r="D257" s="19">
        <v>406</v>
      </c>
      <c r="E257" s="19">
        <v>180</v>
      </c>
      <c r="F257" s="28">
        <v>7000000</v>
      </c>
      <c r="G257" s="28"/>
      <c r="H257" s="29">
        <v>39393</v>
      </c>
    </row>
    <row r="258" spans="1:9" x14ac:dyDescent="0.2">
      <c r="A258" s="18" t="s">
        <v>214</v>
      </c>
      <c r="B258" s="19" t="s">
        <v>27</v>
      </c>
      <c r="C258" s="19" t="s">
        <v>215</v>
      </c>
      <c r="D258" s="19">
        <v>72</v>
      </c>
      <c r="E258" s="19">
        <v>29</v>
      </c>
      <c r="F258" s="28">
        <v>450000</v>
      </c>
      <c r="G258" s="28"/>
      <c r="H258" s="29">
        <v>39393</v>
      </c>
    </row>
    <row r="259" spans="1:9" x14ac:dyDescent="0.2">
      <c r="A259" s="18" t="s">
        <v>216</v>
      </c>
      <c r="B259" s="19" t="s">
        <v>27</v>
      </c>
      <c r="C259" s="19" t="s">
        <v>217</v>
      </c>
      <c r="D259" s="19">
        <v>270</v>
      </c>
      <c r="E259" s="19">
        <v>183</v>
      </c>
      <c r="F259" s="28">
        <v>2000000</v>
      </c>
      <c r="G259" s="28"/>
      <c r="H259" s="29">
        <v>39393</v>
      </c>
    </row>
    <row r="260" spans="1:9" x14ac:dyDescent="0.2">
      <c r="A260" s="18" t="s">
        <v>149</v>
      </c>
      <c r="B260" s="19" t="s">
        <v>150</v>
      </c>
      <c r="C260" s="19" t="s">
        <v>218</v>
      </c>
      <c r="D260" s="19">
        <v>1782</v>
      </c>
      <c r="E260" s="19">
        <v>1623</v>
      </c>
      <c r="F260" s="28">
        <v>18250000</v>
      </c>
      <c r="G260" s="28"/>
      <c r="H260" s="29">
        <v>39393</v>
      </c>
    </row>
    <row r="261" spans="1:9" x14ac:dyDescent="0.2">
      <c r="A261" s="18" t="s">
        <v>219</v>
      </c>
      <c r="B261" s="19" t="s">
        <v>62</v>
      </c>
      <c r="C261" s="19" t="s">
        <v>220</v>
      </c>
      <c r="D261" s="19">
        <v>1142</v>
      </c>
      <c r="E261" s="19">
        <v>1216</v>
      </c>
      <c r="F261" s="28"/>
      <c r="G261" s="28">
        <v>2400000</v>
      </c>
      <c r="H261" s="29">
        <v>39393</v>
      </c>
    </row>
    <row r="262" spans="1:9" x14ac:dyDescent="0.2">
      <c r="A262" s="18" t="s">
        <v>221</v>
      </c>
      <c r="B262" s="19" t="s">
        <v>62</v>
      </c>
      <c r="C262" s="19" t="s">
        <v>222</v>
      </c>
      <c r="D262" s="19">
        <v>233</v>
      </c>
      <c r="E262" s="19">
        <v>106</v>
      </c>
      <c r="F262" s="28">
        <v>10700000</v>
      </c>
      <c r="G262" s="28"/>
      <c r="H262" s="29">
        <v>39393</v>
      </c>
      <c r="I262" s="12"/>
    </row>
    <row r="263" spans="1:9" x14ac:dyDescent="0.2">
      <c r="A263" s="18" t="s">
        <v>223</v>
      </c>
      <c r="B263" s="19" t="s">
        <v>224</v>
      </c>
      <c r="C263" s="19" t="s">
        <v>225</v>
      </c>
      <c r="D263" s="19">
        <v>275</v>
      </c>
      <c r="E263" s="19">
        <v>113</v>
      </c>
      <c r="F263" s="28">
        <v>2200000</v>
      </c>
      <c r="G263" s="28"/>
      <c r="H263" s="29">
        <v>39393</v>
      </c>
    </row>
    <row r="264" spans="1:9" x14ac:dyDescent="0.2">
      <c r="A264" s="18" t="s">
        <v>226</v>
      </c>
      <c r="B264" s="19" t="s">
        <v>75</v>
      </c>
      <c r="C264" s="19" t="s">
        <v>227</v>
      </c>
      <c r="D264" s="19">
        <v>1802</v>
      </c>
      <c r="E264" s="19">
        <v>1379</v>
      </c>
      <c r="F264" s="28">
        <v>29500000</v>
      </c>
      <c r="G264" s="28"/>
      <c r="H264" s="29">
        <v>39393</v>
      </c>
    </row>
    <row r="265" spans="1:9" x14ac:dyDescent="0.2">
      <c r="A265" s="18" t="s">
        <v>228</v>
      </c>
      <c r="B265" s="19" t="s">
        <v>68</v>
      </c>
      <c r="C265" s="19" t="s">
        <v>229</v>
      </c>
      <c r="D265" s="19">
        <v>507</v>
      </c>
      <c r="E265" s="19">
        <v>565</v>
      </c>
      <c r="F265" s="28"/>
      <c r="G265" s="28">
        <v>1300000</v>
      </c>
      <c r="H265" s="29">
        <v>39393</v>
      </c>
    </row>
    <row r="266" spans="1:9" x14ac:dyDescent="0.2">
      <c r="A266" s="18" t="s">
        <v>230</v>
      </c>
      <c r="B266" s="19" t="s">
        <v>190</v>
      </c>
      <c r="C266" s="19" t="s">
        <v>231</v>
      </c>
      <c r="D266" s="19">
        <v>246</v>
      </c>
      <c r="E266" s="19">
        <v>207</v>
      </c>
      <c r="F266" s="28">
        <v>2500000</v>
      </c>
      <c r="G266" s="28"/>
      <c r="H266" s="29">
        <v>39393</v>
      </c>
    </row>
    <row r="267" spans="1:9" x14ac:dyDescent="0.2">
      <c r="A267" s="18" t="s">
        <v>70</v>
      </c>
      <c r="B267" s="19" t="s">
        <v>71</v>
      </c>
      <c r="C267" s="19" t="s">
        <v>72</v>
      </c>
      <c r="D267" s="19">
        <v>355</v>
      </c>
      <c r="E267" s="19">
        <v>361</v>
      </c>
      <c r="F267" s="28"/>
      <c r="G267" s="28">
        <v>1055000</v>
      </c>
      <c r="H267" s="29">
        <v>39393</v>
      </c>
    </row>
    <row r="268" spans="1:9" x14ac:dyDescent="0.2">
      <c r="A268" s="18" t="s">
        <v>232</v>
      </c>
      <c r="B268" s="19" t="s">
        <v>233</v>
      </c>
      <c r="C268" s="19" t="s">
        <v>234</v>
      </c>
      <c r="D268" s="19">
        <v>524</v>
      </c>
      <c r="E268" s="19">
        <v>196</v>
      </c>
      <c r="F268" s="28">
        <v>1570000</v>
      </c>
      <c r="G268" s="28"/>
      <c r="H268" s="29">
        <v>39393</v>
      </c>
    </row>
    <row r="269" spans="1:9" x14ac:dyDescent="0.2">
      <c r="A269" s="18" t="s">
        <v>235</v>
      </c>
      <c r="B269" s="19" t="s">
        <v>236</v>
      </c>
      <c r="C269" s="19" t="s">
        <v>237</v>
      </c>
      <c r="D269" s="19">
        <v>790</v>
      </c>
      <c r="E269" s="19">
        <v>413</v>
      </c>
      <c r="F269" s="28">
        <v>10900000</v>
      </c>
      <c r="G269" s="28"/>
      <c r="H269" s="29">
        <v>39393</v>
      </c>
    </row>
    <row r="270" spans="1:9" x14ac:dyDescent="0.2">
      <c r="A270" s="18" t="s">
        <v>238</v>
      </c>
      <c r="B270" s="19" t="s">
        <v>111</v>
      </c>
      <c r="C270" s="19" t="s">
        <v>239</v>
      </c>
      <c r="D270" s="28">
        <v>2020</v>
      </c>
      <c r="E270" s="28">
        <v>1587</v>
      </c>
      <c r="F270" s="28">
        <v>41500000</v>
      </c>
      <c r="G270" s="28"/>
      <c r="H270" s="29">
        <v>39393</v>
      </c>
      <c r="I270" s="12"/>
    </row>
    <row r="271" spans="1:9" x14ac:dyDescent="0.2">
      <c r="A271" s="16" t="s">
        <v>14</v>
      </c>
      <c r="B271" t="s">
        <v>10</v>
      </c>
      <c r="C271" t="s">
        <v>240</v>
      </c>
      <c r="D271">
        <v>2438</v>
      </c>
      <c r="E271">
        <v>2145</v>
      </c>
      <c r="F271">
        <v>78000000</v>
      </c>
      <c r="H271" s="29">
        <v>39022</v>
      </c>
    </row>
    <row r="272" spans="1:9" x14ac:dyDescent="0.2">
      <c r="A272" s="16" t="s">
        <v>16</v>
      </c>
      <c r="B272" t="s">
        <v>10</v>
      </c>
      <c r="C272" t="s">
        <v>241</v>
      </c>
      <c r="D272">
        <v>9376</v>
      </c>
      <c r="E272">
        <v>6669</v>
      </c>
      <c r="F272">
        <v>89000000</v>
      </c>
      <c r="H272" s="29">
        <v>39022</v>
      </c>
    </row>
    <row r="273" spans="1:8" x14ac:dyDescent="0.2">
      <c r="A273" s="16" t="s">
        <v>18</v>
      </c>
      <c r="B273" t="s">
        <v>10</v>
      </c>
      <c r="C273" t="s">
        <v>19</v>
      </c>
      <c r="D273">
        <v>8260</v>
      </c>
      <c r="E273">
        <v>7255</v>
      </c>
      <c r="F273">
        <v>98600000</v>
      </c>
      <c r="H273" s="29">
        <v>39022</v>
      </c>
    </row>
    <row r="274" spans="1:8" x14ac:dyDescent="0.2">
      <c r="A274" s="16" t="s">
        <v>80</v>
      </c>
      <c r="B274" t="s">
        <v>52</v>
      </c>
      <c r="C274" t="s">
        <v>81</v>
      </c>
      <c r="D274">
        <v>824</v>
      </c>
      <c r="E274">
        <v>729</v>
      </c>
      <c r="F274">
        <v>12865000</v>
      </c>
      <c r="H274" s="29">
        <v>39022</v>
      </c>
    </row>
    <row r="275" spans="1:8" x14ac:dyDescent="0.2">
      <c r="A275" s="16" t="s">
        <v>242</v>
      </c>
      <c r="B275" t="s">
        <v>21</v>
      </c>
      <c r="C275" t="s">
        <v>22</v>
      </c>
      <c r="D275">
        <v>46691</v>
      </c>
      <c r="E275">
        <v>35287</v>
      </c>
      <c r="F275">
        <v>296800000</v>
      </c>
      <c r="H275" s="29">
        <v>39022</v>
      </c>
    </row>
    <row r="276" spans="1:8" x14ac:dyDescent="0.2">
      <c r="A276" s="16" t="s">
        <v>122</v>
      </c>
      <c r="B276" t="s">
        <v>243</v>
      </c>
      <c r="C276" t="s">
        <v>123</v>
      </c>
      <c r="D276">
        <v>42188</v>
      </c>
      <c r="E276">
        <v>35302</v>
      </c>
      <c r="F276">
        <v>200000000</v>
      </c>
      <c r="H276" s="29">
        <v>39022</v>
      </c>
    </row>
    <row r="277" spans="1:8" x14ac:dyDescent="0.2">
      <c r="A277" s="16" t="s">
        <v>244</v>
      </c>
      <c r="B277" t="s">
        <v>245</v>
      </c>
      <c r="C277" t="s">
        <v>245</v>
      </c>
      <c r="D277">
        <v>5836</v>
      </c>
      <c r="E277">
        <v>4947</v>
      </c>
      <c r="F277">
        <v>128370000</v>
      </c>
      <c r="H277" s="29">
        <v>39022</v>
      </c>
    </row>
    <row r="278" spans="1:8" x14ac:dyDescent="0.2">
      <c r="A278" s="16" t="s">
        <v>246</v>
      </c>
      <c r="B278" t="s">
        <v>27</v>
      </c>
      <c r="C278" t="s">
        <v>247</v>
      </c>
      <c r="D278">
        <v>6113</v>
      </c>
      <c r="E278">
        <v>5940</v>
      </c>
      <c r="F278">
        <v>57000000</v>
      </c>
      <c r="H278" s="29">
        <v>39022</v>
      </c>
    </row>
    <row r="279" spans="1:8" x14ac:dyDescent="0.2">
      <c r="A279" s="16" t="s">
        <v>31</v>
      </c>
      <c r="B279" t="s">
        <v>32</v>
      </c>
      <c r="C279" t="s">
        <v>248</v>
      </c>
      <c r="D279">
        <v>3135</v>
      </c>
      <c r="E279">
        <v>2653</v>
      </c>
      <c r="F279">
        <v>74900000</v>
      </c>
      <c r="H279" s="29">
        <v>39022</v>
      </c>
    </row>
    <row r="280" spans="1:8" x14ac:dyDescent="0.2">
      <c r="A280" s="16" t="s">
        <v>249</v>
      </c>
      <c r="B280" t="s">
        <v>32</v>
      </c>
      <c r="C280" t="s">
        <v>250</v>
      </c>
      <c r="D280">
        <v>1041</v>
      </c>
      <c r="E280">
        <v>621</v>
      </c>
      <c r="F280">
        <v>35000000</v>
      </c>
      <c r="H280" s="29">
        <v>39022</v>
      </c>
    </row>
    <row r="281" spans="1:8" x14ac:dyDescent="0.2">
      <c r="A281" s="16" t="s">
        <v>251</v>
      </c>
      <c r="B281" t="s">
        <v>150</v>
      </c>
      <c r="C281" t="s">
        <v>252</v>
      </c>
      <c r="D281">
        <v>620</v>
      </c>
      <c r="E281">
        <v>547</v>
      </c>
      <c r="F281">
        <v>11500000</v>
      </c>
      <c r="H281" s="29">
        <v>39022</v>
      </c>
    </row>
    <row r="282" spans="1:8" x14ac:dyDescent="0.2">
      <c r="A282" s="16" t="s">
        <v>155</v>
      </c>
      <c r="B282" t="s">
        <v>153</v>
      </c>
      <c r="C282" t="s">
        <v>157</v>
      </c>
      <c r="D282">
        <v>3307</v>
      </c>
      <c r="E282">
        <v>2544</v>
      </c>
      <c r="F282">
        <v>22400000</v>
      </c>
      <c r="H282" s="29">
        <v>39022</v>
      </c>
    </row>
    <row r="283" spans="1:8" x14ac:dyDescent="0.2">
      <c r="A283" s="16" t="s">
        <v>253</v>
      </c>
      <c r="B283" t="s">
        <v>233</v>
      </c>
      <c r="C283" t="s">
        <v>254</v>
      </c>
      <c r="D283">
        <v>3363</v>
      </c>
      <c r="E283">
        <v>2269</v>
      </c>
      <c r="F283">
        <v>29685000</v>
      </c>
      <c r="H283" s="29">
        <v>39022</v>
      </c>
    </row>
    <row r="284" spans="1:8" x14ac:dyDescent="0.2">
      <c r="A284" s="30" t="s">
        <v>16</v>
      </c>
      <c r="B284" s="31" t="s">
        <v>10</v>
      </c>
      <c r="C284" s="31" t="s">
        <v>241</v>
      </c>
      <c r="D284" s="32">
        <v>4586</v>
      </c>
      <c r="E284" s="32">
        <v>5258</v>
      </c>
      <c r="F284" s="32"/>
      <c r="G284" s="32">
        <v>68000000</v>
      </c>
      <c r="H284" s="29">
        <v>38657</v>
      </c>
    </row>
    <row r="285" spans="1:8" x14ac:dyDescent="0.2">
      <c r="A285" s="30" t="s">
        <v>255</v>
      </c>
      <c r="B285" s="31" t="s">
        <v>10</v>
      </c>
      <c r="C285" s="31" t="s">
        <v>256</v>
      </c>
      <c r="D285" s="32">
        <v>700</v>
      </c>
      <c r="E285" s="32">
        <v>486</v>
      </c>
      <c r="F285" s="32">
        <v>6700000</v>
      </c>
      <c r="G285" s="32"/>
      <c r="H285" s="29">
        <v>38657</v>
      </c>
    </row>
    <row r="286" spans="1:8" x14ac:dyDescent="0.2">
      <c r="A286" s="30" t="s">
        <v>251</v>
      </c>
      <c r="B286" s="31" t="s">
        <v>150</v>
      </c>
      <c r="C286" s="31" t="s">
        <v>257</v>
      </c>
      <c r="D286" s="32">
        <v>474</v>
      </c>
      <c r="E286" s="32">
        <v>542</v>
      </c>
      <c r="F286" s="32"/>
      <c r="G286" s="32">
        <v>13100000</v>
      </c>
      <c r="H286" s="29">
        <v>38657</v>
      </c>
    </row>
    <row r="287" spans="1:8" x14ac:dyDescent="0.2">
      <c r="A287" s="30" t="s">
        <v>258</v>
      </c>
      <c r="B287" s="31" t="s">
        <v>153</v>
      </c>
      <c r="C287" s="31" t="s">
        <v>259</v>
      </c>
      <c r="D287" s="32">
        <v>13634</v>
      </c>
      <c r="E287" s="32">
        <v>13007</v>
      </c>
      <c r="F287" s="32">
        <v>89215000</v>
      </c>
      <c r="G287" s="32"/>
      <c r="H287" s="29">
        <v>38657</v>
      </c>
    </row>
    <row r="288" spans="1:8" x14ac:dyDescent="0.2">
      <c r="A288" s="30" t="s">
        <v>260</v>
      </c>
      <c r="B288" s="31" t="s">
        <v>224</v>
      </c>
      <c r="C288" s="31" t="s">
        <v>261</v>
      </c>
      <c r="D288" s="32">
        <v>3132</v>
      </c>
      <c r="E288" s="32">
        <v>1846</v>
      </c>
      <c r="F288" s="32">
        <v>23700000</v>
      </c>
      <c r="G288" s="32"/>
      <c r="H288" s="29">
        <v>38657</v>
      </c>
    </row>
    <row r="289" spans="1:9" x14ac:dyDescent="0.2">
      <c r="A289" s="30" t="s">
        <v>262</v>
      </c>
      <c r="B289" s="31" t="s">
        <v>224</v>
      </c>
      <c r="C289" s="31" t="s">
        <v>263</v>
      </c>
      <c r="D289" s="32">
        <v>264</v>
      </c>
      <c r="E289" s="32">
        <v>120</v>
      </c>
      <c r="F289" s="32">
        <v>425000</v>
      </c>
      <c r="G289" s="32"/>
      <c r="H289" s="29">
        <v>38657</v>
      </c>
    </row>
    <row r="290" spans="1:9" x14ac:dyDescent="0.2">
      <c r="A290" s="30" t="s">
        <v>37</v>
      </c>
      <c r="B290" s="31" t="s">
        <v>38</v>
      </c>
      <c r="C290" s="31" t="s">
        <v>38</v>
      </c>
      <c r="D290" s="32">
        <v>361</v>
      </c>
      <c r="E290" s="32">
        <v>443</v>
      </c>
      <c r="F290" s="32"/>
      <c r="G290" s="32">
        <v>4900000</v>
      </c>
      <c r="H290" s="29">
        <v>38657</v>
      </c>
    </row>
    <row r="291" spans="1:9" x14ac:dyDescent="0.2">
      <c r="A291" s="30" t="s">
        <v>194</v>
      </c>
      <c r="B291" s="31" t="s">
        <v>195</v>
      </c>
      <c r="C291" s="31" t="s">
        <v>264</v>
      </c>
      <c r="D291" s="32">
        <v>1723</v>
      </c>
      <c r="E291" s="32">
        <v>1290</v>
      </c>
      <c r="F291" s="32">
        <v>33000000</v>
      </c>
      <c r="G291" s="32"/>
      <c r="H291" s="29">
        <v>38657</v>
      </c>
    </row>
    <row r="292" spans="1:9" x14ac:dyDescent="0.2">
      <c r="A292" s="30" t="s">
        <v>235</v>
      </c>
      <c r="B292" s="31" t="s">
        <v>236</v>
      </c>
      <c r="C292" s="31" t="s">
        <v>265</v>
      </c>
      <c r="D292" s="32">
        <v>511</v>
      </c>
      <c r="E292" s="32">
        <v>811</v>
      </c>
      <c r="F292" s="32"/>
      <c r="G292" s="32">
        <v>12100000</v>
      </c>
      <c r="H292" s="29">
        <v>38657</v>
      </c>
    </row>
    <row r="293" spans="1:9" x14ac:dyDescent="0.2">
      <c r="A293" s="30" t="s">
        <v>235</v>
      </c>
      <c r="B293" s="31" t="s">
        <v>236</v>
      </c>
      <c r="C293" s="31" t="s">
        <v>266</v>
      </c>
      <c r="D293" s="32">
        <v>428</v>
      </c>
      <c r="E293" s="32">
        <v>889</v>
      </c>
      <c r="F293" s="32"/>
      <c r="G293" s="32">
        <v>2600000</v>
      </c>
      <c r="H293" s="29">
        <v>38657</v>
      </c>
    </row>
    <row r="294" spans="1:9" x14ac:dyDescent="0.2">
      <c r="A294" s="30" t="s">
        <v>45</v>
      </c>
      <c r="B294" s="31" t="s">
        <v>111</v>
      </c>
      <c r="C294" s="31" t="s">
        <v>267</v>
      </c>
      <c r="D294" s="32">
        <v>695</v>
      </c>
      <c r="E294" s="32">
        <v>621</v>
      </c>
      <c r="F294" s="32">
        <v>4300000</v>
      </c>
      <c r="G294" s="32"/>
      <c r="H294" s="29">
        <v>38657</v>
      </c>
    </row>
    <row r="295" spans="1:9" x14ac:dyDescent="0.2">
      <c r="A295" s="30" t="s">
        <v>45</v>
      </c>
      <c r="B295" s="31" t="s">
        <v>111</v>
      </c>
      <c r="C295" s="31" t="s">
        <v>268</v>
      </c>
      <c r="D295" s="32">
        <v>615</v>
      </c>
      <c r="E295" s="32">
        <v>699</v>
      </c>
      <c r="F295" s="32"/>
      <c r="G295" s="32">
        <v>1355000</v>
      </c>
      <c r="H295" s="29">
        <v>38657</v>
      </c>
      <c r="I295" s="12"/>
    </row>
    <row r="296" spans="1:9" x14ac:dyDescent="0.2">
      <c r="A296" s="30" t="s">
        <v>47</v>
      </c>
      <c r="B296" s="31" t="s">
        <v>111</v>
      </c>
      <c r="C296" s="31" t="s">
        <v>269</v>
      </c>
      <c r="D296" s="32">
        <v>471</v>
      </c>
      <c r="E296" s="32">
        <v>725</v>
      </c>
      <c r="F296" s="32"/>
      <c r="G296" s="32">
        <v>1500000</v>
      </c>
      <c r="H296" s="29">
        <v>38657</v>
      </c>
    </row>
    <row r="297" spans="1:9" x14ac:dyDescent="0.2">
      <c r="A297" s="30" t="s">
        <v>270</v>
      </c>
      <c r="B297" s="31" t="s">
        <v>111</v>
      </c>
      <c r="C297" s="31" t="s">
        <v>271</v>
      </c>
      <c r="D297" s="32">
        <v>188</v>
      </c>
      <c r="E297" s="32">
        <v>79</v>
      </c>
      <c r="F297" s="32">
        <v>3500000</v>
      </c>
      <c r="G297" s="32"/>
      <c r="H297" s="29">
        <v>38657</v>
      </c>
    </row>
    <row r="298" spans="1:9" x14ac:dyDescent="0.2">
      <c r="A298" s="30" t="s">
        <v>270</v>
      </c>
      <c r="B298" s="31" t="s">
        <v>111</v>
      </c>
      <c r="C298" s="31" t="s">
        <v>272</v>
      </c>
      <c r="D298" s="32">
        <v>157</v>
      </c>
      <c r="E298" s="32">
        <v>110</v>
      </c>
      <c r="F298" s="32">
        <v>1600000</v>
      </c>
      <c r="G298" s="32"/>
      <c r="H298" s="29">
        <v>38657</v>
      </c>
    </row>
    <row r="299" spans="1:9" x14ac:dyDescent="0.2">
      <c r="A299" s="30" t="s">
        <v>273</v>
      </c>
      <c r="B299" s="31" t="s">
        <v>141</v>
      </c>
      <c r="C299" s="31" t="s">
        <v>274</v>
      </c>
      <c r="D299" s="32">
        <v>762</v>
      </c>
      <c r="E299" s="32">
        <v>566</v>
      </c>
      <c r="F299" s="32">
        <v>7790000</v>
      </c>
      <c r="G299" s="32"/>
      <c r="H299" s="29">
        <v>38657</v>
      </c>
    </row>
    <row r="300" spans="1:9" x14ac:dyDescent="0.2">
      <c r="A300" s="17" t="s">
        <v>12</v>
      </c>
      <c r="B300" s="33" t="s">
        <v>10</v>
      </c>
      <c r="C300" s="33" t="s">
        <v>275</v>
      </c>
      <c r="D300" s="33">
        <f>33516+5019</f>
        <v>38535</v>
      </c>
      <c r="E300" s="33">
        <f>29103+4417</f>
        <v>33520</v>
      </c>
      <c r="F300" s="34">
        <v>180000000</v>
      </c>
      <c r="G300" s="34"/>
      <c r="H300" s="35">
        <v>38292</v>
      </c>
    </row>
    <row r="301" spans="1:9" x14ac:dyDescent="0.2">
      <c r="A301" s="17" t="s">
        <v>16</v>
      </c>
      <c r="B301" s="33" t="s">
        <v>10</v>
      </c>
      <c r="C301" s="33" t="s">
        <v>173</v>
      </c>
      <c r="D301" s="33">
        <v>10678</v>
      </c>
      <c r="E301" s="33">
        <v>6316</v>
      </c>
      <c r="F301" s="34">
        <v>49900000</v>
      </c>
      <c r="G301" s="34"/>
      <c r="H301" s="35">
        <v>38292</v>
      </c>
    </row>
    <row r="302" spans="1:9" x14ac:dyDescent="0.2">
      <c r="A302" s="17" t="s">
        <v>276</v>
      </c>
      <c r="B302" s="33" t="s">
        <v>10</v>
      </c>
      <c r="C302" s="33" t="s">
        <v>277</v>
      </c>
      <c r="D302" s="33">
        <v>1384</v>
      </c>
      <c r="E302" s="33">
        <v>1057</v>
      </c>
      <c r="F302" s="34">
        <v>9875000</v>
      </c>
      <c r="G302" s="34"/>
      <c r="H302" s="35">
        <v>38292</v>
      </c>
    </row>
    <row r="303" spans="1:9" x14ac:dyDescent="0.2">
      <c r="A303" s="17" t="s">
        <v>278</v>
      </c>
      <c r="B303" s="33" t="s">
        <v>279</v>
      </c>
      <c r="C303" s="33" t="s">
        <v>279</v>
      </c>
      <c r="D303" s="33">
        <v>1216</v>
      </c>
      <c r="E303" s="33">
        <v>927</v>
      </c>
      <c r="F303" s="34">
        <v>1990000</v>
      </c>
      <c r="G303" s="34"/>
      <c r="H303" s="35">
        <v>38292</v>
      </c>
    </row>
    <row r="304" spans="1:9" x14ac:dyDescent="0.2">
      <c r="A304" s="17" t="s">
        <v>280</v>
      </c>
      <c r="B304" s="33" t="s">
        <v>27</v>
      </c>
      <c r="C304" s="33" t="s">
        <v>281</v>
      </c>
      <c r="D304" s="33">
        <v>49678</v>
      </c>
      <c r="E304" s="33">
        <v>42531</v>
      </c>
      <c r="F304" s="34">
        <v>131700000</v>
      </c>
      <c r="G304" s="34"/>
      <c r="H304" s="35">
        <v>38292</v>
      </c>
    </row>
    <row r="305" spans="1:8" x14ac:dyDescent="0.2">
      <c r="A305" s="17" t="s">
        <v>246</v>
      </c>
      <c r="B305" s="33" t="s">
        <v>27</v>
      </c>
      <c r="C305" s="33" t="s">
        <v>282</v>
      </c>
      <c r="D305" s="34">
        <v>5078</v>
      </c>
      <c r="E305" s="34">
        <v>8529</v>
      </c>
      <c r="F305" s="34"/>
      <c r="G305" s="34">
        <v>33500000</v>
      </c>
      <c r="H305" s="35">
        <v>38292</v>
      </c>
    </row>
    <row r="306" spans="1:8" x14ac:dyDescent="0.2">
      <c r="A306" s="17" t="s">
        <v>246</v>
      </c>
      <c r="B306" s="33" t="s">
        <v>27</v>
      </c>
      <c r="C306" s="33" t="s">
        <v>283</v>
      </c>
      <c r="D306" s="34">
        <v>4983</v>
      </c>
      <c r="E306" s="34">
        <v>8626</v>
      </c>
      <c r="F306" s="34"/>
      <c r="G306" s="34">
        <v>29795000</v>
      </c>
      <c r="H306" s="35">
        <v>38292</v>
      </c>
    </row>
    <row r="307" spans="1:8" x14ac:dyDescent="0.2">
      <c r="A307" s="17" t="s">
        <v>284</v>
      </c>
      <c r="B307" s="33" t="s">
        <v>32</v>
      </c>
      <c r="C307" s="33" t="s">
        <v>285</v>
      </c>
      <c r="D307" s="34">
        <f>1213+1959+5592</f>
        <v>8764</v>
      </c>
      <c r="E307" s="34">
        <f>755+995+3934</f>
        <v>5684</v>
      </c>
      <c r="F307" s="34">
        <v>86000000</v>
      </c>
      <c r="G307" s="34"/>
      <c r="H307" s="35">
        <v>38292</v>
      </c>
    </row>
    <row r="308" spans="1:8" x14ac:dyDescent="0.2">
      <c r="A308" s="17" t="s">
        <v>149</v>
      </c>
      <c r="B308" s="33" t="s">
        <v>150</v>
      </c>
      <c r="C308" s="33" t="s">
        <v>151</v>
      </c>
      <c r="D308" s="34">
        <v>3505</v>
      </c>
      <c r="E308" s="34">
        <v>2313</v>
      </c>
      <c r="F308" s="34">
        <v>9800000</v>
      </c>
      <c r="G308" s="34"/>
      <c r="H308" s="35">
        <v>38292</v>
      </c>
    </row>
    <row r="309" spans="1:8" x14ac:dyDescent="0.2">
      <c r="A309" s="17" t="s">
        <v>91</v>
      </c>
      <c r="B309" s="33" t="s">
        <v>92</v>
      </c>
      <c r="C309" s="33" t="s">
        <v>92</v>
      </c>
      <c r="D309" s="34">
        <v>148976</v>
      </c>
      <c r="E309" s="34">
        <v>111098</v>
      </c>
      <c r="F309" s="34">
        <v>323800000</v>
      </c>
      <c r="G309" s="34"/>
      <c r="H309" s="35">
        <v>38292</v>
      </c>
    </row>
    <row r="310" spans="1:8" x14ac:dyDescent="0.2">
      <c r="A310" s="17" t="s">
        <v>286</v>
      </c>
      <c r="B310" s="33" t="s">
        <v>187</v>
      </c>
      <c r="C310" s="33" t="s">
        <v>287</v>
      </c>
      <c r="D310" s="34">
        <v>597</v>
      </c>
      <c r="E310" s="34">
        <v>525</v>
      </c>
      <c r="F310" s="34">
        <v>3900000</v>
      </c>
      <c r="G310" s="34"/>
      <c r="H310" s="35">
        <v>38292</v>
      </c>
    </row>
    <row r="311" spans="1:8" x14ac:dyDescent="0.2">
      <c r="A311" s="17" t="s">
        <v>186</v>
      </c>
      <c r="B311" s="33" t="s">
        <v>187</v>
      </c>
      <c r="C311" s="33" t="s">
        <v>188</v>
      </c>
      <c r="D311" s="34">
        <v>32443</v>
      </c>
      <c r="E311" s="34">
        <v>25414</v>
      </c>
      <c r="F311" s="34">
        <v>109000000</v>
      </c>
      <c r="G311" s="34"/>
      <c r="H311" s="35">
        <v>38292</v>
      </c>
    </row>
    <row r="312" spans="1:8" x14ac:dyDescent="0.2">
      <c r="A312" s="17" t="s">
        <v>67</v>
      </c>
      <c r="B312" s="33" t="s">
        <v>68</v>
      </c>
      <c r="C312" s="33" t="s">
        <v>69</v>
      </c>
      <c r="D312" s="34">
        <v>3027</v>
      </c>
      <c r="E312" s="34">
        <v>2323</v>
      </c>
      <c r="F312" s="34">
        <v>9000000</v>
      </c>
      <c r="G312" s="34"/>
      <c r="H312" s="35">
        <v>38292</v>
      </c>
    </row>
    <row r="313" spans="1:8" x14ac:dyDescent="0.2">
      <c r="A313" s="17" t="s">
        <v>288</v>
      </c>
      <c r="B313" s="33" t="s">
        <v>289</v>
      </c>
      <c r="C313" s="33" t="s">
        <v>289</v>
      </c>
      <c r="D313" s="34">
        <v>7632</v>
      </c>
      <c r="E313" s="34">
        <v>5070</v>
      </c>
      <c r="F313" s="34">
        <v>32575000</v>
      </c>
      <c r="G313" s="34"/>
      <c r="H313" s="35">
        <v>38292</v>
      </c>
    </row>
    <row r="314" spans="1:8" x14ac:dyDescent="0.2">
      <c r="A314" s="17" t="s">
        <v>235</v>
      </c>
      <c r="B314" s="33" t="s">
        <v>236</v>
      </c>
      <c r="C314" s="33" t="s">
        <v>290</v>
      </c>
      <c r="D314" s="34"/>
      <c r="E314" s="34"/>
      <c r="F314" s="34"/>
      <c r="G314" s="34">
        <v>8970000</v>
      </c>
      <c r="H314" s="35">
        <v>38292</v>
      </c>
    </row>
    <row r="315" spans="1:8" x14ac:dyDescent="0.2">
      <c r="A315" s="17" t="s">
        <v>209</v>
      </c>
      <c r="B315" s="33" t="s">
        <v>111</v>
      </c>
      <c r="C315" s="33" t="s">
        <v>291</v>
      </c>
      <c r="D315" s="34">
        <v>2081</v>
      </c>
      <c r="E315" s="34">
        <v>1577</v>
      </c>
      <c r="F315" s="34">
        <v>26400000</v>
      </c>
      <c r="G315" s="34"/>
      <c r="H315" s="35">
        <v>38292</v>
      </c>
    </row>
    <row r="316" spans="1:8" x14ac:dyDescent="0.2">
      <c r="A316" s="16" t="s">
        <v>14</v>
      </c>
      <c r="B316" t="s">
        <v>10</v>
      </c>
      <c r="C316" t="s">
        <v>292</v>
      </c>
      <c r="D316">
        <v>1563</v>
      </c>
      <c r="E316">
        <v>1936</v>
      </c>
      <c r="F316" s="12"/>
      <c r="G316" s="12">
        <v>53150000</v>
      </c>
      <c r="H316" s="35">
        <v>37926</v>
      </c>
    </row>
    <row r="317" spans="1:8" x14ac:dyDescent="0.2">
      <c r="A317" s="16" t="s">
        <v>16</v>
      </c>
      <c r="B317" t="s">
        <v>10</v>
      </c>
      <c r="C317" t="s">
        <v>173</v>
      </c>
      <c r="D317">
        <v>3440</v>
      </c>
      <c r="E317">
        <v>4031</v>
      </c>
      <c r="F317" s="12"/>
      <c r="G317" s="12">
        <v>48500000</v>
      </c>
      <c r="H317" s="35">
        <v>37926</v>
      </c>
    </row>
    <row r="318" spans="1:8" x14ac:dyDescent="0.2">
      <c r="A318" s="16" t="s">
        <v>82</v>
      </c>
      <c r="B318" t="s">
        <v>52</v>
      </c>
      <c r="C318" t="s">
        <v>83</v>
      </c>
      <c r="D318">
        <v>26552</v>
      </c>
      <c r="E318">
        <v>23416</v>
      </c>
      <c r="F318" s="12">
        <v>167500000</v>
      </c>
      <c r="G318" s="12"/>
      <c r="H318" s="35">
        <v>37926</v>
      </c>
    </row>
    <row r="319" spans="1:8" x14ac:dyDescent="0.2">
      <c r="A319" s="16" t="s">
        <v>182</v>
      </c>
      <c r="B319" t="s">
        <v>183</v>
      </c>
      <c r="C319" t="s">
        <v>183</v>
      </c>
      <c r="D319" s="12">
        <v>55644</v>
      </c>
      <c r="E319" s="12">
        <v>42210</v>
      </c>
      <c r="F319" s="12">
        <v>310800000</v>
      </c>
      <c r="G319" s="12"/>
      <c r="H319" s="35">
        <v>37926</v>
      </c>
    </row>
    <row r="320" spans="1:8" x14ac:dyDescent="0.2">
      <c r="A320" s="16" t="s">
        <v>122</v>
      </c>
      <c r="B320" t="s">
        <v>123</v>
      </c>
      <c r="C320" t="s">
        <v>123</v>
      </c>
      <c r="D320" s="12">
        <v>23586</v>
      </c>
      <c r="E320" s="12">
        <v>22041</v>
      </c>
      <c r="F320" s="12">
        <v>100000000</v>
      </c>
      <c r="G320" s="12"/>
      <c r="H320" s="35">
        <v>37926</v>
      </c>
    </row>
    <row r="321" spans="1:8" x14ac:dyDescent="0.2">
      <c r="A321" s="16" t="s">
        <v>293</v>
      </c>
      <c r="B321" t="s">
        <v>24</v>
      </c>
      <c r="C321" t="s">
        <v>294</v>
      </c>
      <c r="D321" s="12">
        <v>61</v>
      </c>
      <c r="E321" s="12">
        <v>156</v>
      </c>
      <c r="F321" s="12"/>
      <c r="G321" s="12">
        <v>1850000</v>
      </c>
      <c r="H321" s="35">
        <v>37926</v>
      </c>
    </row>
    <row r="322" spans="1:8" x14ac:dyDescent="0.2">
      <c r="A322" s="16" t="s">
        <v>26</v>
      </c>
      <c r="B322" t="s">
        <v>27</v>
      </c>
      <c r="C322" t="s">
        <v>28</v>
      </c>
      <c r="D322" s="12">
        <v>3431</v>
      </c>
      <c r="E322" s="12">
        <v>2730</v>
      </c>
      <c r="F322" s="12">
        <v>13750000</v>
      </c>
      <c r="G322" s="12"/>
      <c r="H322" s="35">
        <v>37926</v>
      </c>
    </row>
    <row r="323" spans="1:8" x14ac:dyDescent="0.2">
      <c r="A323" s="16" t="s">
        <v>144</v>
      </c>
      <c r="B323" t="s">
        <v>27</v>
      </c>
      <c r="C323" t="s">
        <v>295</v>
      </c>
      <c r="D323" s="12">
        <v>459</v>
      </c>
      <c r="E323" s="12">
        <v>352</v>
      </c>
      <c r="F323" s="12">
        <v>4100000</v>
      </c>
      <c r="G323" s="12"/>
      <c r="H323" s="35">
        <v>37926</v>
      </c>
    </row>
    <row r="324" spans="1:8" x14ac:dyDescent="0.2">
      <c r="A324" s="16" t="s">
        <v>58</v>
      </c>
      <c r="B324" t="s">
        <v>59</v>
      </c>
      <c r="C324" t="s">
        <v>60</v>
      </c>
      <c r="D324" s="12">
        <v>5092</v>
      </c>
      <c r="E324" s="12">
        <v>2611</v>
      </c>
      <c r="F324" s="12">
        <v>26000000</v>
      </c>
      <c r="G324" s="12"/>
      <c r="H324" s="35">
        <v>37926</v>
      </c>
    </row>
    <row r="325" spans="1:8" x14ac:dyDescent="0.2">
      <c r="A325" s="16" t="s">
        <v>147</v>
      </c>
      <c r="B325" t="s">
        <v>59</v>
      </c>
      <c r="C325" t="s">
        <v>148</v>
      </c>
      <c r="D325" s="12">
        <v>1877</v>
      </c>
      <c r="E325" s="12">
        <v>1117</v>
      </c>
      <c r="F325" s="12">
        <v>22000000</v>
      </c>
      <c r="G325" s="12"/>
      <c r="H325" s="35">
        <v>37926</v>
      </c>
    </row>
    <row r="326" spans="1:8" x14ac:dyDescent="0.2">
      <c r="A326" s="16" t="s">
        <v>149</v>
      </c>
      <c r="B326" t="s">
        <v>150</v>
      </c>
      <c r="C326" t="s">
        <v>296</v>
      </c>
      <c r="D326" s="12">
        <v>1613</v>
      </c>
      <c r="E326" s="12">
        <v>1649</v>
      </c>
      <c r="F326" s="12"/>
      <c r="G326" s="12">
        <v>19250000</v>
      </c>
      <c r="H326" s="35">
        <v>37926</v>
      </c>
    </row>
    <row r="327" spans="1:8" x14ac:dyDescent="0.2">
      <c r="A327" s="16" t="s">
        <v>149</v>
      </c>
      <c r="B327" t="s">
        <v>150</v>
      </c>
      <c r="C327" t="s">
        <v>297</v>
      </c>
      <c r="D327" s="12">
        <v>1234</v>
      </c>
      <c r="E327" s="12">
        <v>2022</v>
      </c>
      <c r="F327" s="12"/>
      <c r="G327" s="12">
        <v>1900000</v>
      </c>
      <c r="H327" s="35">
        <v>37926</v>
      </c>
    </row>
    <row r="328" spans="1:8" x14ac:dyDescent="0.2">
      <c r="A328" s="16" t="s">
        <v>95</v>
      </c>
      <c r="B328" t="s">
        <v>96</v>
      </c>
      <c r="C328" t="s">
        <v>96</v>
      </c>
      <c r="D328" s="12">
        <v>891</v>
      </c>
      <c r="E328" s="12">
        <v>759</v>
      </c>
      <c r="F328" s="12">
        <v>2000000</v>
      </c>
      <c r="G328" s="12"/>
      <c r="H328" s="35">
        <v>37926</v>
      </c>
    </row>
    <row r="329" spans="1:8" x14ac:dyDescent="0.2">
      <c r="A329" s="16" t="s">
        <v>228</v>
      </c>
      <c r="B329" t="s">
        <v>68</v>
      </c>
      <c r="C329" t="s">
        <v>229</v>
      </c>
      <c r="D329" s="12">
        <v>1354</v>
      </c>
      <c r="E329" s="12">
        <v>726</v>
      </c>
      <c r="F329" s="12">
        <v>13500000</v>
      </c>
      <c r="G329" s="12"/>
      <c r="H329" s="35">
        <v>37926</v>
      </c>
    </row>
    <row r="330" spans="1:8" x14ac:dyDescent="0.2">
      <c r="A330" s="16" t="s">
        <v>298</v>
      </c>
      <c r="B330" t="s">
        <v>68</v>
      </c>
      <c r="C330" t="s">
        <v>299</v>
      </c>
      <c r="D330" s="12">
        <v>235</v>
      </c>
      <c r="E330" s="12">
        <v>82</v>
      </c>
      <c r="F330" s="12">
        <v>1000000</v>
      </c>
      <c r="G330" s="12"/>
      <c r="H330" s="35">
        <v>37926</v>
      </c>
    </row>
    <row r="331" spans="1:8" x14ac:dyDescent="0.2">
      <c r="A331" s="16" t="s">
        <v>189</v>
      </c>
      <c r="B331" t="s">
        <v>190</v>
      </c>
      <c r="C331" t="s">
        <v>191</v>
      </c>
      <c r="D331" s="12">
        <v>1001</v>
      </c>
      <c r="E331" s="12">
        <v>1306</v>
      </c>
      <c r="F331" s="12"/>
      <c r="G331" s="12">
        <v>4000000</v>
      </c>
      <c r="H331" s="35">
        <v>37926</v>
      </c>
    </row>
    <row r="332" spans="1:8" x14ac:dyDescent="0.2">
      <c r="A332" s="16" t="s">
        <v>192</v>
      </c>
      <c r="B332" t="s">
        <v>38</v>
      </c>
      <c r="C332" t="s">
        <v>193</v>
      </c>
      <c r="D332" s="12">
        <v>384</v>
      </c>
      <c r="E332" s="12">
        <v>359</v>
      </c>
      <c r="F332" s="12">
        <v>7750000</v>
      </c>
      <c r="G332" s="12"/>
      <c r="H332" s="35">
        <v>37926</v>
      </c>
    </row>
    <row r="333" spans="1:8" x14ac:dyDescent="0.2">
      <c r="A333" s="16" t="s">
        <v>207</v>
      </c>
      <c r="B333" t="s">
        <v>205</v>
      </c>
      <c r="C333" t="s">
        <v>300</v>
      </c>
      <c r="D333" s="12">
        <v>154</v>
      </c>
      <c r="E333" s="12">
        <v>139</v>
      </c>
      <c r="F333" s="12">
        <v>400000</v>
      </c>
      <c r="G333" s="12"/>
      <c r="H333" s="35">
        <v>37926</v>
      </c>
    </row>
    <row r="334" spans="1:8" x14ac:dyDescent="0.2">
      <c r="A334" s="16" t="s">
        <v>301</v>
      </c>
      <c r="B334" t="s">
        <v>302</v>
      </c>
      <c r="C334" t="s">
        <v>303</v>
      </c>
      <c r="D334" s="12">
        <v>2709</v>
      </c>
      <c r="E334" s="12">
        <v>2326</v>
      </c>
      <c r="F334" s="12">
        <v>14600000</v>
      </c>
      <c r="G334" s="12"/>
      <c r="H334" s="35">
        <v>37926</v>
      </c>
    </row>
    <row r="335" spans="1:8" x14ac:dyDescent="0.2">
      <c r="A335" s="16" t="s">
        <v>304</v>
      </c>
      <c r="B335" t="s">
        <v>111</v>
      </c>
      <c r="C335" t="s">
        <v>305</v>
      </c>
      <c r="D335" s="12">
        <v>1310</v>
      </c>
      <c r="E335" s="12">
        <v>808</v>
      </c>
      <c r="F335" s="12">
        <v>15900000</v>
      </c>
      <c r="G335" s="12"/>
      <c r="H335" s="35">
        <v>37926</v>
      </c>
    </row>
    <row r="336" spans="1:8" x14ac:dyDescent="0.2">
      <c r="A336" s="16" t="s">
        <v>306</v>
      </c>
      <c r="B336" t="s">
        <v>141</v>
      </c>
      <c r="C336" t="s">
        <v>307</v>
      </c>
      <c r="D336" s="12">
        <v>1097</v>
      </c>
      <c r="E336" s="12">
        <v>407</v>
      </c>
      <c r="F336" s="12">
        <v>9125000</v>
      </c>
      <c r="G336" s="12"/>
      <c r="H336" s="35">
        <v>37926</v>
      </c>
    </row>
    <row r="337" spans="1:9" x14ac:dyDescent="0.2">
      <c r="A337" s="15" t="s">
        <v>14</v>
      </c>
      <c r="B337" t="s">
        <v>10</v>
      </c>
      <c r="C337" t="s">
        <v>240</v>
      </c>
      <c r="D337">
        <v>2223</v>
      </c>
      <c r="E337">
        <v>2737</v>
      </c>
      <c r="F337" s="12"/>
      <c r="G337" s="12">
        <v>45460000</v>
      </c>
      <c r="H337" s="29">
        <v>37561</v>
      </c>
    </row>
    <row r="338" spans="1:9" x14ac:dyDescent="0.2">
      <c r="A338" s="15" t="s">
        <v>51</v>
      </c>
      <c r="B338" t="s">
        <v>308</v>
      </c>
      <c r="C338" t="s">
        <v>53</v>
      </c>
      <c r="D338" s="12">
        <v>26061</v>
      </c>
      <c r="E338" s="12">
        <v>12138</v>
      </c>
      <c r="F338" s="12">
        <v>85440000</v>
      </c>
      <c r="G338" s="12"/>
      <c r="H338" s="29">
        <v>37561</v>
      </c>
    </row>
    <row r="339" spans="1:9" x14ac:dyDescent="0.2">
      <c r="A339" s="15" t="s">
        <v>176</v>
      </c>
      <c r="B339" t="s">
        <v>308</v>
      </c>
      <c r="C339" t="s">
        <v>309</v>
      </c>
      <c r="D339" s="12">
        <v>22333</v>
      </c>
      <c r="E339" s="12">
        <v>11861</v>
      </c>
      <c r="F339" s="12">
        <v>225000000</v>
      </c>
      <c r="G339" s="12"/>
      <c r="H339" s="29">
        <v>37561</v>
      </c>
    </row>
    <row r="340" spans="1:9" x14ac:dyDescent="0.2">
      <c r="A340" s="15" t="s">
        <v>178</v>
      </c>
      <c r="B340" t="s">
        <v>21</v>
      </c>
      <c r="C340" t="s">
        <v>310</v>
      </c>
      <c r="D340" s="12">
        <v>24153</v>
      </c>
      <c r="E340" s="12">
        <v>17281</v>
      </c>
      <c r="F340" s="12">
        <v>212900000</v>
      </c>
      <c r="G340" s="12"/>
      <c r="H340" s="29">
        <v>37561</v>
      </c>
    </row>
    <row r="341" spans="1:9" x14ac:dyDescent="0.2">
      <c r="A341" s="15" t="s">
        <v>278</v>
      </c>
      <c r="B341" t="s">
        <v>279</v>
      </c>
      <c r="C341" t="s">
        <v>311</v>
      </c>
      <c r="D341" s="12">
        <v>690</v>
      </c>
      <c r="E341" s="12">
        <v>1093</v>
      </c>
      <c r="F341" s="12"/>
      <c r="G341" s="12">
        <v>2400000</v>
      </c>
      <c r="H341" s="29">
        <v>37561</v>
      </c>
    </row>
    <row r="342" spans="1:9" x14ac:dyDescent="0.2">
      <c r="A342" s="15" t="s">
        <v>180</v>
      </c>
      <c r="B342" t="s">
        <v>181</v>
      </c>
      <c r="C342" t="s">
        <v>181</v>
      </c>
      <c r="D342" s="12">
        <v>5679</v>
      </c>
      <c r="E342" s="12">
        <v>5329</v>
      </c>
      <c r="F342" s="12">
        <v>25545000</v>
      </c>
      <c r="G342" s="12"/>
      <c r="H342" s="29">
        <v>37561</v>
      </c>
    </row>
    <row r="343" spans="1:9" x14ac:dyDescent="0.2">
      <c r="A343" s="21">
        <v>1010</v>
      </c>
      <c r="B343" t="s">
        <v>27</v>
      </c>
      <c r="C343" t="s">
        <v>281</v>
      </c>
      <c r="D343" s="12">
        <v>31938</v>
      </c>
      <c r="E343" s="12">
        <v>32520</v>
      </c>
      <c r="F343" s="12"/>
      <c r="G343" s="12">
        <v>96700000</v>
      </c>
      <c r="H343" s="29">
        <v>37561</v>
      </c>
    </row>
    <row r="344" spans="1:9" x14ac:dyDescent="0.2">
      <c r="A344" s="21">
        <v>1070</v>
      </c>
      <c r="B344" t="s">
        <v>27</v>
      </c>
      <c r="C344" t="s">
        <v>312</v>
      </c>
      <c r="D344" s="12">
        <v>176</v>
      </c>
      <c r="E344" s="12">
        <v>172</v>
      </c>
      <c r="F344" s="12">
        <v>10400000</v>
      </c>
      <c r="G344" s="12"/>
      <c r="H344" s="29">
        <v>37561</v>
      </c>
    </row>
    <row r="345" spans="1:9" x14ac:dyDescent="0.2">
      <c r="A345" s="21">
        <v>1390</v>
      </c>
      <c r="B345" t="s">
        <v>313</v>
      </c>
      <c r="C345" t="s">
        <v>313</v>
      </c>
      <c r="D345" s="12">
        <v>1119</v>
      </c>
      <c r="E345" s="12">
        <v>1061</v>
      </c>
      <c r="F345" s="12">
        <v>5755000</v>
      </c>
      <c r="G345" s="12"/>
      <c r="H345" s="29">
        <v>37561</v>
      </c>
    </row>
    <row r="346" spans="1:9" x14ac:dyDescent="0.2">
      <c r="A346" s="21">
        <v>1400</v>
      </c>
      <c r="B346" t="s">
        <v>313</v>
      </c>
      <c r="C346" t="s">
        <v>314</v>
      </c>
      <c r="D346" s="12">
        <v>503</v>
      </c>
      <c r="E346" s="12">
        <v>170</v>
      </c>
      <c r="F346" s="12">
        <v>1000000</v>
      </c>
      <c r="G346" s="12"/>
      <c r="H346" s="29">
        <v>37561</v>
      </c>
    </row>
    <row r="347" spans="1:9" x14ac:dyDescent="0.2">
      <c r="A347" s="21">
        <v>1520</v>
      </c>
      <c r="B347" t="s">
        <v>97</v>
      </c>
      <c r="C347" t="s">
        <v>315</v>
      </c>
      <c r="D347" s="12">
        <v>7585</v>
      </c>
      <c r="E347" s="12">
        <v>4667</v>
      </c>
      <c r="F347" s="12">
        <v>84500000</v>
      </c>
      <c r="G347" s="12"/>
      <c r="H347" s="29">
        <v>37561</v>
      </c>
    </row>
    <row r="348" spans="1:9" x14ac:dyDescent="0.2">
      <c r="A348" s="21">
        <v>2180</v>
      </c>
      <c r="B348" t="s">
        <v>104</v>
      </c>
      <c r="C348" t="s">
        <v>104</v>
      </c>
      <c r="D348" s="12">
        <v>6830</v>
      </c>
      <c r="E348" s="12">
        <v>4467</v>
      </c>
      <c r="F348" s="12">
        <v>11000000</v>
      </c>
      <c r="G348" s="12"/>
      <c r="H348" s="29">
        <v>37561</v>
      </c>
    </row>
    <row r="349" spans="1:9" x14ac:dyDescent="0.2">
      <c r="A349" s="21">
        <v>2660</v>
      </c>
      <c r="B349" t="s">
        <v>159</v>
      </c>
      <c r="C349" t="s">
        <v>316</v>
      </c>
      <c r="D349" s="12">
        <v>2081</v>
      </c>
      <c r="E349" s="12">
        <v>806</v>
      </c>
      <c r="F349" s="12">
        <v>5015000</v>
      </c>
      <c r="G349" s="12"/>
      <c r="H349" s="29">
        <v>37561</v>
      </c>
      <c r="I349" s="12"/>
    </row>
    <row r="350" spans="1:9" x14ac:dyDescent="0.2">
      <c r="A350" s="21">
        <v>2690</v>
      </c>
      <c r="B350" t="s">
        <v>136</v>
      </c>
      <c r="C350" t="s">
        <v>198</v>
      </c>
      <c r="D350" s="12">
        <v>18433</v>
      </c>
      <c r="E350" s="12">
        <v>14116</v>
      </c>
      <c r="F350" s="12">
        <v>98500000</v>
      </c>
      <c r="G350" s="12"/>
      <c r="H350" s="29">
        <v>37561</v>
      </c>
    </row>
    <row r="351" spans="1:9" x14ac:dyDescent="0.2">
      <c r="A351" s="21">
        <v>2700</v>
      </c>
      <c r="B351" t="s">
        <v>136</v>
      </c>
      <c r="C351" t="s">
        <v>137</v>
      </c>
      <c r="D351" s="12">
        <v>7497</v>
      </c>
      <c r="E351" s="12">
        <v>7382</v>
      </c>
      <c r="F351" s="12">
        <v>29900000</v>
      </c>
      <c r="G351" s="12"/>
      <c r="H351" s="29">
        <v>37561</v>
      </c>
    </row>
    <row r="352" spans="1:9" x14ac:dyDescent="0.2">
      <c r="A352" s="21">
        <v>2830</v>
      </c>
      <c r="B352" t="s">
        <v>40</v>
      </c>
      <c r="C352" t="s">
        <v>317</v>
      </c>
      <c r="D352" s="12"/>
      <c r="E352" s="12"/>
      <c r="F352" s="12"/>
      <c r="G352" s="12"/>
      <c r="H352" s="29">
        <v>37561</v>
      </c>
    </row>
    <row r="353" spans="1:9" x14ac:dyDescent="0.2">
      <c r="A353" s="21">
        <v>2830</v>
      </c>
      <c r="C353" t="s">
        <v>318</v>
      </c>
      <c r="D353" s="12">
        <v>1216</v>
      </c>
      <c r="E353" s="12">
        <v>776</v>
      </c>
      <c r="F353" s="12">
        <v>8800000</v>
      </c>
      <c r="G353" s="12"/>
      <c r="H353" s="29">
        <v>37561</v>
      </c>
    </row>
    <row r="354" spans="1:9" x14ac:dyDescent="0.2">
      <c r="A354" s="21">
        <v>2830</v>
      </c>
      <c r="C354" t="s">
        <v>319</v>
      </c>
      <c r="D354" s="12">
        <v>1066</v>
      </c>
      <c r="E354" s="12">
        <v>901</v>
      </c>
      <c r="F354" s="12">
        <v>1200000</v>
      </c>
      <c r="G354" s="12"/>
      <c r="H354" s="29">
        <v>37561</v>
      </c>
    </row>
    <row r="355" spans="1:9" x14ac:dyDescent="0.2">
      <c r="A355" s="21">
        <v>3020</v>
      </c>
      <c r="B355" t="s">
        <v>236</v>
      </c>
      <c r="C355" t="s">
        <v>303</v>
      </c>
      <c r="D355" s="12">
        <v>3003</v>
      </c>
      <c r="E355" s="12">
        <v>3614</v>
      </c>
      <c r="F355" s="12"/>
      <c r="G355" s="12">
        <v>14600000</v>
      </c>
      <c r="H355" s="29">
        <v>37561</v>
      </c>
    </row>
    <row r="356" spans="1:9" x14ac:dyDescent="0.2">
      <c r="A356" s="21">
        <v>3090</v>
      </c>
      <c r="B356" t="s">
        <v>43</v>
      </c>
      <c r="C356" t="s">
        <v>210</v>
      </c>
      <c r="D356" s="12">
        <v>865</v>
      </c>
      <c r="E356" s="12">
        <v>1615</v>
      </c>
      <c r="F356" s="12"/>
      <c r="G356" s="12">
        <v>2500000</v>
      </c>
      <c r="H356" s="29">
        <v>37561</v>
      </c>
      <c r="I356" s="12"/>
    </row>
    <row r="357" spans="1:9" x14ac:dyDescent="0.2">
      <c r="A357" s="15" t="s">
        <v>320</v>
      </c>
      <c r="B357" t="s">
        <v>321</v>
      </c>
      <c r="C357" t="s">
        <v>62</v>
      </c>
      <c r="D357">
        <v>1017</v>
      </c>
      <c r="E357">
        <v>358</v>
      </c>
      <c r="F357" s="12">
        <v>2500000</v>
      </c>
      <c r="G357" s="12"/>
      <c r="H357" s="29">
        <v>37196</v>
      </c>
    </row>
    <row r="358" spans="1:9" x14ac:dyDescent="0.2">
      <c r="A358" s="15" t="s">
        <v>178</v>
      </c>
      <c r="B358" t="s">
        <v>21</v>
      </c>
      <c r="C358" t="s">
        <v>179</v>
      </c>
      <c r="D358">
        <v>11807</v>
      </c>
      <c r="E358">
        <v>15472</v>
      </c>
      <c r="F358" s="12"/>
      <c r="G358" s="12">
        <v>353075000</v>
      </c>
      <c r="H358" s="29">
        <v>37196</v>
      </c>
    </row>
    <row r="359" spans="1:9" x14ac:dyDescent="0.2">
      <c r="A359" s="15" t="s">
        <v>322</v>
      </c>
      <c r="B359" t="s">
        <v>323</v>
      </c>
      <c r="C359" t="s">
        <v>324</v>
      </c>
      <c r="D359">
        <v>339</v>
      </c>
      <c r="E359">
        <v>332</v>
      </c>
      <c r="F359" s="12">
        <v>10000000</v>
      </c>
      <c r="G359" s="12"/>
      <c r="H359" s="29">
        <v>37196</v>
      </c>
    </row>
    <row r="360" spans="1:9" x14ac:dyDescent="0.2">
      <c r="A360" s="15" t="s">
        <v>325</v>
      </c>
      <c r="B360" t="s">
        <v>27</v>
      </c>
      <c r="C360" t="s">
        <v>326</v>
      </c>
      <c r="D360" s="36">
        <v>3424</v>
      </c>
      <c r="E360" s="36">
        <v>3037</v>
      </c>
      <c r="F360" s="37">
        <v>60000000</v>
      </c>
      <c r="G360" s="37"/>
      <c r="H360" s="29">
        <v>37196</v>
      </c>
    </row>
    <row r="361" spans="1:9" x14ac:dyDescent="0.2">
      <c r="A361" s="21">
        <v>1040</v>
      </c>
      <c r="B361" t="s">
        <v>27</v>
      </c>
      <c r="C361" t="s">
        <v>327</v>
      </c>
      <c r="D361">
        <v>10117</v>
      </c>
      <c r="E361">
        <v>8484</v>
      </c>
      <c r="F361" s="12">
        <v>163000000</v>
      </c>
      <c r="G361" s="12"/>
      <c r="H361" s="29">
        <v>37196</v>
      </c>
    </row>
    <row r="362" spans="1:9" x14ac:dyDescent="0.2">
      <c r="A362" s="21">
        <v>1110</v>
      </c>
      <c r="B362" t="s">
        <v>27</v>
      </c>
      <c r="C362" s="24" t="s">
        <v>30</v>
      </c>
      <c r="D362">
        <v>3861</v>
      </c>
      <c r="E362">
        <v>3043</v>
      </c>
      <c r="F362" s="12">
        <v>28000000</v>
      </c>
      <c r="G362" s="12"/>
      <c r="H362" s="29">
        <v>37196</v>
      </c>
    </row>
    <row r="363" spans="1:9" x14ac:dyDescent="0.2">
      <c r="A363" s="21">
        <v>1195</v>
      </c>
      <c r="B363" t="s">
        <v>32</v>
      </c>
      <c r="C363" t="s">
        <v>248</v>
      </c>
      <c r="D363" s="36">
        <v>2458</v>
      </c>
      <c r="E363" s="36">
        <v>1550</v>
      </c>
      <c r="F363" s="37">
        <v>39000000</v>
      </c>
      <c r="G363" s="37"/>
      <c r="H363" s="29">
        <v>37196</v>
      </c>
    </row>
    <row r="364" spans="1:9" x14ac:dyDescent="0.2">
      <c r="A364" s="21">
        <v>1380</v>
      </c>
      <c r="B364" t="s">
        <v>328</v>
      </c>
      <c r="C364" t="s">
        <v>329</v>
      </c>
      <c r="D364">
        <v>259</v>
      </c>
      <c r="E364">
        <v>180</v>
      </c>
      <c r="F364" s="12">
        <v>1100000</v>
      </c>
      <c r="G364" s="12"/>
      <c r="H364" s="29">
        <v>37196</v>
      </c>
    </row>
    <row r="365" spans="1:9" x14ac:dyDescent="0.2">
      <c r="A365" s="21">
        <v>1620</v>
      </c>
      <c r="B365" t="s">
        <v>62</v>
      </c>
      <c r="C365" t="s">
        <v>330</v>
      </c>
      <c r="D365" s="38" t="s">
        <v>331</v>
      </c>
      <c r="E365" s="38" t="s">
        <v>331</v>
      </c>
      <c r="F365">
        <v>900000</v>
      </c>
      <c r="H365" s="29">
        <v>37196</v>
      </c>
    </row>
    <row r="366" spans="1:9" x14ac:dyDescent="0.2">
      <c r="A366" s="21">
        <v>2515</v>
      </c>
      <c r="B366" t="s">
        <v>68</v>
      </c>
      <c r="C366" t="s">
        <v>332</v>
      </c>
      <c r="D366" s="39">
        <v>388</v>
      </c>
      <c r="E366" s="39">
        <v>298</v>
      </c>
      <c r="F366" s="40">
        <v>4935000</v>
      </c>
      <c r="G366" s="40"/>
      <c r="H366" s="29">
        <v>37196</v>
      </c>
    </row>
    <row r="367" spans="1:9" x14ac:dyDescent="0.2">
      <c r="A367" s="21">
        <v>2540</v>
      </c>
      <c r="B367" t="s">
        <v>333</v>
      </c>
      <c r="C367" t="s">
        <v>334</v>
      </c>
      <c r="D367" s="12">
        <v>435</v>
      </c>
      <c r="E367" s="12">
        <v>347</v>
      </c>
      <c r="F367" s="12">
        <v>2100000</v>
      </c>
      <c r="G367" s="12"/>
      <c r="H367" s="29">
        <v>37196</v>
      </c>
    </row>
    <row r="368" spans="1:9" x14ac:dyDescent="0.2">
      <c r="A368" s="21">
        <v>2600</v>
      </c>
      <c r="B368" t="s">
        <v>156</v>
      </c>
      <c r="C368" t="s">
        <v>335</v>
      </c>
      <c r="D368" s="12">
        <v>913</v>
      </c>
      <c r="E368" s="12">
        <v>938</v>
      </c>
      <c r="F368" s="12"/>
      <c r="G368" s="12">
        <v>6890000</v>
      </c>
      <c r="H368" s="29">
        <v>37196</v>
      </c>
    </row>
    <row r="369" spans="1:9" x14ac:dyDescent="0.2">
      <c r="A369" s="21">
        <v>3085</v>
      </c>
      <c r="B369" t="s">
        <v>111</v>
      </c>
      <c r="C369" t="s">
        <v>336</v>
      </c>
      <c r="D369" s="12">
        <v>929</v>
      </c>
      <c r="E369" s="12">
        <v>386</v>
      </c>
      <c r="F369" s="12">
        <v>10000000</v>
      </c>
      <c r="G369" s="12"/>
      <c r="H369" s="29">
        <v>37196</v>
      </c>
    </row>
    <row r="370" spans="1:9" x14ac:dyDescent="0.2">
      <c r="A370" s="21">
        <v>3100</v>
      </c>
      <c r="B370" t="s">
        <v>111</v>
      </c>
      <c r="C370" t="s">
        <v>337</v>
      </c>
      <c r="D370" s="12">
        <v>1339</v>
      </c>
      <c r="E370" s="12">
        <v>643</v>
      </c>
      <c r="F370" s="12">
        <v>27600000</v>
      </c>
      <c r="G370" s="12"/>
      <c r="H370" s="29">
        <v>37196</v>
      </c>
    </row>
    <row r="371" spans="1:9" x14ac:dyDescent="0.2">
      <c r="A371" s="21">
        <v>3120</v>
      </c>
      <c r="B371" t="s">
        <v>111</v>
      </c>
      <c r="C371" t="s">
        <v>113</v>
      </c>
      <c r="D371" s="41">
        <v>6747</v>
      </c>
      <c r="E371" s="41">
        <v>3303</v>
      </c>
      <c r="F371" s="42">
        <v>60000000</v>
      </c>
      <c r="G371" s="42"/>
      <c r="H371" s="29">
        <v>37196</v>
      </c>
    </row>
    <row r="372" spans="1:9" x14ac:dyDescent="0.2">
      <c r="A372" s="21">
        <v>3140</v>
      </c>
      <c r="B372" t="s">
        <v>43</v>
      </c>
      <c r="C372" t="s">
        <v>114</v>
      </c>
      <c r="D372" s="12">
        <v>731</v>
      </c>
      <c r="E372" s="12">
        <v>297</v>
      </c>
      <c r="F372" s="12">
        <v>12200000</v>
      </c>
      <c r="G372" s="12"/>
      <c r="H372" s="29">
        <v>37196</v>
      </c>
    </row>
    <row r="373" spans="1:9" x14ac:dyDescent="0.2">
      <c r="A373" s="15" t="s">
        <v>12</v>
      </c>
      <c r="B373" t="s">
        <v>10</v>
      </c>
      <c r="C373" t="s">
        <v>338</v>
      </c>
      <c r="D373" s="43">
        <v>30061</v>
      </c>
      <c r="E373" s="43">
        <v>21769</v>
      </c>
      <c r="F373" s="37">
        <v>180000000</v>
      </c>
      <c r="G373" s="37"/>
      <c r="H373" s="29">
        <v>36831</v>
      </c>
    </row>
    <row r="374" spans="1:9" x14ac:dyDescent="0.2">
      <c r="A374" s="15" t="s">
        <v>16</v>
      </c>
      <c r="B374" t="s">
        <v>10</v>
      </c>
      <c r="C374" t="s">
        <v>241</v>
      </c>
      <c r="D374" s="43">
        <v>5338</v>
      </c>
      <c r="E374" s="43">
        <v>3961</v>
      </c>
      <c r="F374" s="37">
        <v>28500000</v>
      </c>
      <c r="G374" s="37"/>
      <c r="H374" s="29">
        <v>36831</v>
      </c>
    </row>
    <row r="375" spans="1:9" x14ac:dyDescent="0.2">
      <c r="A375" s="15" t="s">
        <v>255</v>
      </c>
      <c r="B375" t="s">
        <v>10</v>
      </c>
      <c r="C375" t="s">
        <v>339</v>
      </c>
      <c r="D375" s="43">
        <v>796</v>
      </c>
      <c r="E375" s="43">
        <v>320</v>
      </c>
      <c r="F375" s="37">
        <v>4875000</v>
      </c>
      <c r="G375" s="37"/>
      <c r="H375" s="29">
        <v>36831</v>
      </c>
    </row>
    <row r="376" spans="1:9" x14ac:dyDescent="0.2">
      <c r="A376" s="15" t="s">
        <v>278</v>
      </c>
      <c r="B376" t="s">
        <v>279</v>
      </c>
      <c r="C376" t="s">
        <v>340</v>
      </c>
      <c r="D376" s="44">
        <v>961</v>
      </c>
      <c r="E376" s="44">
        <v>889</v>
      </c>
      <c r="F376" s="37">
        <v>3750000</v>
      </c>
      <c r="G376" s="37"/>
      <c r="H376" s="29">
        <v>36831</v>
      </c>
    </row>
    <row r="377" spans="1:9" x14ac:dyDescent="0.2">
      <c r="A377" s="15" t="s">
        <v>278</v>
      </c>
      <c r="B377" t="s">
        <v>279</v>
      </c>
      <c r="C377" t="s">
        <v>340</v>
      </c>
      <c r="D377" s="44">
        <v>751</v>
      </c>
      <c r="E377" s="44">
        <v>1093</v>
      </c>
      <c r="F377" s="37"/>
      <c r="G377" s="37">
        <v>2200000</v>
      </c>
      <c r="H377" s="29">
        <v>36831</v>
      </c>
    </row>
    <row r="378" spans="1:9" x14ac:dyDescent="0.2">
      <c r="A378" s="15" t="s">
        <v>341</v>
      </c>
      <c r="B378" t="s">
        <v>103</v>
      </c>
      <c r="C378" t="s">
        <v>103</v>
      </c>
      <c r="D378" s="44">
        <v>637</v>
      </c>
      <c r="E378" s="44">
        <v>560</v>
      </c>
      <c r="F378" s="37">
        <v>4400000</v>
      </c>
      <c r="G378" s="37"/>
      <c r="H378" s="29">
        <v>36831</v>
      </c>
    </row>
    <row r="379" spans="1:9" x14ac:dyDescent="0.2">
      <c r="A379" s="15" t="s">
        <v>122</v>
      </c>
      <c r="B379" t="s">
        <v>123</v>
      </c>
      <c r="C379" t="s">
        <v>123</v>
      </c>
      <c r="D379" s="44">
        <v>49638</v>
      </c>
      <c r="E379" s="44">
        <v>31953</v>
      </c>
      <c r="F379" s="37">
        <v>178200000</v>
      </c>
      <c r="G379" s="37"/>
      <c r="H379" s="29">
        <v>36831</v>
      </c>
      <c r="I379" s="12"/>
    </row>
    <row r="380" spans="1:9" x14ac:dyDescent="0.2">
      <c r="A380" s="21">
        <v>1030</v>
      </c>
      <c r="B380" t="s">
        <v>27</v>
      </c>
      <c r="C380" t="s">
        <v>342</v>
      </c>
      <c r="D380" s="44">
        <v>2521</v>
      </c>
      <c r="E380" s="44">
        <v>1751</v>
      </c>
      <c r="F380" s="37">
        <v>8500000</v>
      </c>
      <c r="G380" s="37"/>
      <c r="H380" s="29">
        <v>36831</v>
      </c>
    </row>
    <row r="381" spans="1:9" x14ac:dyDescent="0.2">
      <c r="A381" s="21">
        <v>1220</v>
      </c>
      <c r="B381" t="s">
        <v>32</v>
      </c>
      <c r="C381" t="s">
        <v>250</v>
      </c>
      <c r="D381" s="44">
        <v>1262</v>
      </c>
      <c r="E381" s="44">
        <v>805</v>
      </c>
      <c r="F381" s="37">
        <v>14450000</v>
      </c>
      <c r="G381" s="37"/>
      <c r="H381" s="29">
        <v>36831</v>
      </c>
    </row>
    <row r="382" spans="1:9" x14ac:dyDescent="0.2">
      <c r="A382" s="21">
        <v>1550</v>
      </c>
      <c r="B382" t="s">
        <v>153</v>
      </c>
      <c r="C382" t="s">
        <v>154</v>
      </c>
      <c r="D382" s="44">
        <v>36008</v>
      </c>
      <c r="E382" s="44">
        <v>27259</v>
      </c>
      <c r="F382" s="37">
        <v>175000000</v>
      </c>
      <c r="G382" s="37"/>
      <c r="H382" s="29">
        <v>36831</v>
      </c>
    </row>
    <row r="383" spans="1:9" x14ac:dyDescent="0.2">
      <c r="A383" s="21">
        <v>1580</v>
      </c>
      <c r="B383" t="s">
        <v>62</v>
      </c>
      <c r="C383" t="s">
        <v>343</v>
      </c>
      <c r="D383" s="44">
        <v>1947</v>
      </c>
      <c r="E383" s="44">
        <v>1775</v>
      </c>
      <c r="F383" s="37">
        <v>7175000</v>
      </c>
      <c r="G383" s="37"/>
      <c r="H383" s="29">
        <v>36831</v>
      </c>
    </row>
    <row r="384" spans="1:9" x14ac:dyDescent="0.2">
      <c r="A384" s="21">
        <v>1620</v>
      </c>
      <c r="B384" t="s">
        <v>62</v>
      </c>
      <c r="C384" t="s">
        <v>330</v>
      </c>
      <c r="D384" s="44">
        <v>171</v>
      </c>
      <c r="E384" s="44">
        <v>360</v>
      </c>
      <c r="F384" s="37"/>
      <c r="G384" s="37">
        <v>1945000</v>
      </c>
      <c r="H384" s="29">
        <v>36831</v>
      </c>
    </row>
    <row r="385" spans="1:9" x14ac:dyDescent="0.2">
      <c r="A385" s="21">
        <v>2640</v>
      </c>
      <c r="B385" t="s">
        <v>195</v>
      </c>
      <c r="C385" t="s">
        <v>196</v>
      </c>
      <c r="D385" s="44">
        <v>3872</v>
      </c>
      <c r="E385" s="44">
        <v>1703</v>
      </c>
      <c r="F385" s="37">
        <v>40900000</v>
      </c>
      <c r="G385" s="37"/>
      <c r="H385" s="29">
        <v>36831</v>
      </c>
    </row>
    <row r="386" spans="1:9" x14ac:dyDescent="0.2">
      <c r="A386" s="21">
        <v>2780</v>
      </c>
      <c r="B386" t="s">
        <v>233</v>
      </c>
      <c r="C386" t="s">
        <v>234</v>
      </c>
      <c r="D386" s="43">
        <v>770</v>
      </c>
      <c r="E386" s="43">
        <v>466</v>
      </c>
      <c r="F386" s="42">
        <v>8950000</v>
      </c>
      <c r="G386" s="42"/>
      <c r="H386" s="29">
        <v>36831</v>
      </c>
    </row>
    <row r="387" spans="1:9" x14ac:dyDescent="0.2">
      <c r="A387" s="15" t="s">
        <v>12</v>
      </c>
      <c r="B387" t="s">
        <v>10</v>
      </c>
      <c r="C387" t="s">
        <v>338</v>
      </c>
      <c r="D387" s="38">
        <v>10712</v>
      </c>
      <c r="E387" s="38">
        <v>11492</v>
      </c>
      <c r="G387">
        <v>180000000</v>
      </c>
      <c r="H387" s="29">
        <v>36465</v>
      </c>
    </row>
    <row r="388" spans="1:9" x14ac:dyDescent="0.2">
      <c r="A388" s="15" t="s">
        <v>82</v>
      </c>
      <c r="B388" t="s">
        <v>52</v>
      </c>
      <c r="C388" t="s">
        <v>83</v>
      </c>
      <c r="D388" s="38">
        <v>30544</v>
      </c>
      <c r="E388" s="38">
        <v>15799</v>
      </c>
      <c r="F388">
        <v>172000000</v>
      </c>
      <c r="H388" s="29">
        <v>36465</v>
      </c>
    </row>
    <row r="389" spans="1:9" x14ac:dyDescent="0.2">
      <c r="A389" s="15" t="s">
        <v>320</v>
      </c>
      <c r="B389" s="45" t="s">
        <v>321</v>
      </c>
      <c r="C389" s="45" t="s">
        <v>62</v>
      </c>
      <c r="D389" s="46">
        <v>545</v>
      </c>
      <c r="E389" s="46">
        <v>701</v>
      </c>
      <c r="F389" s="45"/>
      <c r="G389">
        <v>4825000</v>
      </c>
      <c r="H389" s="29">
        <v>36465</v>
      </c>
    </row>
    <row r="390" spans="1:9" x14ac:dyDescent="0.2">
      <c r="A390" s="15" t="s">
        <v>322</v>
      </c>
      <c r="B390" s="45" t="s">
        <v>323</v>
      </c>
      <c r="C390" s="45" t="s">
        <v>323</v>
      </c>
      <c r="D390" s="46">
        <v>215</v>
      </c>
      <c r="E390" s="46">
        <v>479</v>
      </c>
      <c r="F390" s="45"/>
      <c r="G390">
        <v>13000000</v>
      </c>
      <c r="H390" s="29">
        <v>36465</v>
      </c>
    </row>
    <row r="391" spans="1:9" x14ac:dyDescent="0.2">
      <c r="A391" s="15" t="s">
        <v>344</v>
      </c>
      <c r="B391" s="45" t="s">
        <v>345</v>
      </c>
      <c r="C391" s="45" t="s">
        <v>345</v>
      </c>
      <c r="D391" s="46">
        <v>1576</v>
      </c>
      <c r="E391" s="46">
        <v>1289</v>
      </c>
      <c r="F391" s="45">
        <v>18500000</v>
      </c>
      <c r="H391" s="29">
        <v>36465</v>
      </c>
    </row>
    <row r="392" spans="1:9" x14ac:dyDescent="0.2">
      <c r="A392" s="15" t="s">
        <v>278</v>
      </c>
      <c r="B392" s="45" t="s">
        <v>279</v>
      </c>
      <c r="C392" s="45" t="s">
        <v>340</v>
      </c>
      <c r="D392" s="46">
        <v>502</v>
      </c>
      <c r="E392" s="46">
        <v>756</v>
      </c>
      <c r="F392" s="45"/>
      <c r="G392">
        <v>6900000</v>
      </c>
      <c r="H392" s="29">
        <v>36465</v>
      </c>
    </row>
    <row r="393" spans="1:9" x14ac:dyDescent="0.2">
      <c r="A393" s="15" t="s">
        <v>341</v>
      </c>
      <c r="B393" s="45" t="s">
        <v>103</v>
      </c>
      <c r="C393" s="45" t="s">
        <v>103</v>
      </c>
      <c r="D393" s="46">
        <v>387</v>
      </c>
      <c r="E393" s="46">
        <v>400</v>
      </c>
      <c r="F393" s="45"/>
      <c r="G393">
        <v>5500000</v>
      </c>
      <c r="H393" s="29">
        <v>36465</v>
      </c>
    </row>
    <row r="394" spans="1:9" x14ac:dyDescent="0.2">
      <c r="A394" s="21">
        <v>1020</v>
      </c>
      <c r="B394" s="45" t="s">
        <v>27</v>
      </c>
      <c r="C394" s="45" t="s">
        <v>28</v>
      </c>
      <c r="D394" s="46">
        <v>3653</v>
      </c>
      <c r="E394" s="46">
        <v>2336</v>
      </c>
      <c r="F394" s="45">
        <v>10500000</v>
      </c>
      <c r="H394" s="29">
        <v>36465</v>
      </c>
      <c r="I394" s="12"/>
    </row>
    <row r="395" spans="1:9" x14ac:dyDescent="0.2">
      <c r="A395" s="21">
        <v>1050</v>
      </c>
      <c r="B395" s="45" t="s">
        <v>27</v>
      </c>
      <c r="C395" s="45" t="s">
        <v>346</v>
      </c>
      <c r="D395" s="46">
        <v>320</v>
      </c>
      <c r="E395" s="46">
        <v>227</v>
      </c>
      <c r="F395" s="45">
        <v>3935000</v>
      </c>
      <c r="H395" s="29">
        <v>36465</v>
      </c>
    </row>
    <row r="396" spans="1:9" x14ac:dyDescent="0.2">
      <c r="A396" s="21">
        <v>1080</v>
      </c>
      <c r="B396" s="45" t="s">
        <v>27</v>
      </c>
      <c r="C396" s="45" t="s">
        <v>247</v>
      </c>
      <c r="D396" s="46">
        <v>2284</v>
      </c>
      <c r="E396" s="46">
        <v>1260</v>
      </c>
      <c r="F396" s="45">
        <v>23000000</v>
      </c>
      <c r="H396" s="29">
        <v>36465</v>
      </c>
    </row>
    <row r="397" spans="1:9" x14ac:dyDescent="0.2">
      <c r="A397" s="21">
        <v>1450</v>
      </c>
      <c r="B397" s="45" t="s">
        <v>35</v>
      </c>
      <c r="C397" s="45" t="s">
        <v>36</v>
      </c>
      <c r="D397" s="46">
        <v>260</v>
      </c>
      <c r="E397" s="46">
        <v>358</v>
      </c>
      <c r="F397" s="45"/>
      <c r="G397">
        <v>1000000</v>
      </c>
      <c r="H397" s="29">
        <v>36465</v>
      </c>
    </row>
    <row r="398" spans="1:9" x14ac:dyDescent="0.2">
      <c r="A398" s="21">
        <v>1450</v>
      </c>
      <c r="B398" s="45" t="s">
        <v>35</v>
      </c>
      <c r="C398" s="45" t="s">
        <v>36</v>
      </c>
      <c r="D398" s="46">
        <v>353</v>
      </c>
      <c r="E398" s="46">
        <v>266</v>
      </c>
      <c r="F398" s="45">
        <v>1500000</v>
      </c>
      <c r="H398" s="29">
        <v>36465</v>
      </c>
    </row>
    <row r="399" spans="1:9" x14ac:dyDescent="0.2">
      <c r="A399" s="21">
        <v>1790</v>
      </c>
      <c r="B399" s="45" t="s">
        <v>99</v>
      </c>
      <c r="C399" s="45" t="s">
        <v>347</v>
      </c>
      <c r="D399" s="46">
        <f>484+28</f>
        <v>512</v>
      </c>
      <c r="E399" s="46">
        <f>175+14</f>
        <v>189</v>
      </c>
      <c r="F399" s="80">
        <v>2490000</v>
      </c>
      <c r="H399" s="29">
        <v>36465</v>
      </c>
    </row>
    <row r="400" spans="1:9" x14ac:dyDescent="0.2">
      <c r="A400" s="21">
        <v>2180</v>
      </c>
      <c r="B400" t="s">
        <v>104</v>
      </c>
      <c r="C400" t="s">
        <v>104</v>
      </c>
      <c r="D400" s="38">
        <v>3083</v>
      </c>
      <c r="E400" s="38">
        <v>4030</v>
      </c>
      <c r="G400">
        <v>13000000</v>
      </c>
      <c r="H400" s="29">
        <v>36465</v>
      </c>
    </row>
    <row r="401" spans="1:9" x14ac:dyDescent="0.2">
      <c r="A401" s="21">
        <v>2680</v>
      </c>
      <c r="B401" t="s">
        <v>159</v>
      </c>
      <c r="C401" t="s">
        <v>348</v>
      </c>
      <c r="D401" s="38">
        <v>129</v>
      </c>
      <c r="E401" s="38">
        <v>204</v>
      </c>
      <c r="G401">
        <v>900000</v>
      </c>
      <c r="H401" s="29">
        <v>36465</v>
      </c>
    </row>
    <row r="402" spans="1:9" x14ac:dyDescent="0.2">
      <c r="A402" s="21">
        <v>2700</v>
      </c>
      <c r="B402" t="s">
        <v>136</v>
      </c>
      <c r="C402" t="s">
        <v>349</v>
      </c>
      <c r="D402" s="38">
        <v>4363</v>
      </c>
      <c r="E402" s="38">
        <v>2877</v>
      </c>
      <c r="F402">
        <v>26400000</v>
      </c>
      <c r="H402" s="29">
        <v>36465</v>
      </c>
    </row>
    <row r="403" spans="1:9" x14ac:dyDescent="0.2">
      <c r="A403" s="21">
        <v>3090</v>
      </c>
      <c r="B403" t="s">
        <v>111</v>
      </c>
      <c r="C403" t="s">
        <v>210</v>
      </c>
      <c r="D403" s="38">
        <v>745</v>
      </c>
      <c r="E403" s="38">
        <v>639</v>
      </c>
      <c r="F403">
        <v>16900000</v>
      </c>
      <c r="H403" s="29">
        <v>36465</v>
      </c>
    </row>
    <row r="404" spans="1:9" x14ac:dyDescent="0.2">
      <c r="A404" s="15" t="s">
        <v>115</v>
      </c>
      <c r="B404" t="s">
        <v>52</v>
      </c>
      <c r="C404" t="s">
        <v>350</v>
      </c>
      <c r="D404" s="44">
        <v>4021</v>
      </c>
      <c r="E404" s="44">
        <v>3471</v>
      </c>
      <c r="F404" s="37">
        <v>27016400</v>
      </c>
      <c r="G404" s="37"/>
      <c r="H404" s="29">
        <v>36100</v>
      </c>
    </row>
    <row r="405" spans="1:9" x14ac:dyDescent="0.2">
      <c r="A405" s="15" t="s">
        <v>351</v>
      </c>
      <c r="B405" t="s">
        <v>52</v>
      </c>
      <c r="C405" t="s">
        <v>352</v>
      </c>
      <c r="D405" s="43">
        <v>298</v>
      </c>
      <c r="E405" s="43">
        <v>243</v>
      </c>
      <c r="F405" s="42">
        <v>2950000</v>
      </c>
      <c r="G405" s="42"/>
      <c r="H405" s="29">
        <v>36100</v>
      </c>
    </row>
    <row r="406" spans="1:9" x14ac:dyDescent="0.2">
      <c r="A406" s="15" t="s">
        <v>351</v>
      </c>
      <c r="B406" t="s">
        <v>52</v>
      </c>
      <c r="C406" t="s">
        <v>352</v>
      </c>
      <c r="D406" s="43">
        <v>298</v>
      </c>
      <c r="E406" s="43">
        <v>247</v>
      </c>
      <c r="F406" s="42">
        <v>550000</v>
      </c>
      <c r="G406" s="42"/>
      <c r="H406" s="29">
        <v>36100</v>
      </c>
      <c r="I406" s="12"/>
    </row>
    <row r="407" spans="1:9" x14ac:dyDescent="0.2">
      <c r="A407" s="15" t="s">
        <v>242</v>
      </c>
      <c r="B407" t="s">
        <v>21</v>
      </c>
      <c r="C407" t="s">
        <v>22</v>
      </c>
      <c r="D407" s="44">
        <v>44650</v>
      </c>
      <c r="E407" s="44">
        <v>28042</v>
      </c>
      <c r="F407" s="37">
        <v>63655000</v>
      </c>
      <c r="G407" s="37"/>
      <c r="H407" s="29">
        <v>36100</v>
      </c>
    </row>
    <row r="408" spans="1:9" x14ac:dyDescent="0.2">
      <c r="A408" s="15" t="s">
        <v>344</v>
      </c>
      <c r="B408" t="s">
        <v>345</v>
      </c>
      <c r="C408" t="s">
        <v>345</v>
      </c>
      <c r="D408" s="44">
        <v>1795</v>
      </c>
      <c r="E408" s="44">
        <v>2022</v>
      </c>
      <c r="F408" s="37"/>
      <c r="G408" s="37">
        <v>16270000</v>
      </c>
      <c r="H408" s="29">
        <v>36100</v>
      </c>
    </row>
    <row r="409" spans="1:9" x14ac:dyDescent="0.2">
      <c r="A409" s="15" t="s">
        <v>182</v>
      </c>
      <c r="B409" t="s">
        <v>183</v>
      </c>
      <c r="C409" t="s">
        <v>183</v>
      </c>
      <c r="D409" s="44">
        <v>81170</v>
      </c>
      <c r="E409" s="44">
        <v>62975</v>
      </c>
      <c r="F409" s="37">
        <v>305000000</v>
      </c>
      <c r="G409" s="37"/>
      <c r="H409" s="29">
        <v>36100</v>
      </c>
    </row>
    <row r="410" spans="1:9" x14ac:dyDescent="0.2">
      <c r="A410" s="15" t="s">
        <v>341</v>
      </c>
      <c r="B410" t="s">
        <v>103</v>
      </c>
      <c r="C410" t="s">
        <v>103</v>
      </c>
      <c r="D410" s="44">
        <v>426</v>
      </c>
      <c r="E410" s="44">
        <v>452</v>
      </c>
      <c r="F410" s="37"/>
      <c r="G410" s="37">
        <v>5300000</v>
      </c>
      <c r="H410" s="29">
        <v>36100</v>
      </c>
    </row>
    <row r="411" spans="1:9" x14ac:dyDescent="0.2">
      <c r="A411" s="15" t="s">
        <v>244</v>
      </c>
      <c r="B411" t="s">
        <v>245</v>
      </c>
      <c r="C411" t="s">
        <v>245</v>
      </c>
      <c r="D411" s="44">
        <v>3959</v>
      </c>
      <c r="E411" s="44">
        <v>3641</v>
      </c>
      <c r="F411" s="37">
        <v>48360000</v>
      </c>
      <c r="G411" s="37"/>
      <c r="H411" s="29">
        <v>36100</v>
      </c>
    </row>
    <row r="412" spans="1:9" x14ac:dyDescent="0.2">
      <c r="A412" s="15" t="s">
        <v>23</v>
      </c>
      <c r="B412" t="s">
        <v>24</v>
      </c>
      <c r="C412" t="s">
        <v>25</v>
      </c>
      <c r="D412" s="44">
        <v>2322</v>
      </c>
      <c r="E412" s="44">
        <v>1492</v>
      </c>
      <c r="F412" s="37">
        <v>15500000</v>
      </c>
      <c r="G412" s="37"/>
      <c r="H412" s="29">
        <v>36100</v>
      </c>
    </row>
    <row r="413" spans="1:9" x14ac:dyDescent="0.2">
      <c r="A413" s="15" t="s">
        <v>325</v>
      </c>
      <c r="B413" t="s">
        <v>27</v>
      </c>
      <c r="C413" t="s">
        <v>326</v>
      </c>
      <c r="D413" s="44">
        <v>4312</v>
      </c>
      <c r="E413" s="44">
        <v>5333</v>
      </c>
      <c r="F413" s="37"/>
      <c r="G413" s="37">
        <v>27000000</v>
      </c>
      <c r="H413" s="29">
        <v>36100</v>
      </c>
    </row>
    <row r="414" spans="1:9" x14ac:dyDescent="0.2">
      <c r="A414" s="21">
        <v>1110</v>
      </c>
      <c r="B414" t="s">
        <v>27</v>
      </c>
      <c r="C414" t="s">
        <v>30</v>
      </c>
      <c r="D414" s="43">
        <v>3747</v>
      </c>
      <c r="E414" s="43">
        <v>2912</v>
      </c>
      <c r="F414" s="37">
        <v>15900000</v>
      </c>
      <c r="G414" s="37"/>
      <c r="H414" s="29">
        <v>36100</v>
      </c>
    </row>
    <row r="415" spans="1:9" x14ac:dyDescent="0.2">
      <c r="A415" s="21">
        <v>1330</v>
      </c>
      <c r="B415" t="s">
        <v>353</v>
      </c>
      <c r="C415" t="s">
        <v>353</v>
      </c>
      <c r="D415" s="44">
        <v>565</v>
      </c>
      <c r="E415" s="44">
        <v>406</v>
      </c>
      <c r="F415" s="37">
        <v>14600000</v>
      </c>
      <c r="G415" s="37"/>
      <c r="H415" s="29">
        <v>36100</v>
      </c>
    </row>
    <row r="416" spans="1:9" x14ac:dyDescent="0.2">
      <c r="A416" s="21">
        <v>1330</v>
      </c>
      <c r="B416" t="s">
        <v>353</v>
      </c>
      <c r="C416" t="s">
        <v>353</v>
      </c>
      <c r="D416" s="44">
        <v>537</v>
      </c>
      <c r="E416" s="44">
        <v>433</v>
      </c>
      <c r="F416" s="37">
        <v>3250000</v>
      </c>
      <c r="G416" s="37"/>
      <c r="H416" s="29">
        <v>36100</v>
      </c>
    </row>
    <row r="417" spans="1:9" x14ac:dyDescent="0.2">
      <c r="A417" s="21">
        <v>1500</v>
      </c>
      <c r="B417" t="s">
        <v>35</v>
      </c>
      <c r="C417" t="s">
        <v>354</v>
      </c>
      <c r="D417" s="44">
        <v>1013</v>
      </c>
      <c r="E417" s="44">
        <v>655</v>
      </c>
      <c r="F417" s="37">
        <v>6795000</v>
      </c>
      <c r="G417" s="37"/>
      <c r="H417" s="29">
        <v>36100</v>
      </c>
    </row>
    <row r="418" spans="1:9" x14ac:dyDescent="0.2">
      <c r="A418" s="21">
        <v>1510</v>
      </c>
      <c r="B418" t="s">
        <v>96</v>
      </c>
      <c r="C418" t="s">
        <v>96</v>
      </c>
      <c r="D418" s="44">
        <v>1073</v>
      </c>
      <c r="E418" s="44">
        <v>1246</v>
      </c>
      <c r="F418" s="37"/>
      <c r="G418" s="37">
        <v>2000000</v>
      </c>
      <c r="H418" s="29">
        <v>36100</v>
      </c>
    </row>
    <row r="419" spans="1:9" x14ac:dyDescent="0.2">
      <c r="A419" s="21">
        <v>1530</v>
      </c>
      <c r="B419" t="s">
        <v>97</v>
      </c>
      <c r="C419" t="s">
        <v>98</v>
      </c>
      <c r="D419" s="44">
        <v>1064</v>
      </c>
      <c r="E419" s="44">
        <v>766</v>
      </c>
      <c r="F419" s="37">
        <v>5000000</v>
      </c>
      <c r="G419" s="37"/>
      <c r="H419" s="29">
        <v>36100</v>
      </c>
    </row>
    <row r="420" spans="1:9" x14ac:dyDescent="0.2">
      <c r="A420" s="21">
        <v>1530</v>
      </c>
      <c r="B420" t="s">
        <v>97</v>
      </c>
      <c r="C420" t="s">
        <v>98</v>
      </c>
      <c r="D420" s="44">
        <v>975</v>
      </c>
      <c r="E420" s="44">
        <v>854</v>
      </c>
      <c r="F420" s="37">
        <v>2900000</v>
      </c>
      <c r="G420" s="37"/>
      <c r="H420" s="29">
        <v>36100</v>
      </c>
    </row>
    <row r="421" spans="1:9" x14ac:dyDescent="0.2">
      <c r="A421" s="21">
        <v>1620</v>
      </c>
      <c r="B421" t="s">
        <v>62</v>
      </c>
      <c r="C421" t="s">
        <v>330</v>
      </c>
      <c r="D421" s="44">
        <v>136</v>
      </c>
      <c r="E421" s="44">
        <v>274</v>
      </c>
      <c r="F421" s="37"/>
      <c r="G421" s="37">
        <v>1840000</v>
      </c>
      <c r="H421" s="29">
        <v>36100</v>
      </c>
    </row>
    <row r="422" spans="1:9" x14ac:dyDescent="0.2">
      <c r="A422" s="21">
        <v>1780</v>
      </c>
      <c r="B422" t="s">
        <v>99</v>
      </c>
      <c r="C422" t="s">
        <v>100</v>
      </c>
      <c r="D422" s="44">
        <v>347</v>
      </c>
      <c r="E422" s="44">
        <v>303</v>
      </c>
      <c r="F422" s="37">
        <v>1680000</v>
      </c>
      <c r="G422" s="37"/>
      <c r="H422" s="29">
        <v>36100</v>
      </c>
    </row>
    <row r="423" spans="1:9" x14ac:dyDescent="0.2">
      <c r="A423" s="21">
        <v>1980</v>
      </c>
      <c r="B423" t="s">
        <v>187</v>
      </c>
      <c r="C423" t="s">
        <v>355</v>
      </c>
      <c r="D423" s="44">
        <v>167</v>
      </c>
      <c r="E423" s="44">
        <v>128</v>
      </c>
      <c r="F423" s="37">
        <v>3500000</v>
      </c>
      <c r="G423" s="37"/>
      <c r="H423" s="29">
        <v>36100</v>
      </c>
    </row>
    <row r="424" spans="1:9" x14ac:dyDescent="0.2">
      <c r="A424" s="21">
        <v>2180</v>
      </c>
      <c r="B424" t="s">
        <v>104</v>
      </c>
      <c r="C424" t="s">
        <v>104</v>
      </c>
      <c r="D424" s="44">
        <v>4551</v>
      </c>
      <c r="E424" s="44">
        <v>5244</v>
      </c>
      <c r="F424" s="37"/>
      <c r="G424" s="37">
        <v>18585000</v>
      </c>
      <c r="H424" s="29">
        <v>36100</v>
      </c>
    </row>
    <row r="425" spans="1:9" x14ac:dyDescent="0.2">
      <c r="A425" s="21">
        <v>2405</v>
      </c>
      <c r="B425" t="s">
        <v>68</v>
      </c>
      <c r="C425" t="s">
        <v>69</v>
      </c>
      <c r="D425" s="44">
        <v>2498</v>
      </c>
      <c r="E425" s="44">
        <v>2175</v>
      </c>
      <c r="F425" s="37">
        <v>12825000</v>
      </c>
      <c r="G425" s="37"/>
      <c r="H425" s="29">
        <v>36100</v>
      </c>
    </row>
    <row r="426" spans="1:9" x14ac:dyDescent="0.2">
      <c r="A426" s="21">
        <v>2600</v>
      </c>
      <c r="B426" t="s">
        <v>156</v>
      </c>
      <c r="C426" t="s">
        <v>335</v>
      </c>
      <c r="D426" s="43">
        <v>1621</v>
      </c>
      <c r="E426" s="43">
        <v>1563</v>
      </c>
      <c r="F426" s="42">
        <v>13380000</v>
      </c>
      <c r="G426" s="42"/>
      <c r="H426" s="29">
        <v>36100</v>
      </c>
    </row>
    <row r="427" spans="1:9" x14ac:dyDescent="0.2">
      <c r="A427" s="21">
        <v>2700</v>
      </c>
      <c r="B427" t="s">
        <v>136</v>
      </c>
      <c r="C427" t="s">
        <v>349</v>
      </c>
      <c r="D427" s="44">
        <v>5229</v>
      </c>
      <c r="E427" s="44">
        <v>5438</v>
      </c>
      <c r="F427" s="37"/>
      <c r="G427" s="37">
        <v>13540000</v>
      </c>
      <c r="H427" s="29">
        <v>36100</v>
      </c>
    </row>
    <row r="428" spans="1:9" x14ac:dyDescent="0.2">
      <c r="A428" s="21">
        <v>2720</v>
      </c>
      <c r="B428" t="s">
        <v>200</v>
      </c>
      <c r="C428" t="s">
        <v>203</v>
      </c>
      <c r="D428" s="43">
        <v>664</v>
      </c>
      <c r="E428" s="43">
        <v>296</v>
      </c>
      <c r="F428" s="42">
        <v>5600000</v>
      </c>
      <c r="G428" s="42"/>
      <c r="H428" s="29">
        <v>36100</v>
      </c>
    </row>
    <row r="429" spans="1:9" x14ac:dyDescent="0.2">
      <c r="A429" s="21">
        <v>2830</v>
      </c>
      <c r="B429" t="s">
        <v>40</v>
      </c>
      <c r="C429" t="s">
        <v>41</v>
      </c>
      <c r="D429" s="43">
        <v>913</v>
      </c>
      <c r="E429" s="43">
        <v>759</v>
      </c>
      <c r="F429" s="42">
        <v>4070000</v>
      </c>
      <c r="G429" s="42"/>
      <c r="H429" s="29">
        <v>36100</v>
      </c>
      <c r="I429" s="12"/>
    </row>
    <row r="430" spans="1:9" x14ac:dyDescent="0.2">
      <c r="A430" s="15" t="s">
        <v>178</v>
      </c>
      <c r="B430" t="s">
        <v>21</v>
      </c>
      <c r="C430" t="s">
        <v>356</v>
      </c>
      <c r="D430" s="43">
        <v>10541</v>
      </c>
      <c r="E430" s="43">
        <v>7083</v>
      </c>
      <c r="F430" s="42">
        <v>98675000</v>
      </c>
      <c r="G430" s="42"/>
      <c r="H430" s="29">
        <v>35735</v>
      </c>
      <c r="I430" s="12"/>
    </row>
    <row r="431" spans="1:9" x14ac:dyDescent="0.2">
      <c r="A431" s="15" t="s">
        <v>87</v>
      </c>
      <c r="B431" t="s">
        <v>85</v>
      </c>
      <c r="C431" t="s">
        <v>88</v>
      </c>
      <c r="D431" s="44">
        <v>1658</v>
      </c>
      <c r="E431" s="44">
        <v>1604</v>
      </c>
      <c r="F431" s="37">
        <v>7370000</v>
      </c>
      <c r="G431" s="37"/>
      <c r="H431" s="29">
        <v>35735</v>
      </c>
    </row>
    <row r="432" spans="1:9" x14ac:dyDescent="0.2">
      <c r="A432" s="15" t="s">
        <v>122</v>
      </c>
      <c r="B432" t="s">
        <v>123</v>
      </c>
      <c r="C432" t="s">
        <v>123</v>
      </c>
      <c r="D432" s="44">
        <v>11603</v>
      </c>
      <c r="E432" s="44">
        <v>7654</v>
      </c>
      <c r="F432" s="37">
        <v>117000000</v>
      </c>
      <c r="G432" s="37"/>
      <c r="H432" s="29">
        <v>35735</v>
      </c>
    </row>
    <row r="433" spans="1:8" x14ac:dyDescent="0.2">
      <c r="A433" s="15" t="s">
        <v>244</v>
      </c>
      <c r="B433" t="s">
        <v>245</v>
      </c>
      <c r="C433" t="s">
        <v>245</v>
      </c>
      <c r="D433" s="44">
        <v>2534</v>
      </c>
      <c r="E433" s="44">
        <v>2660</v>
      </c>
      <c r="F433" s="37"/>
      <c r="G433" s="37">
        <v>54900000</v>
      </c>
      <c r="H433" s="29">
        <v>35735</v>
      </c>
    </row>
    <row r="434" spans="1:8" x14ac:dyDescent="0.2">
      <c r="A434" s="15" t="s">
        <v>125</v>
      </c>
      <c r="B434" t="s">
        <v>24</v>
      </c>
      <c r="C434" t="s">
        <v>357</v>
      </c>
      <c r="D434" s="44">
        <v>251</v>
      </c>
      <c r="E434" s="44">
        <v>204</v>
      </c>
      <c r="F434" s="37">
        <v>600000</v>
      </c>
      <c r="G434" s="37"/>
      <c r="H434" s="29">
        <v>35735</v>
      </c>
    </row>
    <row r="435" spans="1:8" x14ac:dyDescent="0.2">
      <c r="A435" s="21">
        <v>1150</v>
      </c>
      <c r="B435" t="s">
        <v>59</v>
      </c>
      <c r="C435" t="s">
        <v>148</v>
      </c>
      <c r="D435" s="43">
        <v>1023</v>
      </c>
      <c r="E435" s="43">
        <v>1184</v>
      </c>
      <c r="F435" s="37"/>
      <c r="G435" s="37">
        <v>10600000</v>
      </c>
      <c r="H435" s="29">
        <v>35735</v>
      </c>
    </row>
    <row r="436" spans="1:8" x14ac:dyDescent="0.2">
      <c r="A436" s="21">
        <v>1330</v>
      </c>
      <c r="B436" t="s">
        <v>353</v>
      </c>
      <c r="C436" t="s">
        <v>353</v>
      </c>
      <c r="D436" s="44">
        <v>326</v>
      </c>
      <c r="E436" s="44">
        <v>352</v>
      </c>
      <c r="F436" s="37"/>
      <c r="G436" s="37">
        <v>18500000</v>
      </c>
      <c r="H436" s="29">
        <v>35735</v>
      </c>
    </row>
    <row r="437" spans="1:8" x14ac:dyDescent="0.2">
      <c r="A437" s="21">
        <v>1350</v>
      </c>
      <c r="B437" t="s">
        <v>150</v>
      </c>
      <c r="C437" t="s">
        <v>151</v>
      </c>
      <c r="D437" s="44">
        <v>1288</v>
      </c>
      <c r="E437" s="44">
        <v>1197</v>
      </c>
      <c r="F437" s="37">
        <v>17810000</v>
      </c>
      <c r="G437" s="37"/>
      <c r="H437" s="29">
        <v>35735</v>
      </c>
    </row>
    <row r="438" spans="1:8" x14ac:dyDescent="0.2">
      <c r="A438" s="21">
        <v>1420</v>
      </c>
      <c r="B438" t="s">
        <v>92</v>
      </c>
      <c r="C438" t="s">
        <v>92</v>
      </c>
      <c r="D438" s="44">
        <v>58339</v>
      </c>
      <c r="E438" s="44">
        <v>54770</v>
      </c>
      <c r="F438" s="42">
        <v>265000000</v>
      </c>
      <c r="G438" s="42"/>
      <c r="H438" s="29">
        <v>35735</v>
      </c>
    </row>
    <row r="439" spans="1:8" x14ac:dyDescent="0.2">
      <c r="A439" s="21">
        <v>1490</v>
      </c>
      <c r="B439" t="s">
        <v>35</v>
      </c>
      <c r="C439" t="s">
        <v>358</v>
      </c>
      <c r="D439" s="44">
        <v>130</v>
      </c>
      <c r="E439" s="44">
        <v>89</v>
      </c>
      <c r="F439" s="37">
        <v>700000</v>
      </c>
      <c r="G439" s="37"/>
      <c r="H439" s="29">
        <v>35735</v>
      </c>
    </row>
    <row r="440" spans="1:8" x14ac:dyDescent="0.2">
      <c r="A440" s="21">
        <v>1510</v>
      </c>
      <c r="B440" t="s">
        <v>96</v>
      </c>
      <c r="C440" t="s">
        <v>96</v>
      </c>
      <c r="D440" s="44">
        <v>544</v>
      </c>
      <c r="E440" s="44">
        <v>889</v>
      </c>
      <c r="F440" s="37"/>
      <c r="G440" s="37">
        <v>1825000</v>
      </c>
      <c r="H440" s="29">
        <v>35735</v>
      </c>
    </row>
    <row r="441" spans="1:8" x14ac:dyDescent="0.2">
      <c r="A441" s="21">
        <v>1510</v>
      </c>
      <c r="B441" t="s">
        <v>96</v>
      </c>
      <c r="C441" t="s">
        <v>96</v>
      </c>
      <c r="D441" s="44">
        <v>506</v>
      </c>
      <c r="E441" s="44">
        <v>923</v>
      </c>
      <c r="F441" s="37"/>
      <c r="G441" s="37">
        <v>1890000</v>
      </c>
      <c r="H441" s="29">
        <v>35735</v>
      </c>
    </row>
    <row r="442" spans="1:8" x14ac:dyDescent="0.2">
      <c r="A442" s="21">
        <v>1780</v>
      </c>
      <c r="B442" t="s">
        <v>99</v>
      </c>
      <c r="C442" t="s">
        <v>100</v>
      </c>
      <c r="D442" s="44">
        <v>233</v>
      </c>
      <c r="E442" s="44">
        <v>372</v>
      </c>
      <c r="F442" s="37"/>
      <c r="G442" s="37">
        <v>1780000</v>
      </c>
      <c r="H442" s="29">
        <v>35735</v>
      </c>
    </row>
    <row r="443" spans="1:8" x14ac:dyDescent="0.2">
      <c r="A443" s="21">
        <v>1870</v>
      </c>
      <c r="B443" t="s">
        <v>224</v>
      </c>
      <c r="C443" t="s">
        <v>359</v>
      </c>
      <c r="D443" s="44">
        <v>169</v>
      </c>
      <c r="E443" s="44">
        <v>104</v>
      </c>
      <c r="F443" s="37">
        <v>1815000</v>
      </c>
      <c r="G443" s="37"/>
      <c r="H443" s="29">
        <v>35735</v>
      </c>
    </row>
    <row r="444" spans="1:8" x14ac:dyDescent="0.2">
      <c r="A444" s="21">
        <v>1980</v>
      </c>
      <c r="B444" t="s">
        <v>187</v>
      </c>
      <c r="C444" t="s">
        <v>360</v>
      </c>
      <c r="D444" s="44">
        <v>87</v>
      </c>
      <c r="E444" s="44">
        <v>141</v>
      </c>
      <c r="F444" s="37"/>
      <c r="G444" s="37">
        <v>3600000</v>
      </c>
      <c r="H444" s="29">
        <v>35735</v>
      </c>
    </row>
    <row r="445" spans="1:8" x14ac:dyDescent="0.2">
      <c r="A445" s="21">
        <v>2405</v>
      </c>
      <c r="B445" t="s">
        <v>68</v>
      </c>
      <c r="C445" t="s">
        <v>69</v>
      </c>
      <c r="D445" s="44">
        <v>2249</v>
      </c>
      <c r="E445" s="44">
        <v>2358</v>
      </c>
      <c r="F445" s="37"/>
      <c r="G445" s="37">
        <v>11900000</v>
      </c>
      <c r="H445" s="29">
        <v>35735</v>
      </c>
    </row>
    <row r="446" spans="1:8" x14ac:dyDescent="0.2">
      <c r="A446" s="21">
        <v>2600</v>
      </c>
      <c r="B446" t="s">
        <v>156</v>
      </c>
      <c r="C446" t="s">
        <v>335</v>
      </c>
      <c r="D446" s="43">
        <v>1075</v>
      </c>
      <c r="E446" s="43">
        <v>1147</v>
      </c>
      <c r="F446" s="42"/>
      <c r="G446" s="42">
        <v>17250000</v>
      </c>
      <c r="H446" s="29">
        <v>35735</v>
      </c>
    </row>
    <row r="447" spans="1:8" x14ac:dyDescent="0.2">
      <c r="A447" s="21">
        <v>2620</v>
      </c>
      <c r="B447" t="s">
        <v>71</v>
      </c>
      <c r="C447" t="s">
        <v>361</v>
      </c>
      <c r="D447" s="44">
        <v>654</v>
      </c>
      <c r="E447" s="44">
        <v>639</v>
      </c>
      <c r="F447" s="37">
        <v>2785000</v>
      </c>
      <c r="G447" s="37"/>
      <c r="H447" s="29">
        <v>35735</v>
      </c>
    </row>
    <row r="448" spans="1:8" x14ac:dyDescent="0.2">
      <c r="A448" s="21">
        <v>2620</v>
      </c>
      <c r="B448" t="s">
        <v>71</v>
      </c>
      <c r="C448" t="s">
        <v>361</v>
      </c>
      <c r="D448" s="44">
        <v>478</v>
      </c>
      <c r="E448" s="44">
        <v>781</v>
      </c>
      <c r="F448" s="37"/>
      <c r="G448" s="37">
        <v>60000</v>
      </c>
      <c r="H448" s="29">
        <v>35735</v>
      </c>
    </row>
    <row r="449" spans="1:9" x14ac:dyDescent="0.2">
      <c r="A449" s="21">
        <v>2620</v>
      </c>
      <c r="B449" t="s">
        <v>71</v>
      </c>
      <c r="C449" t="s">
        <v>361</v>
      </c>
      <c r="D449" s="44">
        <v>866</v>
      </c>
      <c r="E449" s="44">
        <v>333</v>
      </c>
      <c r="F449" s="37" t="s">
        <v>362</v>
      </c>
      <c r="G449" s="37"/>
      <c r="H449" s="29">
        <v>35735</v>
      </c>
    </row>
    <row r="450" spans="1:9" x14ac:dyDescent="0.2">
      <c r="A450" s="21">
        <v>2620</v>
      </c>
      <c r="B450" t="s">
        <v>71</v>
      </c>
      <c r="C450" t="s">
        <v>361</v>
      </c>
      <c r="D450" s="44">
        <v>498</v>
      </c>
      <c r="E450" s="44">
        <v>753</v>
      </c>
      <c r="F450" s="37"/>
      <c r="G450" s="37">
        <v>110000</v>
      </c>
      <c r="H450" s="29">
        <v>35735</v>
      </c>
    </row>
    <row r="451" spans="1:9" x14ac:dyDescent="0.2">
      <c r="A451" s="21">
        <v>2770</v>
      </c>
      <c r="B451" t="s">
        <v>233</v>
      </c>
      <c r="C451" t="s">
        <v>254</v>
      </c>
      <c r="D451" s="43">
        <v>2158</v>
      </c>
      <c r="E451" s="43">
        <v>958</v>
      </c>
      <c r="F451" s="42">
        <v>24750000</v>
      </c>
      <c r="G451" s="42"/>
      <c r="H451" s="29">
        <v>35735</v>
      </c>
    </row>
    <row r="452" spans="1:9" x14ac:dyDescent="0.2">
      <c r="A452" s="21">
        <v>2840</v>
      </c>
      <c r="B452" t="s">
        <v>40</v>
      </c>
      <c r="C452" t="s">
        <v>363</v>
      </c>
      <c r="D452" s="43">
        <v>247</v>
      </c>
      <c r="E452" s="43">
        <v>169</v>
      </c>
      <c r="F452" s="42">
        <v>3695000</v>
      </c>
      <c r="G452" s="42"/>
      <c r="H452" s="29">
        <v>35735</v>
      </c>
    </row>
    <row r="453" spans="1:9" x14ac:dyDescent="0.2">
      <c r="A453" s="21">
        <v>3050</v>
      </c>
      <c r="B453" t="s">
        <v>109</v>
      </c>
      <c r="C453" t="s">
        <v>110</v>
      </c>
      <c r="D453" s="43">
        <v>139</v>
      </c>
      <c r="E453" s="43">
        <v>125</v>
      </c>
      <c r="F453" s="42">
        <v>900000</v>
      </c>
      <c r="G453" s="42"/>
      <c r="H453" s="29">
        <v>35735</v>
      </c>
      <c r="I453" s="12"/>
    </row>
    <row r="454" spans="1:9" x14ac:dyDescent="0.2">
      <c r="A454" s="21">
        <v>3090</v>
      </c>
      <c r="B454" t="s">
        <v>111</v>
      </c>
      <c r="C454" t="s">
        <v>210</v>
      </c>
      <c r="D454" s="43">
        <v>735</v>
      </c>
      <c r="E454" s="43">
        <v>952</v>
      </c>
      <c r="F454" s="42"/>
      <c r="G454" s="42">
        <v>13900000</v>
      </c>
      <c r="H454" s="29">
        <v>35735</v>
      </c>
      <c r="I454" s="12"/>
    </row>
    <row r="455" spans="1:9" x14ac:dyDescent="0.2">
      <c r="A455" s="21">
        <v>3130</v>
      </c>
      <c r="B455" t="s">
        <v>111</v>
      </c>
      <c r="C455" t="s">
        <v>46</v>
      </c>
      <c r="D455" s="44">
        <v>554</v>
      </c>
      <c r="E455" s="44">
        <v>320</v>
      </c>
      <c r="F455" s="37">
        <v>16110000</v>
      </c>
      <c r="G455" s="37"/>
      <c r="H455" s="29">
        <v>35735</v>
      </c>
    </row>
    <row r="456" spans="1:9" x14ac:dyDescent="0.2">
      <c r="A456" s="21">
        <v>3130</v>
      </c>
      <c r="B456" t="s">
        <v>111</v>
      </c>
      <c r="C456" t="s">
        <v>46</v>
      </c>
      <c r="D456" s="43">
        <v>378</v>
      </c>
      <c r="E456" s="43">
        <v>487</v>
      </c>
      <c r="F456" s="42"/>
      <c r="G456" s="42">
        <v>1130000</v>
      </c>
      <c r="H456" s="29">
        <v>35735</v>
      </c>
    </row>
    <row r="457" spans="1:9" x14ac:dyDescent="0.2">
      <c r="A457" s="21">
        <v>3145</v>
      </c>
      <c r="B457" t="s">
        <v>111</v>
      </c>
      <c r="C457" t="s">
        <v>48</v>
      </c>
      <c r="D457" s="43">
        <v>511</v>
      </c>
      <c r="E457" s="43">
        <v>420</v>
      </c>
      <c r="F457" s="42">
        <v>5500000</v>
      </c>
      <c r="G457" s="42"/>
      <c r="H457" s="29">
        <v>35735</v>
      </c>
    </row>
    <row r="458" spans="1:9" x14ac:dyDescent="0.2">
      <c r="A458" s="21">
        <v>3148</v>
      </c>
      <c r="B458" t="s">
        <v>111</v>
      </c>
      <c r="C458" t="s">
        <v>50</v>
      </c>
      <c r="D458" s="43">
        <v>171</v>
      </c>
      <c r="E458" s="43">
        <v>77</v>
      </c>
      <c r="F458" s="42">
        <v>800000</v>
      </c>
      <c r="G458" s="42"/>
      <c r="H458" s="29">
        <v>35735</v>
      </c>
    </row>
    <row r="459" spans="1:9" x14ac:dyDescent="0.2">
      <c r="A459" s="15" t="s">
        <v>12</v>
      </c>
      <c r="B459" t="s">
        <v>10</v>
      </c>
      <c r="C459" t="s">
        <v>338</v>
      </c>
      <c r="D459" s="44">
        <v>23582</v>
      </c>
      <c r="E459" s="44">
        <v>18139</v>
      </c>
      <c r="F459" s="37">
        <v>69875000</v>
      </c>
      <c r="G459" s="37"/>
      <c r="H459" s="29">
        <v>35370</v>
      </c>
    </row>
    <row r="460" spans="1:9" x14ac:dyDescent="0.2">
      <c r="A460" s="15" t="s">
        <v>14</v>
      </c>
      <c r="B460" t="s">
        <v>10</v>
      </c>
      <c r="C460" t="s">
        <v>240</v>
      </c>
      <c r="D460" s="43">
        <v>3197</v>
      </c>
      <c r="E460" s="43">
        <v>3382</v>
      </c>
      <c r="F460" s="37"/>
      <c r="G460" s="37">
        <v>8365000</v>
      </c>
      <c r="H460" s="29">
        <v>35370</v>
      </c>
    </row>
    <row r="461" spans="1:9" x14ac:dyDescent="0.2">
      <c r="A461" s="15" t="s">
        <v>14</v>
      </c>
      <c r="B461" t="s">
        <v>10</v>
      </c>
      <c r="C461" t="s">
        <v>240</v>
      </c>
      <c r="D461" s="43">
        <v>3490</v>
      </c>
      <c r="E461" s="43">
        <v>3092</v>
      </c>
      <c r="F461" s="37">
        <v>2700000</v>
      </c>
      <c r="G461" s="37"/>
      <c r="H461" s="29">
        <v>35370</v>
      </c>
    </row>
    <row r="462" spans="1:9" x14ac:dyDescent="0.2">
      <c r="A462" s="15" t="s">
        <v>14</v>
      </c>
      <c r="B462" t="s">
        <v>10</v>
      </c>
      <c r="C462" t="s">
        <v>240</v>
      </c>
      <c r="D462" s="44">
        <v>3326</v>
      </c>
      <c r="E462" s="44">
        <v>3270</v>
      </c>
      <c r="F462" s="37">
        <v>20935000</v>
      </c>
      <c r="G462" s="37"/>
      <c r="H462" s="29">
        <v>35370</v>
      </c>
    </row>
    <row r="463" spans="1:9" x14ac:dyDescent="0.2">
      <c r="A463" s="15" t="s">
        <v>16</v>
      </c>
      <c r="B463" t="s">
        <v>10</v>
      </c>
      <c r="C463" t="s">
        <v>241</v>
      </c>
      <c r="D463" s="43">
        <v>4295</v>
      </c>
      <c r="E463" s="43">
        <v>3119</v>
      </c>
      <c r="F463" s="37">
        <v>18000000</v>
      </c>
      <c r="G463" s="37"/>
      <c r="H463" s="29">
        <v>35370</v>
      </c>
    </row>
    <row r="464" spans="1:9" x14ac:dyDescent="0.2">
      <c r="A464" s="15" t="s">
        <v>80</v>
      </c>
      <c r="B464" t="s">
        <v>52</v>
      </c>
      <c r="C464" t="s">
        <v>81</v>
      </c>
      <c r="D464" s="43">
        <v>1298</v>
      </c>
      <c r="E464" s="43">
        <v>548</v>
      </c>
      <c r="F464" s="37">
        <v>8950000</v>
      </c>
      <c r="G464" s="37"/>
      <c r="H464" s="29">
        <v>35370</v>
      </c>
    </row>
    <row r="465" spans="1:9" x14ac:dyDescent="0.2">
      <c r="A465" s="15" t="s">
        <v>117</v>
      </c>
      <c r="B465" t="s">
        <v>118</v>
      </c>
      <c r="C465" t="s">
        <v>118</v>
      </c>
      <c r="D465" s="44">
        <v>2104</v>
      </c>
      <c r="E465" s="44">
        <v>1050</v>
      </c>
      <c r="F465" s="37">
        <v>12020000</v>
      </c>
      <c r="G465" s="37"/>
      <c r="H465" s="29">
        <v>35370</v>
      </c>
    </row>
    <row r="466" spans="1:9" x14ac:dyDescent="0.2">
      <c r="A466" s="15" t="s">
        <v>84</v>
      </c>
      <c r="B466" t="s">
        <v>85</v>
      </c>
      <c r="C466" t="s">
        <v>86</v>
      </c>
      <c r="D466" s="43">
        <v>1447</v>
      </c>
      <c r="E466" s="43">
        <v>1429</v>
      </c>
      <c r="F466" s="42">
        <v>7700000</v>
      </c>
      <c r="G466" s="42"/>
      <c r="H466" s="29">
        <v>35370</v>
      </c>
    </row>
    <row r="467" spans="1:9" x14ac:dyDescent="0.2">
      <c r="A467" s="15" t="s">
        <v>364</v>
      </c>
      <c r="B467" t="s">
        <v>24</v>
      </c>
      <c r="C467" t="s">
        <v>365</v>
      </c>
      <c r="D467" s="44">
        <v>472</v>
      </c>
      <c r="E467" s="44">
        <v>299</v>
      </c>
      <c r="F467" s="42">
        <v>2300000</v>
      </c>
      <c r="G467" s="42"/>
      <c r="H467" s="29">
        <v>35370</v>
      </c>
    </row>
    <row r="468" spans="1:9" x14ac:dyDescent="0.2">
      <c r="A468" s="15" t="s">
        <v>366</v>
      </c>
      <c r="B468" t="s">
        <v>27</v>
      </c>
      <c r="C468" t="s">
        <v>367</v>
      </c>
      <c r="D468" s="44">
        <v>7480</v>
      </c>
      <c r="E468" s="44">
        <v>3444</v>
      </c>
      <c r="F468" s="37">
        <v>7900000</v>
      </c>
      <c r="G468" s="37"/>
      <c r="H468" s="29">
        <v>35370</v>
      </c>
    </row>
    <row r="469" spans="1:9" x14ac:dyDescent="0.2">
      <c r="A469" s="21">
        <v>1010</v>
      </c>
      <c r="B469" t="s">
        <v>27</v>
      </c>
      <c r="C469" t="s">
        <v>368</v>
      </c>
      <c r="D469" s="44">
        <v>42941</v>
      </c>
      <c r="E469" s="44">
        <v>36647</v>
      </c>
      <c r="F469" s="37">
        <v>99829000</v>
      </c>
      <c r="G469" s="37"/>
      <c r="H469" s="29">
        <v>35370</v>
      </c>
    </row>
    <row r="470" spans="1:9" x14ac:dyDescent="0.2">
      <c r="A470" s="21">
        <v>1130</v>
      </c>
      <c r="B470" t="s">
        <v>27</v>
      </c>
      <c r="C470" t="s">
        <v>369</v>
      </c>
      <c r="D470" s="43">
        <v>265</v>
      </c>
      <c r="E470" s="43">
        <v>192</v>
      </c>
      <c r="F470" s="37">
        <v>1200000</v>
      </c>
      <c r="G470" s="37"/>
      <c r="H470" s="29">
        <v>35370</v>
      </c>
    </row>
    <row r="471" spans="1:9" x14ac:dyDescent="0.2">
      <c r="A471" s="21">
        <v>1380</v>
      </c>
      <c r="B471" t="s">
        <v>328</v>
      </c>
      <c r="C471" t="s">
        <v>328</v>
      </c>
      <c r="D471" s="44">
        <v>241</v>
      </c>
      <c r="E471" s="44">
        <v>282</v>
      </c>
      <c r="F471" s="37"/>
      <c r="G471" s="42">
        <v>1250000</v>
      </c>
      <c r="H471" s="29">
        <v>35370</v>
      </c>
    </row>
    <row r="472" spans="1:9" x14ac:dyDescent="0.2">
      <c r="A472" s="21">
        <v>1510</v>
      </c>
      <c r="B472" t="s">
        <v>96</v>
      </c>
      <c r="C472" t="s">
        <v>96</v>
      </c>
      <c r="D472" s="44">
        <v>820</v>
      </c>
      <c r="E472" s="44">
        <v>1558</v>
      </c>
      <c r="F472" s="37"/>
      <c r="G472" s="37">
        <v>8800000</v>
      </c>
      <c r="H472" s="29">
        <v>35370</v>
      </c>
    </row>
    <row r="473" spans="1:9" x14ac:dyDescent="0.2">
      <c r="A473" s="21">
        <v>1560</v>
      </c>
      <c r="B473" t="s">
        <v>153</v>
      </c>
      <c r="C473" t="s">
        <v>370</v>
      </c>
      <c r="D473" s="44">
        <v>16874</v>
      </c>
      <c r="E473" s="44">
        <v>11680</v>
      </c>
      <c r="F473" s="37">
        <v>48950000</v>
      </c>
      <c r="G473" s="37"/>
      <c r="H473" s="29">
        <v>35370</v>
      </c>
    </row>
    <row r="474" spans="1:9" x14ac:dyDescent="0.2">
      <c r="A474" s="21">
        <v>2000</v>
      </c>
      <c r="B474" t="s">
        <v>187</v>
      </c>
      <c r="C474" t="s">
        <v>371</v>
      </c>
      <c r="D474" s="44">
        <v>26435</v>
      </c>
      <c r="E474" s="44">
        <v>17767</v>
      </c>
      <c r="F474" s="37">
        <v>44130000</v>
      </c>
      <c r="G474" s="37"/>
      <c r="H474" s="29">
        <v>35370</v>
      </c>
    </row>
    <row r="475" spans="1:9" x14ac:dyDescent="0.2">
      <c r="A475" s="21">
        <v>2620</v>
      </c>
      <c r="B475" t="s">
        <v>71</v>
      </c>
      <c r="C475" t="s">
        <v>361</v>
      </c>
      <c r="D475" s="44">
        <v>680</v>
      </c>
      <c r="E475" s="44">
        <v>792</v>
      </c>
      <c r="F475" s="37"/>
      <c r="G475" s="37">
        <v>2360000</v>
      </c>
      <c r="H475" s="29">
        <v>35370</v>
      </c>
    </row>
    <row r="476" spans="1:9" x14ac:dyDescent="0.2">
      <c r="A476" s="21">
        <v>3090</v>
      </c>
      <c r="B476" t="s">
        <v>111</v>
      </c>
      <c r="C476" t="s">
        <v>210</v>
      </c>
      <c r="D476" s="43">
        <v>1162</v>
      </c>
      <c r="E476" s="43">
        <v>1240</v>
      </c>
      <c r="F476" s="42"/>
      <c r="G476" s="42">
        <v>11500000</v>
      </c>
      <c r="H476" s="29">
        <v>35370</v>
      </c>
    </row>
    <row r="477" spans="1:9" x14ac:dyDescent="0.2">
      <c r="A477" s="21">
        <v>3100</v>
      </c>
      <c r="B477" t="s">
        <v>111</v>
      </c>
      <c r="C477" t="s">
        <v>337</v>
      </c>
      <c r="D477" s="43">
        <v>2425</v>
      </c>
      <c r="E477" s="43">
        <v>1402</v>
      </c>
      <c r="F477" s="42">
        <v>14890000</v>
      </c>
      <c r="G477" s="42"/>
      <c r="H477" s="29">
        <v>35370</v>
      </c>
    </row>
    <row r="478" spans="1:9" x14ac:dyDescent="0.2">
      <c r="A478" s="21">
        <v>3120</v>
      </c>
      <c r="B478" t="s">
        <v>111</v>
      </c>
      <c r="C478" t="s">
        <v>113</v>
      </c>
      <c r="D478" s="43">
        <v>17737</v>
      </c>
      <c r="E478" s="43">
        <v>9302</v>
      </c>
      <c r="F478" s="42">
        <v>62500000</v>
      </c>
      <c r="G478" s="42"/>
      <c r="H478" s="29">
        <v>35370</v>
      </c>
      <c r="I478" s="12"/>
    </row>
    <row r="479" spans="1:9" x14ac:dyDescent="0.2">
      <c r="A479" s="15" t="s">
        <v>18</v>
      </c>
      <c r="B479" t="s">
        <v>10</v>
      </c>
      <c r="C479" t="s">
        <v>19</v>
      </c>
      <c r="D479" s="43">
        <v>6309</v>
      </c>
      <c r="E479" s="43">
        <v>4332</v>
      </c>
      <c r="F479" s="42">
        <v>25500000</v>
      </c>
      <c r="G479" s="42"/>
      <c r="H479" s="29">
        <v>35004</v>
      </c>
    </row>
    <row r="480" spans="1:9" x14ac:dyDescent="0.2">
      <c r="A480" s="15" t="s">
        <v>76</v>
      </c>
      <c r="B480" t="s">
        <v>77</v>
      </c>
      <c r="C480" s="6" t="s">
        <v>78</v>
      </c>
      <c r="D480" s="43">
        <v>1825</v>
      </c>
      <c r="E480" s="43">
        <v>1192</v>
      </c>
      <c r="F480" s="37">
        <v>12500000</v>
      </c>
      <c r="G480" s="37"/>
      <c r="H480" s="29">
        <v>35004</v>
      </c>
    </row>
    <row r="481" spans="1:8" x14ac:dyDescent="0.2">
      <c r="A481" s="15" t="s">
        <v>80</v>
      </c>
      <c r="B481" t="s">
        <v>52</v>
      </c>
      <c r="C481" t="s">
        <v>81</v>
      </c>
      <c r="D481" s="43">
        <v>566</v>
      </c>
      <c r="E481" s="43">
        <v>588</v>
      </c>
      <c r="F481" s="37"/>
      <c r="G481" s="37">
        <v>6500000</v>
      </c>
      <c r="H481" s="29">
        <v>35004</v>
      </c>
    </row>
    <row r="482" spans="1:8" x14ac:dyDescent="0.2">
      <c r="A482" s="15" t="s">
        <v>82</v>
      </c>
      <c r="B482" t="s">
        <v>52</v>
      </c>
      <c r="C482" t="s">
        <v>83</v>
      </c>
      <c r="D482" s="44">
        <v>19434</v>
      </c>
      <c r="E482" s="44">
        <v>14807</v>
      </c>
      <c r="F482" s="37">
        <v>93500000</v>
      </c>
      <c r="G482" s="37"/>
      <c r="H482" s="29">
        <v>35004</v>
      </c>
    </row>
    <row r="483" spans="1:8" x14ac:dyDescent="0.2">
      <c r="A483" s="15" t="s">
        <v>51</v>
      </c>
      <c r="B483" t="s">
        <v>52</v>
      </c>
      <c r="C483" t="s">
        <v>53</v>
      </c>
      <c r="D483" s="43">
        <v>16103</v>
      </c>
      <c r="E483" s="43">
        <v>9390</v>
      </c>
      <c r="F483" s="37">
        <v>44310000</v>
      </c>
      <c r="G483" s="37"/>
      <c r="H483" s="29">
        <v>35004</v>
      </c>
    </row>
    <row r="484" spans="1:8" x14ac:dyDescent="0.2">
      <c r="A484" s="15" t="s">
        <v>176</v>
      </c>
      <c r="B484" t="s">
        <v>52</v>
      </c>
      <c r="C484" t="s">
        <v>372</v>
      </c>
      <c r="D484" s="44">
        <v>9971</v>
      </c>
      <c r="E484" s="44">
        <v>11644</v>
      </c>
      <c r="F484" s="37"/>
      <c r="G484" s="37">
        <v>20150000</v>
      </c>
      <c r="H484" s="29">
        <v>35004</v>
      </c>
    </row>
    <row r="485" spans="1:8" x14ac:dyDescent="0.2">
      <c r="A485" s="15" t="s">
        <v>176</v>
      </c>
      <c r="B485" t="s">
        <v>52</v>
      </c>
      <c r="C485" t="s">
        <v>372</v>
      </c>
      <c r="D485" s="43">
        <v>10695</v>
      </c>
      <c r="E485" s="43">
        <v>9865</v>
      </c>
      <c r="F485" s="37">
        <v>69800000</v>
      </c>
      <c r="G485" s="37"/>
      <c r="H485" s="29">
        <v>35004</v>
      </c>
    </row>
    <row r="486" spans="1:8" x14ac:dyDescent="0.2">
      <c r="A486" s="15" t="s">
        <v>320</v>
      </c>
      <c r="B486" t="s">
        <v>321</v>
      </c>
      <c r="C486" t="s">
        <v>62</v>
      </c>
      <c r="D486" s="43">
        <v>686</v>
      </c>
      <c r="E486" s="43">
        <v>864</v>
      </c>
      <c r="F486" s="37"/>
      <c r="G486" s="37">
        <v>3700000</v>
      </c>
      <c r="H486" s="29">
        <v>35004</v>
      </c>
    </row>
    <row r="487" spans="1:8" x14ac:dyDescent="0.2">
      <c r="A487" s="15" t="s">
        <v>211</v>
      </c>
      <c r="B487" t="s">
        <v>212</v>
      </c>
      <c r="C487" t="s">
        <v>373</v>
      </c>
      <c r="D487" s="44">
        <v>159</v>
      </c>
      <c r="E487" s="44">
        <v>541</v>
      </c>
      <c r="F487" s="37"/>
      <c r="G487" s="37">
        <v>3800000</v>
      </c>
      <c r="H487" s="29">
        <v>35004</v>
      </c>
    </row>
    <row r="488" spans="1:8" x14ac:dyDescent="0.2">
      <c r="A488" s="15" t="s">
        <v>374</v>
      </c>
      <c r="B488" t="s">
        <v>212</v>
      </c>
      <c r="C488" t="s">
        <v>375</v>
      </c>
      <c r="D488" s="44">
        <v>256</v>
      </c>
      <c r="E488" s="44">
        <v>186</v>
      </c>
      <c r="F488" s="37">
        <v>3500000</v>
      </c>
      <c r="G488" s="37"/>
      <c r="H488" s="29">
        <v>35004</v>
      </c>
    </row>
    <row r="489" spans="1:8" x14ac:dyDescent="0.2">
      <c r="A489" s="15" t="s">
        <v>278</v>
      </c>
      <c r="B489" t="s">
        <v>376</v>
      </c>
      <c r="C489" t="s">
        <v>340</v>
      </c>
      <c r="D489" s="43">
        <v>365</v>
      </c>
      <c r="E489" s="43">
        <v>562</v>
      </c>
      <c r="F489" s="42"/>
      <c r="G489" s="42">
        <v>4300000</v>
      </c>
      <c r="H489" s="29">
        <v>35004</v>
      </c>
    </row>
    <row r="490" spans="1:8" x14ac:dyDescent="0.2">
      <c r="A490" s="21">
        <v>1010</v>
      </c>
      <c r="B490" t="s">
        <v>27</v>
      </c>
      <c r="C490" t="s">
        <v>368</v>
      </c>
      <c r="D490" s="44">
        <v>20531</v>
      </c>
      <c r="E490" s="44">
        <v>23268</v>
      </c>
      <c r="F490" s="37"/>
      <c r="G490" s="37">
        <v>97800000</v>
      </c>
      <c r="H490" s="29">
        <v>35004</v>
      </c>
    </row>
    <row r="491" spans="1:8" x14ac:dyDescent="0.2">
      <c r="A491" s="21">
        <v>1110</v>
      </c>
      <c r="B491" t="s">
        <v>27</v>
      </c>
      <c r="C491" t="s">
        <v>30</v>
      </c>
      <c r="D491" s="43">
        <v>2454</v>
      </c>
      <c r="E491" s="43">
        <v>1614</v>
      </c>
      <c r="F491" s="42">
        <v>15800000</v>
      </c>
      <c r="G491" s="37"/>
      <c r="H491" s="29">
        <v>35004</v>
      </c>
    </row>
    <row r="492" spans="1:8" x14ac:dyDescent="0.2">
      <c r="A492" s="21">
        <v>1130</v>
      </c>
      <c r="B492" t="s">
        <v>27</v>
      </c>
      <c r="C492" t="s">
        <v>377</v>
      </c>
      <c r="D492" s="43">
        <v>158</v>
      </c>
      <c r="E492" s="43">
        <v>176</v>
      </c>
      <c r="F492" s="37"/>
      <c r="G492" s="37">
        <v>1200000</v>
      </c>
      <c r="H492" s="29">
        <v>35004</v>
      </c>
    </row>
    <row r="493" spans="1:8" x14ac:dyDescent="0.2">
      <c r="A493" s="21">
        <v>1160</v>
      </c>
      <c r="B493" t="s">
        <v>59</v>
      </c>
      <c r="C493" t="s">
        <v>378</v>
      </c>
      <c r="D493" s="43">
        <v>341</v>
      </c>
      <c r="E493" s="43">
        <v>225</v>
      </c>
      <c r="F493" s="37">
        <v>1595000</v>
      </c>
      <c r="G493" s="37"/>
      <c r="H493" s="29">
        <v>35004</v>
      </c>
    </row>
    <row r="494" spans="1:8" x14ac:dyDescent="0.2">
      <c r="A494" s="21">
        <v>1360</v>
      </c>
      <c r="B494" t="s">
        <v>185</v>
      </c>
      <c r="C494" t="s">
        <v>379</v>
      </c>
      <c r="D494" s="44">
        <v>2257</v>
      </c>
      <c r="E494" s="44">
        <v>1193</v>
      </c>
      <c r="F494" s="37">
        <v>21000000</v>
      </c>
      <c r="G494" s="37"/>
      <c r="H494" s="29">
        <v>35004</v>
      </c>
    </row>
    <row r="495" spans="1:8" x14ac:dyDescent="0.2">
      <c r="A495" s="21">
        <v>1570</v>
      </c>
      <c r="B495" t="s">
        <v>153</v>
      </c>
      <c r="C495" t="s">
        <v>157</v>
      </c>
      <c r="D495" s="44">
        <v>1634</v>
      </c>
      <c r="E495" s="44">
        <v>1391</v>
      </c>
      <c r="F495" s="37">
        <v>6665000</v>
      </c>
      <c r="G495" s="37"/>
      <c r="H495" s="29">
        <v>35004</v>
      </c>
    </row>
    <row r="496" spans="1:8" x14ac:dyDescent="0.2">
      <c r="A496" s="21">
        <v>1600</v>
      </c>
      <c r="B496" t="s">
        <v>62</v>
      </c>
      <c r="C496" t="s">
        <v>380</v>
      </c>
      <c r="D496" s="44">
        <v>210</v>
      </c>
      <c r="E496" s="44">
        <v>156</v>
      </c>
      <c r="F496" s="37">
        <v>2200000</v>
      </c>
      <c r="G496" s="37"/>
      <c r="H496" s="29">
        <v>35004</v>
      </c>
    </row>
    <row r="497" spans="1:8" x14ac:dyDescent="0.2">
      <c r="A497" s="21">
        <v>2520</v>
      </c>
      <c r="B497" t="s">
        <v>190</v>
      </c>
      <c r="C497" t="s">
        <v>191</v>
      </c>
      <c r="D497" s="43">
        <v>1689</v>
      </c>
      <c r="E497" s="43">
        <v>841</v>
      </c>
      <c r="F497" s="42">
        <v>5985000</v>
      </c>
      <c r="G497" s="42"/>
      <c r="H497" s="29">
        <v>35004</v>
      </c>
    </row>
    <row r="498" spans="1:8" x14ac:dyDescent="0.2">
      <c r="A498" s="21">
        <v>2580</v>
      </c>
      <c r="B498" t="s">
        <v>38</v>
      </c>
      <c r="C498" t="s">
        <v>38</v>
      </c>
      <c r="D498" s="43">
        <v>405</v>
      </c>
      <c r="E498" s="43">
        <v>289</v>
      </c>
      <c r="F498" s="42">
        <v>750000</v>
      </c>
      <c r="G498" s="42"/>
      <c r="H498" s="29">
        <v>35004</v>
      </c>
    </row>
    <row r="499" spans="1:8" x14ac:dyDescent="0.2">
      <c r="A499" s="21">
        <v>2580</v>
      </c>
      <c r="B499" t="s">
        <v>38</v>
      </c>
      <c r="C499" t="s">
        <v>38</v>
      </c>
      <c r="D499" s="43">
        <v>416</v>
      </c>
      <c r="E499" s="43">
        <v>281</v>
      </c>
      <c r="F499" s="47">
        <v>1665000</v>
      </c>
      <c r="H499" s="29">
        <v>35004</v>
      </c>
    </row>
    <row r="500" spans="1:8" x14ac:dyDescent="0.2">
      <c r="A500" s="21">
        <v>2600</v>
      </c>
      <c r="B500" t="s">
        <v>156</v>
      </c>
      <c r="C500" t="s">
        <v>335</v>
      </c>
      <c r="D500" s="44">
        <v>594</v>
      </c>
      <c r="E500" s="44">
        <v>907</v>
      </c>
      <c r="G500">
        <v>9200000</v>
      </c>
      <c r="H500" s="29">
        <v>35004</v>
      </c>
    </row>
    <row r="501" spans="1:8" x14ac:dyDescent="0.2">
      <c r="A501" s="21">
        <v>2610</v>
      </c>
      <c r="B501" t="s">
        <v>156</v>
      </c>
      <c r="C501" t="s">
        <v>381</v>
      </c>
      <c r="D501" s="44">
        <v>552</v>
      </c>
      <c r="E501" s="44">
        <v>499</v>
      </c>
      <c r="F501" s="47">
        <v>7000000</v>
      </c>
      <c r="H501" s="29">
        <v>35004</v>
      </c>
    </row>
    <row r="502" spans="1:8" x14ac:dyDescent="0.2">
      <c r="A502" s="21">
        <v>2640</v>
      </c>
      <c r="B502" t="s">
        <v>195</v>
      </c>
      <c r="C502" t="s">
        <v>196</v>
      </c>
      <c r="D502" s="44">
        <v>2498</v>
      </c>
      <c r="E502" s="44">
        <v>1345</v>
      </c>
      <c r="F502" s="47">
        <v>3150000</v>
      </c>
      <c r="H502" s="29">
        <v>35004</v>
      </c>
    </row>
    <row r="503" spans="1:8" x14ac:dyDescent="0.2">
      <c r="A503" s="21">
        <v>2640</v>
      </c>
      <c r="B503" t="s">
        <v>195</v>
      </c>
      <c r="C503" t="s">
        <v>196</v>
      </c>
      <c r="D503" s="44">
        <v>2735</v>
      </c>
      <c r="E503" s="44">
        <v>1069</v>
      </c>
      <c r="F503" s="47">
        <v>725000</v>
      </c>
      <c r="H503" s="29">
        <v>35004</v>
      </c>
    </row>
    <row r="504" spans="1:8" x14ac:dyDescent="0.2">
      <c r="A504" s="21">
        <v>2700</v>
      </c>
      <c r="B504" t="s">
        <v>136</v>
      </c>
      <c r="C504" t="s">
        <v>349</v>
      </c>
      <c r="D504" s="43">
        <v>3124</v>
      </c>
      <c r="E504" s="43">
        <v>2897</v>
      </c>
      <c r="F504" s="47">
        <v>9800000</v>
      </c>
      <c r="H504" s="29">
        <v>35004</v>
      </c>
    </row>
    <row r="505" spans="1:8" x14ac:dyDescent="0.2">
      <c r="A505" s="21">
        <v>2730</v>
      </c>
      <c r="B505" t="s">
        <v>205</v>
      </c>
      <c r="C505" t="s">
        <v>382</v>
      </c>
      <c r="D505" s="43">
        <v>517</v>
      </c>
      <c r="E505" s="43">
        <v>304</v>
      </c>
      <c r="F505" s="47">
        <v>4150000</v>
      </c>
      <c r="H505" s="29">
        <v>35004</v>
      </c>
    </row>
    <row r="506" spans="1:8" x14ac:dyDescent="0.2">
      <c r="A506" s="21">
        <v>2770</v>
      </c>
      <c r="B506" t="s">
        <v>233</v>
      </c>
      <c r="C506" t="s">
        <v>254</v>
      </c>
      <c r="D506" s="43">
        <v>1561</v>
      </c>
      <c r="E506" s="43">
        <v>2421</v>
      </c>
      <c r="G506">
        <v>41800000</v>
      </c>
      <c r="H506" s="29">
        <v>35004</v>
      </c>
    </row>
    <row r="507" spans="1:8" x14ac:dyDescent="0.2">
      <c r="A507" s="21">
        <v>3110</v>
      </c>
      <c r="B507" t="s">
        <v>111</v>
      </c>
      <c r="C507" t="s">
        <v>305</v>
      </c>
      <c r="D507" s="43">
        <v>679</v>
      </c>
      <c r="E507" s="43">
        <v>240</v>
      </c>
      <c r="F507" s="47">
        <v>8985000</v>
      </c>
      <c r="H507" s="29">
        <v>35004</v>
      </c>
    </row>
    <row r="508" spans="1:8" x14ac:dyDescent="0.2">
      <c r="A508" s="21">
        <v>3147</v>
      </c>
      <c r="B508" t="s">
        <v>111</v>
      </c>
      <c r="C508" t="s">
        <v>383</v>
      </c>
      <c r="D508" s="44">
        <v>87</v>
      </c>
      <c r="E508" s="44">
        <v>152</v>
      </c>
      <c r="G508">
        <v>970000</v>
      </c>
      <c r="H508" s="29">
        <v>35004</v>
      </c>
    </row>
    <row r="509" spans="1:8" x14ac:dyDescent="0.2">
      <c r="A509" s="21">
        <v>3147</v>
      </c>
      <c r="B509" t="s">
        <v>111</v>
      </c>
      <c r="C509" t="s">
        <v>383</v>
      </c>
      <c r="D509" s="44">
        <v>46</v>
      </c>
      <c r="E509" s="44">
        <v>191</v>
      </c>
      <c r="G509">
        <v>220000</v>
      </c>
      <c r="H509" s="29">
        <v>35004</v>
      </c>
    </row>
    <row r="510" spans="1:8" x14ac:dyDescent="0.2">
      <c r="A510" s="21">
        <v>3147</v>
      </c>
      <c r="B510" t="s">
        <v>111</v>
      </c>
      <c r="C510" t="s">
        <v>383</v>
      </c>
      <c r="D510" s="43">
        <v>50</v>
      </c>
      <c r="E510" s="43">
        <v>189</v>
      </c>
      <c r="G510">
        <v>500000</v>
      </c>
      <c r="H510" s="29">
        <v>35004</v>
      </c>
    </row>
    <row r="511" spans="1:8" x14ac:dyDescent="0.2">
      <c r="A511" s="15" t="s">
        <v>18</v>
      </c>
      <c r="B511" t="s">
        <v>10</v>
      </c>
      <c r="C511" t="s">
        <v>19</v>
      </c>
      <c r="D511" s="38" t="s">
        <v>331</v>
      </c>
      <c r="E511" s="38" t="s">
        <v>331</v>
      </c>
      <c r="F511" s="47"/>
      <c r="G511" s="47">
        <v>27000000</v>
      </c>
      <c r="H511" s="29">
        <v>34639</v>
      </c>
    </row>
    <row r="512" spans="1:8" x14ac:dyDescent="0.2">
      <c r="A512" s="15" t="s">
        <v>87</v>
      </c>
      <c r="B512" t="s">
        <v>85</v>
      </c>
      <c r="C512" t="s">
        <v>88</v>
      </c>
      <c r="D512" s="38" t="s">
        <v>331</v>
      </c>
      <c r="E512" s="38" t="s">
        <v>331</v>
      </c>
      <c r="G512">
        <v>9100000</v>
      </c>
      <c r="H512" s="29">
        <v>34639</v>
      </c>
    </row>
    <row r="513" spans="1:8" x14ac:dyDescent="0.2">
      <c r="A513" s="15" t="s">
        <v>23</v>
      </c>
      <c r="B513" t="s">
        <v>24</v>
      </c>
      <c r="C513" t="s">
        <v>25</v>
      </c>
      <c r="D513" s="38" t="s">
        <v>331</v>
      </c>
      <c r="E513" s="38" t="s">
        <v>331</v>
      </c>
      <c r="F513" s="37">
        <v>3000000</v>
      </c>
      <c r="G513" s="37"/>
      <c r="H513" s="29">
        <v>34639</v>
      </c>
    </row>
    <row r="514" spans="1:8" x14ac:dyDescent="0.2">
      <c r="A514" s="15" t="s">
        <v>384</v>
      </c>
      <c r="B514" t="s">
        <v>27</v>
      </c>
      <c r="C514" t="s">
        <v>385</v>
      </c>
      <c r="D514" s="38" t="s">
        <v>331</v>
      </c>
      <c r="E514" s="38" t="s">
        <v>331</v>
      </c>
      <c r="F514" s="37">
        <v>1600000</v>
      </c>
      <c r="G514" s="37"/>
      <c r="H514" s="29">
        <v>34639</v>
      </c>
    </row>
    <row r="515" spans="1:8" x14ac:dyDescent="0.2">
      <c r="A515" s="15" t="s">
        <v>325</v>
      </c>
      <c r="B515" t="s">
        <v>27</v>
      </c>
      <c r="C515" t="s">
        <v>326</v>
      </c>
      <c r="D515" s="38" t="s">
        <v>331</v>
      </c>
      <c r="E515" s="38" t="s">
        <v>331</v>
      </c>
      <c r="F515" s="37">
        <v>25000000</v>
      </c>
      <c r="G515" s="37"/>
      <c r="H515" s="29">
        <v>34639</v>
      </c>
    </row>
    <row r="516" spans="1:8" x14ac:dyDescent="0.2">
      <c r="A516" s="21">
        <v>1020</v>
      </c>
      <c r="B516" t="s">
        <v>27</v>
      </c>
      <c r="C516" t="s">
        <v>28</v>
      </c>
      <c r="D516" s="38" t="s">
        <v>331</v>
      </c>
      <c r="E516" s="38" t="s">
        <v>331</v>
      </c>
      <c r="F516" s="37">
        <v>19700000</v>
      </c>
      <c r="G516" s="37"/>
      <c r="H516" s="29">
        <v>34639</v>
      </c>
    </row>
    <row r="517" spans="1:8" x14ac:dyDescent="0.2">
      <c r="A517" s="21">
        <v>1040</v>
      </c>
      <c r="B517" t="s">
        <v>27</v>
      </c>
      <c r="C517" t="s">
        <v>386</v>
      </c>
      <c r="D517" s="38" t="s">
        <v>331</v>
      </c>
      <c r="E517" s="38" t="s">
        <v>331</v>
      </c>
      <c r="F517">
        <v>59100000</v>
      </c>
      <c r="H517" s="29">
        <v>34639</v>
      </c>
    </row>
    <row r="518" spans="1:8" x14ac:dyDescent="0.2">
      <c r="A518" s="21">
        <v>1080</v>
      </c>
      <c r="B518" t="s">
        <v>27</v>
      </c>
      <c r="C518" t="s">
        <v>247</v>
      </c>
      <c r="D518" s="38" t="s">
        <v>331</v>
      </c>
      <c r="E518" s="38" t="s">
        <v>331</v>
      </c>
      <c r="F518" s="37">
        <v>11500000</v>
      </c>
      <c r="G518" s="37"/>
      <c r="H518" s="29">
        <v>34639</v>
      </c>
    </row>
    <row r="519" spans="1:8" x14ac:dyDescent="0.2">
      <c r="A519" s="21">
        <v>1110</v>
      </c>
      <c r="B519" t="s">
        <v>27</v>
      </c>
      <c r="C519" t="s">
        <v>30</v>
      </c>
      <c r="D519" s="38" t="s">
        <v>331</v>
      </c>
      <c r="E519" s="38" t="s">
        <v>331</v>
      </c>
      <c r="F519" s="47"/>
      <c r="G519" s="47">
        <v>12535000</v>
      </c>
      <c r="H519" s="29">
        <v>34639</v>
      </c>
    </row>
    <row r="520" spans="1:8" x14ac:dyDescent="0.2">
      <c r="A520" s="21">
        <v>1150</v>
      </c>
      <c r="B520" t="s">
        <v>59</v>
      </c>
      <c r="C520" t="s">
        <v>148</v>
      </c>
      <c r="D520" s="38" t="s">
        <v>331</v>
      </c>
      <c r="E520" s="38" t="s">
        <v>331</v>
      </c>
      <c r="F520" s="47"/>
      <c r="G520" s="47">
        <v>9000000</v>
      </c>
      <c r="H520" s="29">
        <v>34639</v>
      </c>
    </row>
    <row r="521" spans="1:8" x14ac:dyDescent="0.2">
      <c r="A521" s="21">
        <v>1360</v>
      </c>
      <c r="B521" t="s">
        <v>185</v>
      </c>
      <c r="C521" t="s">
        <v>185</v>
      </c>
      <c r="D521" s="38" t="s">
        <v>331</v>
      </c>
      <c r="E521" s="38" t="s">
        <v>331</v>
      </c>
      <c r="F521" s="42"/>
      <c r="G521" s="42">
        <v>16000000</v>
      </c>
      <c r="H521" s="29">
        <v>34639</v>
      </c>
    </row>
    <row r="522" spans="1:8" x14ac:dyDescent="0.2">
      <c r="A522" s="21">
        <v>1390</v>
      </c>
      <c r="B522" t="s">
        <v>313</v>
      </c>
      <c r="C522" t="s">
        <v>313</v>
      </c>
      <c r="D522" s="38" t="s">
        <v>331</v>
      </c>
      <c r="E522" s="38" t="s">
        <v>331</v>
      </c>
      <c r="G522" s="47">
        <v>1900000</v>
      </c>
      <c r="H522" s="29">
        <v>34639</v>
      </c>
    </row>
    <row r="523" spans="1:8" x14ac:dyDescent="0.2">
      <c r="A523" s="21">
        <v>1530</v>
      </c>
      <c r="B523" t="s">
        <v>97</v>
      </c>
      <c r="C523" t="s">
        <v>98</v>
      </c>
      <c r="D523" s="38" t="s">
        <v>331</v>
      </c>
      <c r="E523" s="38" t="s">
        <v>331</v>
      </c>
      <c r="F523" s="37">
        <v>9600000</v>
      </c>
      <c r="G523" s="37"/>
      <c r="H523" s="29">
        <v>34639</v>
      </c>
    </row>
    <row r="524" spans="1:8" x14ac:dyDescent="0.2">
      <c r="A524" s="21">
        <v>1570</v>
      </c>
      <c r="B524" t="s">
        <v>153</v>
      </c>
      <c r="C524" t="s">
        <v>157</v>
      </c>
      <c r="D524" s="38" t="s">
        <v>331</v>
      </c>
      <c r="E524" s="38" t="s">
        <v>331</v>
      </c>
      <c r="F524" s="42"/>
      <c r="G524" s="42">
        <v>8400000</v>
      </c>
      <c r="H524" s="29">
        <v>34639</v>
      </c>
    </row>
    <row r="525" spans="1:8" x14ac:dyDescent="0.2">
      <c r="A525" s="21">
        <v>1828</v>
      </c>
      <c r="B525" t="s">
        <v>224</v>
      </c>
      <c r="C525" t="s">
        <v>387</v>
      </c>
      <c r="D525" s="38" t="s">
        <v>331</v>
      </c>
      <c r="E525" s="38" t="s">
        <v>331</v>
      </c>
      <c r="F525" s="37">
        <v>4350000</v>
      </c>
      <c r="G525" s="37"/>
      <c r="H525" s="29">
        <v>34639</v>
      </c>
    </row>
    <row r="526" spans="1:8" x14ac:dyDescent="0.2">
      <c r="A526" s="21">
        <v>1990</v>
      </c>
      <c r="B526" t="s">
        <v>187</v>
      </c>
      <c r="C526" t="s">
        <v>388</v>
      </c>
      <c r="D526" s="38" t="s">
        <v>331</v>
      </c>
      <c r="E526" s="38" t="s">
        <v>331</v>
      </c>
      <c r="G526" s="47">
        <v>1600000</v>
      </c>
      <c r="H526" s="29">
        <v>34639</v>
      </c>
    </row>
    <row r="527" spans="1:8" x14ac:dyDescent="0.2">
      <c r="A527" s="21">
        <v>2035</v>
      </c>
      <c r="B527" t="s">
        <v>101</v>
      </c>
      <c r="C527" s="6" t="s">
        <v>102</v>
      </c>
      <c r="D527" s="38">
        <v>571</v>
      </c>
      <c r="E527" s="38">
        <v>521</v>
      </c>
      <c r="F527" s="37">
        <v>6845000</v>
      </c>
      <c r="G527" s="37"/>
      <c r="H527" s="29">
        <v>34639</v>
      </c>
    </row>
    <row r="528" spans="1:8" x14ac:dyDescent="0.2">
      <c r="A528" s="21">
        <v>2055</v>
      </c>
      <c r="B528" t="s">
        <v>101</v>
      </c>
      <c r="C528" t="s">
        <v>103</v>
      </c>
      <c r="D528" s="38" t="s">
        <v>331</v>
      </c>
      <c r="E528" s="38" t="s">
        <v>331</v>
      </c>
      <c r="F528" s="37">
        <v>3500000</v>
      </c>
      <c r="G528" s="37"/>
      <c r="H528" s="29">
        <v>34639</v>
      </c>
    </row>
    <row r="529" spans="1:9" x14ac:dyDescent="0.2">
      <c r="A529" s="21">
        <v>2395</v>
      </c>
      <c r="B529" t="s">
        <v>68</v>
      </c>
      <c r="C529" t="s">
        <v>229</v>
      </c>
      <c r="D529" s="38" t="s">
        <v>331</v>
      </c>
      <c r="E529" s="38" t="s">
        <v>331</v>
      </c>
      <c r="F529" s="37">
        <v>7600000</v>
      </c>
      <c r="G529" s="37"/>
      <c r="H529" s="29">
        <v>34639</v>
      </c>
    </row>
    <row r="530" spans="1:9" x14ac:dyDescent="0.2">
      <c r="A530" s="21">
        <v>2515</v>
      </c>
      <c r="B530" t="s">
        <v>68</v>
      </c>
      <c r="C530" t="s">
        <v>332</v>
      </c>
      <c r="D530" s="38" t="s">
        <v>331</v>
      </c>
      <c r="E530" s="38" t="s">
        <v>331</v>
      </c>
      <c r="F530" s="37"/>
      <c r="G530" s="37">
        <v>2500000</v>
      </c>
      <c r="H530" s="29">
        <v>34639</v>
      </c>
    </row>
    <row r="531" spans="1:9" x14ac:dyDescent="0.2">
      <c r="A531" s="21">
        <v>2570</v>
      </c>
      <c r="B531" t="s">
        <v>190</v>
      </c>
      <c r="C531" t="s">
        <v>389</v>
      </c>
      <c r="D531" s="38" t="s">
        <v>331</v>
      </c>
      <c r="E531" s="38" t="s">
        <v>331</v>
      </c>
      <c r="F531" s="42">
        <v>650000</v>
      </c>
      <c r="G531" s="42"/>
      <c r="H531" s="29">
        <v>34639</v>
      </c>
    </row>
    <row r="532" spans="1:9" x14ac:dyDescent="0.2">
      <c r="A532" s="21">
        <v>2590</v>
      </c>
      <c r="B532" t="s">
        <v>38</v>
      </c>
      <c r="C532" t="s">
        <v>193</v>
      </c>
      <c r="D532" s="38" t="s">
        <v>331</v>
      </c>
      <c r="E532" s="38" t="s">
        <v>331</v>
      </c>
      <c r="F532" s="42">
        <v>1530000</v>
      </c>
      <c r="G532" s="42"/>
      <c r="H532" s="29">
        <v>34639</v>
      </c>
    </row>
    <row r="533" spans="1:9" x14ac:dyDescent="0.2">
      <c r="A533" s="21">
        <v>2700</v>
      </c>
      <c r="B533" t="s">
        <v>136</v>
      </c>
      <c r="C533" t="s">
        <v>349</v>
      </c>
      <c r="D533" s="38" t="s">
        <v>331</v>
      </c>
      <c r="E533" s="38" t="s">
        <v>331</v>
      </c>
      <c r="F533" s="37">
        <v>15800000</v>
      </c>
      <c r="G533" s="37"/>
      <c r="H533" s="29">
        <v>34639</v>
      </c>
    </row>
    <row r="534" spans="1:9" x14ac:dyDescent="0.2">
      <c r="A534" s="21">
        <v>2700</v>
      </c>
      <c r="B534" t="s">
        <v>136</v>
      </c>
      <c r="C534" t="s">
        <v>349</v>
      </c>
      <c r="D534" s="38" t="s">
        <v>331</v>
      </c>
      <c r="E534" s="38" t="s">
        <v>331</v>
      </c>
      <c r="F534" s="47"/>
      <c r="G534" s="47">
        <v>9400000</v>
      </c>
      <c r="H534" s="29">
        <v>34639</v>
      </c>
    </row>
    <row r="535" spans="1:9" x14ac:dyDescent="0.2">
      <c r="A535" s="21">
        <v>2800</v>
      </c>
      <c r="B535" t="s">
        <v>74</v>
      </c>
      <c r="C535" t="s">
        <v>390</v>
      </c>
      <c r="D535" s="38" t="s">
        <v>331</v>
      </c>
      <c r="E535" s="38" t="s">
        <v>331</v>
      </c>
      <c r="F535" s="42">
        <v>1975000</v>
      </c>
      <c r="G535" s="42"/>
      <c r="H535" s="29">
        <v>34639</v>
      </c>
    </row>
    <row r="536" spans="1:9" x14ac:dyDescent="0.2">
      <c r="A536" s="17" t="s">
        <v>288</v>
      </c>
      <c r="B536" s="33" t="s">
        <v>289</v>
      </c>
      <c r="C536" s="33" t="s">
        <v>289</v>
      </c>
      <c r="D536" s="34" t="s">
        <v>331</v>
      </c>
      <c r="E536" s="34" t="s">
        <v>331</v>
      </c>
      <c r="F536" s="34">
        <v>16195000</v>
      </c>
      <c r="G536" s="34"/>
      <c r="H536" s="35">
        <v>34639</v>
      </c>
    </row>
    <row r="537" spans="1:9" x14ac:dyDescent="0.2">
      <c r="A537" s="21">
        <v>3000</v>
      </c>
      <c r="B537" t="s">
        <v>289</v>
      </c>
      <c r="C537" t="s">
        <v>289</v>
      </c>
      <c r="D537" s="38" t="s">
        <v>331</v>
      </c>
      <c r="E537" s="38" t="s">
        <v>331</v>
      </c>
      <c r="F537" s="42">
        <v>42645000</v>
      </c>
      <c r="G537" s="42"/>
      <c r="H537" s="29">
        <v>34639</v>
      </c>
      <c r="I537" s="12"/>
    </row>
    <row r="538" spans="1:9" x14ac:dyDescent="0.2">
      <c r="A538" s="21">
        <v>3010</v>
      </c>
      <c r="B538" t="s">
        <v>236</v>
      </c>
      <c r="C538" t="s">
        <v>290</v>
      </c>
      <c r="D538" s="38" t="s">
        <v>331</v>
      </c>
      <c r="E538" s="38" t="s">
        <v>331</v>
      </c>
      <c r="F538" s="42">
        <v>3950000</v>
      </c>
      <c r="G538" s="42"/>
      <c r="H538" s="29">
        <v>34639</v>
      </c>
    </row>
    <row r="539" spans="1:9" x14ac:dyDescent="0.2">
      <c r="A539" s="21">
        <v>3080</v>
      </c>
      <c r="B539" t="s">
        <v>111</v>
      </c>
      <c r="C539" t="s">
        <v>44</v>
      </c>
      <c r="D539" s="38" t="s">
        <v>331</v>
      </c>
      <c r="E539" s="38" t="s">
        <v>331</v>
      </c>
      <c r="F539" s="42">
        <v>22000000</v>
      </c>
      <c r="G539" s="42"/>
      <c r="H539" s="29">
        <v>34639</v>
      </c>
    </row>
    <row r="540" spans="1:9" x14ac:dyDescent="0.2">
      <c r="A540" s="21">
        <v>3085</v>
      </c>
      <c r="B540" t="s">
        <v>111</v>
      </c>
      <c r="C540" t="s">
        <v>336</v>
      </c>
      <c r="D540" s="38" t="s">
        <v>331</v>
      </c>
      <c r="E540" s="38" t="s">
        <v>331</v>
      </c>
      <c r="F540" s="47"/>
      <c r="G540" s="47">
        <v>4990000</v>
      </c>
      <c r="H540" s="29">
        <v>34639</v>
      </c>
    </row>
    <row r="541" spans="1:9" x14ac:dyDescent="0.2">
      <c r="A541" s="21">
        <v>3090</v>
      </c>
      <c r="B541" t="s">
        <v>111</v>
      </c>
      <c r="C541" t="s">
        <v>210</v>
      </c>
      <c r="D541" s="38" t="s">
        <v>331</v>
      </c>
      <c r="E541" s="38" t="s">
        <v>331</v>
      </c>
      <c r="F541" s="47"/>
      <c r="G541" s="47">
        <v>8710000</v>
      </c>
      <c r="H541" s="29">
        <v>34639</v>
      </c>
    </row>
    <row r="542" spans="1:9" x14ac:dyDescent="0.2">
      <c r="A542" s="15" t="s">
        <v>242</v>
      </c>
      <c r="B542" t="s">
        <v>21</v>
      </c>
      <c r="C542" t="s">
        <v>22</v>
      </c>
      <c r="D542" s="38">
        <v>20938</v>
      </c>
      <c r="E542" s="38">
        <v>20184</v>
      </c>
      <c r="F542">
        <v>89000000</v>
      </c>
      <c r="H542" s="29">
        <v>34274</v>
      </c>
    </row>
    <row r="543" spans="1:9" x14ac:dyDescent="0.2">
      <c r="A543" s="15" t="s">
        <v>242</v>
      </c>
      <c r="B543" t="s">
        <v>21</v>
      </c>
      <c r="C543" t="s">
        <v>22</v>
      </c>
      <c r="D543" s="44">
        <v>17277</v>
      </c>
      <c r="E543" s="44">
        <v>21658</v>
      </c>
      <c r="F543" s="37"/>
      <c r="G543" s="37">
        <v>36000000</v>
      </c>
      <c r="H543" s="29">
        <v>34274</v>
      </c>
    </row>
    <row r="544" spans="1:9" x14ac:dyDescent="0.2">
      <c r="A544" s="15" t="s">
        <v>122</v>
      </c>
      <c r="B544" t="s">
        <v>123</v>
      </c>
      <c r="C544" t="s">
        <v>123</v>
      </c>
      <c r="D544" s="44">
        <v>12839</v>
      </c>
      <c r="E544" s="44">
        <v>8153</v>
      </c>
      <c r="F544" s="37">
        <v>81200000</v>
      </c>
      <c r="G544" s="37"/>
      <c r="H544" s="29">
        <v>34274</v>
      </c>
      <c r="I544" s="12"/>
    </row>
    <row r="545" spans="1:9" x14ac:dyDescent="0.2">
      <c r="A545" s="15" t="s">
        <v>244</v>
      </c>
      <c r="B545" t="s">
        <v>245</v>
      </c>
      <c r="C545" t="s">
        <v>245</v>
      </c>
      <c r="D545" s="44">
        <v>2179</v>
      </c>
      <c r="E545" s="44">
        <v>2059</v>
      </c>
      <c r="F545" s="37">
        <v>36500000</v>
      </c>
      <c r="G545" s="37"/>
      <c r="H545" s="29">
        <v>34274</v>
      </c>
    </row>
    <row r="546" spans="1:9" x14ac:dyDescent="0.2">
      <c r="A546" s="15" t="s">
        <v>244</v>
      </c>
      <c r="B546" t="s">
        <v>245</v>
      </c>
      <c r="C546" t="s">
        <v>245</v>
      </c>
      <c r="D546" s="43">
        <v>1566</v>
      </c>
      <c r="E546" s="43">
        <v>2552</v>
      </c>
      <c r="F546" s="37"/>
      <c r="G546" s="37">
        <v>11400000</v>
      </c>
      <c r="H546" s="29">
        <v>34274</v>
      </c>
    </row>
    <row r="547" spans="1:9" x14ac:dyDescent="0.2">
      <c r="A547" s="21">
        <v>1060</v>
      </c>
      <c r="B547" t="s">
        <v>27</v>
      </c>
      <c r="C547" t="s">
        <v>295</v>
      </c>
      <c r="D547" s="44">
        <v>175</v>
      </c>
      <c r="E547" s="44">
        <v>155</v>
      </c>
      <c r="F547" s="37">
        <v>1800000</v>
      </c>
      <c r="G547" s="37"/>
      <c r="H547" s="29">
        <v>34274</v>
      </c>
      <c r="I547" s="12"/>
    </row>
    <row r="548" spans="1:9" x14ac:dyDescent="0.2">
      <c r="A548" s="21">
        <v>1180</v>
      </c>
      <c r="B548" t="s">
        <v>32</v>
      </c>
      <c r="C548" t="s">
        <v>391</v>
      </c>
      <c r="D548" s="44">
        <v>3646</v>
      </c>
      <c r="E548" s="44">
        <v>2914</v>
      </c>
      <c r="F548" s="37">
        <v>37000000</v>
      </c>
      <c r="G548" s="37"/>
      <c r="H548" s="29">
        <v>34274</v>
      </c>
    </row>
    <row r="549" spans="1:9" x14ac:dyDescent="0.2">
      <c r="A549" s="21">
        <v>1195</v>
      </c>
      <c r="B549" t="s">
        <v>32</v>
      </c>
      <c r="C549" t="s">
        <v>248</v>
      </c>
      <c r="D549" s="44">
        <v>1588</v>
      </c>
      <c r="E549" s="44">
        <v>1440</v>
      </c>
      <c r="F549" s="37">
        <v>9200000</v>
      </c>
      <c r="G549" s="37"/>
      <c r="H549" s="29">
        <v>34274</v>
      </c>
    </row>
    <row r="550" spans="1:9" x14ac:dyDescent="0.2">
      <c r="A550" s="21">
        <v>2700</v>
      </c>
      <c r="B550" t="s">
        <v>136</v>
      </c>
      <c r="C550" t="s">
        <v>349</v>
      </c>
      <c r="D550" s="43">
        <v>1836</v>
      </c>
      <c r="E550" s="43">
        <v>2826</v>
      </c>
      <c r="F550" s="42"/>
      <c r="G550" s="42">
        <v>22805000</v>
      </c>
      <c r="H550" s="29">
        <v>34274</v>
      </c>
    </row>
    <row r="551" spans="1:9" x14ac:dyDescent="0.2">
      <c r="A551" s="21">
        <v>2830</v>
      </c>
      <c r="B551" t="s">
        <v>40</v>
      </c>
      <c r="C551" t="s">
        <v>41</v>
      </c>
      <c r="D551" s="43">
        <v>504</v>
      </c>
      <c r="E551" s="43">
        <v>778</v>
      </c>
      <c r="F551" s="42"/>
      <c r="G551" s="42">
        <v>287500</v>
      </c>
      <c r="H551" s="29">
        <v>34274</v>
      </c>
    </row>
    <row r="552" spans="1:9" x14ac:dyDescent="0.2">
      <c r="A552" s="21">
        <v>3010</v>
      </c>
      <c r="B552" t="s">
        <v>302</v>
      </c>
      <c r="C552" t="s">
        <v>290</v>
      </c>
      <c r="D552" s="43">
        <v>280</v>
      </c>
      <c r="E552" s="43">
        <v>313</v>
      </c>
      <c r="G552">
        <v>7145000</v>
      </c>
      <c r="H552" s="29">
        <v>34274</v>
      </c>
    </row>
    <row r="553" spans="1:9" x14ac:dyDescent="0.2">
      <c r="A553" s="15" t="s">
        <v>122</v>
      </c>
      <c r="B553" t="s">
        <v>123</v>
      </c>
      <c r="C553" t="s">
        <v>123</v>
      </c>
      <c r="D553" s="38">
        <v>7914</v>
      </c>
      <c r="E553" s="38">
        <v>7950</v>
      </c>
      <c r="G553">
        <v>87500000</v>
      </c>
      <c r="H553" s="29">
        <v>33909</v>
      </c>
    </row>
    <row r="554" spans="1:9" x14ac:dyDescent="0.2">
      <c r="A554" s="21">
        <v>1110</v>
      </c>
      <c r="B554" t="s">
        <v>27</v>
      </c>
      <c r="C554" t="s">
        <v>30</v>
      </c>
      <c r="D554" s="43">
        <v>866</v>
      </c>
      <c r="E554" s="43">
        <v>947</v>
      </c>
      <c r="F554" s="37"/>
      <c r="G554" s="37">
        <v>11818000</v>
      </c>
      <c r="H554" s="29">
        <v>33909</v>
      </c>
    </row>
    <row r="555" spans="1:9" x14ac:dyDescent="0.2">
      <c r="A555" s="21">
        <v>1340</v>
      </c>
      <c r="B555" t="s">
        <v>150</v>
      </c>
      <c r="C555" t="s">
        <v>252</v>
      </c>
      <c r="D555" s="44">
        <v>293</v>
      </c>
      <c r="E555" s="44">
        <v>173</v>
      </c>
      <c r="F555" s="37">
        <v>880000</v>
      </c>
      <c r="G555" s="37"/>
      <c r="H555" s="29">
        <v>33909</v>
      </c>
      <c r="I555" s="12"/>
    </row>
    <row r="556" spans="1:9" x14ac:dyDescent="0.2">
      <c r="A556" s="21">
        <v>1420</v>
      </c>
      <c r="B556" t="s">
        <v>92</v>
      </c>
      <c r="C556" t="s">
        <v>92</v>
      </c>
      <c r="D556" s="44">
        <v>48678</v>
      </c>
      <c r="E556" s="44">
        <v>38996</v>
      </c>
      <c r="F556" s="37">
        <v>325000000</v>
      </c>
      <c r="G556" s="37"/>
      <c r="H556" s="29">
        <v>33909</v>
      </c>
    </row>
    <row r="557" spans="1:9" x14ac:dyDescent="0.2">
      <c r="A557" s="21">
        <v>1420</v>
      </c>
      <c r="B557" t="s">
        <v>92</v>
      </c>
      <c r="C557" t="s">
        <v>92</v>
      </c>
      <c r="D557" s="44">
        <v>44048</v>
      </c>
      <c r="E557" s="44">
        <v>47077</v>
      </c>
      <c r="F557" s="37"/>
      <c r="G557" s="37">
        <v>117000000</v>
      </c>
      <c r="H557" s="29">
        <v>33909</v>
      </c>
    </row>
    <row r="558" spans="1:9" x14ac:dyDescent="0.2">
      <c r="A558" s="21">
        <v>1520</v>
      </c>
      <c r="B558" t="s">
        <v>97</v>
      </c>
      <c r="C558" t="s">
        <v>315</v>
      </c>
      <c r="D558" s="44">
        <v>3456</v>
      </c>
      <c r="E558" s="44">
        <v>3063</v>
      </c>
      <c r="F558" s="37">
        <v>32529000</v>
      </c>
      <c r="G558" s="37"/>
      <c r="H558" s="29">
        <v>33909</v>
      </c>
    </row>
    <row r="559" spans="1:9" x14ac:dyDescent="0.2">
      <c r="A559" s="21">
        <v>2830</v>
      </c>
      <c r="B559" t="s">
        <v>40</v>
      </c>
      <c r="C559" t="s">
        <v>41</v>
      </c>
      <c r="D559" s="43">
        <v>1397</v>
      </c>
      <c r="E559" s="43">
        <v>530</v>
      </c>
      <c r="F559">
        <v>11500000</v>
      </c>
      <c r="H559" s="29">
        <v>33909</v>
      </c>
    </row>
    <row r="560" spans="1:9" x14ac:dyDescent="0.2">
      <c r="A560" s="15" t="s">
        <v>9</v>
      </c>
      <c r="B560" t="s">
        <v>10</v>
      </c>
      <c r="C560" t="s">
        <v>11</v>
      </c>
      <c r="D560" s="38">
        <v>836</v>
      </c>
      <c r="E560" s="38">
        <v>554</v>
      </c>
      <c r="F560">
        <v>24535000</v>
      </c>
      <c r="H560" s="29">
        <v>33543</v>
      </c>
    </row>
    <row r="561" spans="1:8" x14ac:dyDescent="0.2">
      <c r="A561" s="15" t="s">
        <v>82</v>
      </c>
      <c r="B561" t="s">
        <v>52</v>
      </c>
      <c r="C561" t="s">
        <v>83</v>
      </c>
      <c r="D561" s="43">
        <v>11455</v>
      </c>
      <c r="E561" s="43">
        <v>9224</v>
      </c>
      <c r="F561" s="37">
        <v>10263000</v>
      </c>
      <c r="G561" s="37"/>
      <c r="H561" s="29">
        <v>33543</v>
      </c>
    </row>
    <row r="562" spans="1:8" x14ac:dyDescent="0.2">
      <c r="A562" s="15" t="s">
        <v>344</v>
      </c>
      <c r="B562" t="s">
        <v>345</v>
      </c>
      <c r="C562" t="s">
        <v>345</v>
      </c>
      <c r="D562" s="44">
        <v>694</v>
      </c>
      <c r="E562" s="44">
        <v>463</v>
      </c>
      <c r="F562" s="37">
        <v>5850000</v>
      </c>
      <c r="G562" s="37"/>
      <c r="H562" s="29">
        <v>33543</v>
      </c>
    </row>
    <row r="563" spans="1:8" x14ac:dyDescent="0.2">
      <c r="A563" s="21">
        <v>1080</v>
      </c>
      <c r="B563" t="s">
        <v>27</v>
      </c>
      <c r="C563" t="s">
        <v>247</v>
      </c>
      <c r="D563" s="43">
        <v>1229</v>
      </c>
      <c r="E563" s="43">
        <v>568</v>
      </c>
      <c r="F563" s="37">
        <v>14000000</v>
      </c>
      <c r="G563" s="37"/>
      <c r="H563" s="29">
        <v>33543</v>
      </c>
    </row>
    <row r="564" spans="1:8" x14ac:dyDescent="0.2">
      <c r="A564" s="21">
        <v>1520</v>
      </c>
      <c r="B564" t="s">
        <v>97</v>
      </c>
      <c r="C564" t="s">
        <v>315</v>
      </c>
      <c r="D564" s="44">
        <v>2457</v>
      </c>
      <c r="E564" s="44">
        <v>2667</v>
      </c>
      <c r="F564" s="37"/>
      <c r="G564" s="37">
        <v>38500000</v>
      </c>
      <c r="H564" s="29">
        <v>33543</v>
      </c>
    </row>
    <row r="565" spans="1:8" x14ac:dyDescent="0.2">
      <c r="A565" s="21">
        <v>2070</v>
      </c>
      <c r="B565" t="s">
        <v>101</v>
      </c>
      <c r="C565" t="s">
        <v>392</v>
      </c>
      <c r="D565" s="44">
        <v>271</v>
      </c>
      <c r="E565" s="44">
        <v>251</v>
      </c>
      <c r="F565" s="37">
        <v>1800000</v>
      </c>
      <c r="G565" s="37"/>
      <c r="H565" s="29">
        <v>33543</v>
      </c>
    </row>
    <row r="566" spans="1:8" x14ac:dyDescent="0.2">
      <c r="A566" s="21">
        <v>2610</v>
      </c>
      <c r="B566" t="s">
        <v>156</v>
      </c>
      <c r="C566" t="s">
        <v>381</v>
      </c>
      <c r="D566" s="44">
        <v>340</v>
      </c>
      <c r="E566" s="44">
        <v>237</v>
      </c>
      <c r="F566" s="37">
        <v>1070000</v>
      </c>
      <c r="G566" s="37"/>
      <c r="H566" s="29">
        <v>33543</v>
      </c>
    </row>
    <row r="567" spans="1:8" x14ac:dyDescent="0.2">
      <c r="A567" s="21">
        <v>2670</v>
      </c>
      <c r="B567" t="s">
        <v>159</v>
      </c>
      <c r="C567" t="s">
        <v>160</v>
      </c>
      <c r="D567" s="44">
        <v>261</v>
      </c>
      <c r="E567" s="44">
        <v>273</v>
      </c>
      <c r="F567" s="37"/>
      <c r="G567" s="37">
        <v>800000</v>
      </c>
      <c r="H567" s="29">
        <v>33543</v>
      </c>
    </row>
    <row r="568" spans="1:8" x14ac:dyDescent="0.2">
      <c r="A568" s="21">
        <v>2740</v>
      </c>
      <c r="B568" t="s">
        <v>205</v>
      </c>
      <c r="C568" t="s">
        <v>206</v>
      </c>
      <c r="D568" s="43">
        <v>705</v>
      </c>
      <c r="E568" s="43">
        <v>463</v>
      </c>
      <c r="F568" s="42">
        <v>3065000</v>
      </c>
      <c r="G568" s="42"/>
      <c r="H568" s="29">
        <v>33543</v>
      </c>
    </row>
    <row r="569" spans="1:8" x14ac:dyDescent="0.2">
      <c r="A569" s="21">
        <v>2810</v>
      </c>
      <c r="B569" t="s">
        <v>74</v>
      </c>
      <c r="C569" t="s">
        <v>162</v>
      </c>
      <c r="D569" s="43">
        <v>202</v>
      </c>
      <c r="E569" s="43">
        <v>212</v>
      </c>
      <c r="F569" s="42"/>
      <c r="G569" s="42">
        <v>1240000</v>
      </c>
      <c r="H569" s="29">
        <v>33543</v>
      </c>
    </row>
    <row r="570" spans="1:8" x14ac:dyDescent="0.2">
      <c r="A570" s="21">
        <v>3000</v>
      </c>
      <c r="B570" t="s">
        <v>289</v>
      </c>
      <c r="C570" t="s">
        <v>289</v>
      </c>
      <c r="D570" s="44">
        <v>504</v>
      </c>
      <c r="E570" s="44">
        <v>1511</v>
      </c>
      <c r="F570" s="37"/>
      <c r="G570" s="37">
        <v>35000000</v>
      </c>
      <c r="H570" s="29">
        <v>33543</v>
      </c>
    </row>
    <row r="571" spans="1:8" x14ac:dyDescent="0.2">
      <c r="A571" s="21">
        <v>3020</v>
      </c>
      <c r="B571" t="s">
        <v>236</v>
      </c>
      <c r="C571" t="s">
        <v>303</v>
      </c>
      <c r="D571" s="43">
        <v>1463</v>
      </c>
      <c r="E571" s="43">
        <v>1139</v>
      </c>
      <c r="F571" s="42">
        <v>11900000</v>
      </c>
      <c r="G571" s="42"/>
      <c r="H571" s="29">
        <v>33543</v>
      </c>
    </row>
    <row r="572" spans="1:8" x14ac:dyDescent="0.2">
      <c r="A572" s="21">
        <v>3140</v>
      </c>
      <c r="B572" t="s">
        <v>111</v>
      </c>
      <c r="C572" t="s">
        <v>114</v>
      </c>
      <c r="D572" s="43">
        <v>509</v>
      </c>
      <c r="E572" s="43">
        <v>270</v>
      </c>
      <c r="F572">
        <v>5000000</v>
      </c>
      <c r="H572" s="29">
        <v>33543</v>
      </c>
    </row>
    <row r="573" spans="1:8" x14ac:dyDescent="0.2">
      <c r="A573" s="48" t="s">
        <v>276</v>
      </c>
      <c r="B573" t="s">
        <v>10</v>
      </c>
      <c r="C573" t="s">
        <v>393</v>
      </c>
      <c r="D573" s="38">
        <v>334</v>
      </c>
      <c r="E573" s="38">
        <v>215</v>
      </c>
      <c r="F573">
        <v>2900000</v>
      </c>
      <c r="H573" s="29">
        <v>33178</v>
      </c>
    </row>
    <row r="574" spans="1:8" x14ac:dyDescent="0.2">
      <c r="A574" s="15" t="s">
        <v>344</v>
      </c>
      <c r="B574" t="s">
        <v>345</v>
      </c>
      <c r="C574" t="s">
        <v>345</v>
      </c>
      <c r="D574" s="44">
        <v>1300</v>
      </c>
      <c r="E574" s="44">
        <v>1750</v>
      </c>
      <c r="F574" s="37"/>
      <c r="G574" s="37">
        <v>9612000</v>
      </c>
      <c r="H574" s="29">
        <v>33178</v>
      </c>
    </row>
    <row r="575" spans="1:8" x14ac:dyDescent="0.2">
      <c r="A575" s="15" t="s">
        <v>394</v>
      </c>
      <c r="B575" t="s">
        <v>56</v>
      </c>
      <c r="C575" t="s">
        <v>395</v>
      </c>
      <c r="D575" s="44">
        <v>598</v>
      </c>
      <c r="E575" s="44">
        <v>433</v>
      </c>
      <c r="F575" s="37">
        <v>1550000</v>
      </c>
      <c r="G575" s="37"/>
      <c r="H575" s="29">
        <v>33178</v>
      </c>
    </row>
    <row r="576" spans="1:8" x14ac:dyDescent="0.2">
      <c r="A576" s="21">
        <v>1160</v>
      </c>
      <c r="B576" t="s">
        <v>59</v>
      </c>
      <c r="C576" t="s">
        <v>378</v>
      </c>
      <c r="D576" s="43">
        <v>218</v>
      </c>
      <c r="E576" s="43">
        <v>251</v>
      </c>
      <c r="F576" s="37"/>
      <c r="G576" s="37">
        <v>1300000</v>
      </c>
      <c r="H576" s="29">
        <v>33178</v>
      </c>
    </row>
    <row r="577" spans="1:8" x14ac:dyDescent="0.2">
      <c r="A577" s="21">
        <v>1360</v>
      </c>
      <c r="B577" t="s">
        <v>185</v>
      </c>
      <c r="C577" t="s">
        <v>185</v>
      </c>
      <c r="D577" s="44">
        <v>738</v>
      </c>
      <c r="E577" s="44">
        <v>1586</v>
      </c>
      <c r="F577" s="37"/>
      <c r="G577" s="42">
        <v>7700000</v>
      </c>
      <c r="H577" s="29">
        <v>33178</v>
      </c>
    </row>
    <row r="578" spans="1:8" x14ac:dyDescent="0.2">
      <c r="A578" s="21">
        <v>1550</v>
      </c>
      <c r="B578" t="s">
        <v>153</v>
      </c>
      <c r="C578" t="s">
        <v>154</v>
      </c>
      <c r="D578" s="38" t="s">
        <v>331</v>
      </c>
      <c r="E578" s="38" t="s">
        <v>331</v>
      </c>
      <c r="F578" s="37">
        <v>107000000</v>
      </c>
      <c r="G578" s="37"/>
      <c r="H578" s="29">
        <v>33178</v>
      </c>
    </row>
    <row r="579" spans="1:8" x14ac:dyDescent="0.2">
      <c r="A579" s="21">
        <v>1828</v>
      </c>
      <c r="B579" t="s">
        <v>224</v>
      </c>
      <c r="C579" t="s">
        <v>387</v>
      </c>
      <c r="D579" s="44">
        <v>1645</v>
      </c>
      <c r="E579" s="44">
        <v>2052</v>
      </c>
      <c r="F579" s="37"/>
      <c r="G579" s="37">
        <v>4855000</v>
      </c>
      <c r="H579" s="29">
        <v>33178</v>
      </c>
    </row>
    <row r="580" spans="1:8" x14ac:dyDescent="0.2">
      <c r="A580" s="21">
        <v>2035</v>
      </c>
      <c r="B580" t="s">
        <v>101</v>
      </c>
      <c r="C580" s="6" t="s">
        <v>102</v>
      </c>
      <c r="D580" s="44">
        <v>1366</v>
      </c>
      <c r="E580" s="44">
        <v>1599</v>
      </c>
      <c r="F580" s="37"/>
      <c r="G580" s="37">
        <v>15000000</v>
      </c>
      <c r="H580" s="29">
        <v>33178</v>
      </c>
    </row>
    <row r="581" spans="1:8" x14ac:dyDescent="0.2">
      <c r="A581" s="21">
        <v>2035</v>
      </c>
      <c r="B581" t="s">
        <v>101</v>
      </c>
      <c r="C581" s="6" t="s">
        <v>102</v>
      </c>
      <c r="D581" s="44">
        <v>1426</v>
      </c>
      <c r="E581" s="44">
        <v>1641</v>
      </c>
      <c r="F581" s="37"/>
      <c r="G581" s="37">
        <v>14300000</v>
      </c>
      <c r="H581" s="29">
        <v>33178</v>
      </c>
    </row>
    <row r="582" spans="1:8" x14ac:dyDescent="0.2">
      <c r="A582" s="21">
        <v>2770</v>
      </c>
      <c r="B582" t="s">
        <v>233</v>
      </c>
      <c r="C582" t="s">
        <v>254</v>
      </c>
      <c r="D582" s="43">
        <v>603</v>
      </c>
      <c r="E582" s="43">
        <v>1076</v>
      </c>
      <c r="F582" s="42"/>
      <c r="G582" s="42">
        <v>7880824</v>
      </c>
      <c r="H582" s="29">
        <v>33178</v>
      </c>
    </row>
    <row r="583" spans="1:8" x14ac:dyDescent="0.2">
      <c r="A583" s="21">
        <v>3000</v>
      </c>
      <c r="B583" t="s">
        <v>289</v>
      </c>
      <c r="C583" t="s">
        <v>289</v>
      </c>
      <c r="D583" s="43">
        <v>2200</v>
      </c>
      <c r="E583" s="43">
        <v>1790</v>
      </c>
      <c r="F583" s="42">
        <v>900000</v>
      </c>
      <c r="G583" s="42"/>
      <c r="H583" s="29">
        <v>33178</v>
      </c>
    </row>
    <row r="584" spans="1:8" x14ac:dyDescent="0.2">
      <c r="A584" s="21">
        <v>3200</v>
      </c>
      <c r="B584" t="s">
        <v>141</v>
      </c>
      <c r="C584" t="s">
        <v>396</v>
      </c>
      <c r="D584" s="43">
        <v>827</v>
      </c>
      <c r="E584" s="43">
        <v>558</v>
      </c>
      <c r="F584">
        <v>2435000</v>
      </c>
      <c r="H584" s="29">
        <v>33178</v>
      </c>
    </row>
    <row r="585" spans="1:8" x14ac:dyDescent="0.2">
      <c r="A585" s="48" t="s">
        <v>276</v>
      </c>
      <c r="B585" t="s">
        <v>10</v>
      </c>
      <c r="C585" t="s">
        <v>393</v>
      </c>
      <c r="D585" s="38">
        <v>322</v>
      </c>
      <c r="E585" s="38">
        <v>371</v>
      </c>
      <c r="G585">
        <v>4290000</v>
      </c>
      <c r="H585" s="29">
        <v>32813</v>
      </c>
    </row>
    <row r="586" spans="1:8" x14ac:dyDescent="0.2">
      <c r="A586" s="15" t="s">
        <v>255</v>
      </c>
      <c r="B586" t="s">
        <v>10</v>
      </c>
      <c r="C586" t="s">
        <v>339</v>
      </c>
      <c r="D586" s="43">
        <v>188</v>
      </c>
      <c r="E586" s="43">
        <v>173</v>
      </c>
      <c r="F586" s="37">
        <v>1080000</v>
      </c>
      <c r="G586" s="37"/>
      <c r="H586" s="29">
        <v>32813</v>
      </c>
    </row>
    <row r="587" spans="1:8" x14ac:dyDescent="0.2">
      <c r="A587" s="15" t="s">
        <v>82</v>
      </c>
      <c r="B587" t="s">
        <v>52</v>
      </c>
      <c r="C587" t="s">
        <v>83</v>
      </c>
      <c r="D587" s="43">
        <v>9907</v>
      </c>
      <c r="E587" s="43">
        <v>4907</v>
      </c>
      <c r="F587" s="37">
        <v>79900000</v>
      </c>
      <c r="G587" s="37"/>
      <c r="H587" s="29">
        <v>32813</v>
      </c>
    </row>
    <row r="588" spans="1:8" x14ac:dyDescent="0.2">
      <c r="A588" s="15" t="s">
        <v>178</v>
      </c>
      <c r="B588" t="s">
        <v>21</v>
      </c>
      <c r="C588" t="s">
        <v>356</v>
      </c>
      <c r="D588" s="44">
        <v>7310</v>
      </c>
      <c r="E588" s="44">
        <v>4514</v>
      </c>
      <c r="F588" s="37">
        <v>40842000</v>
      </c>
      <c r="G588" s="37"/>
      <c r="H588" s="29">
        <v>32813</v>
      </c>
    </row>
    <row r="589" spans="1:8" x14ac:dyDescent="0.2">
      <c r="A589" s="15" t="s">
        <v>182</v>
      </c>
      <c r="B589" t="s">
        <v>183</v>
      </c>
      <c r="C589" t="s">
        <v>183</v>
      </c>
      <c r="D589" s="44">
        <v>23086</v>
      </c>
      <c r="E589" s="44">
        <v>22197</v>
      </c>
      <c r="F589" s="37">
        <v>199600000</v>
      </c>
      <c r="G589" s="37"/>
      <c r="H589" s="29">
        <v>32813</v>
      </c>
    </row>
    <row r="590" spans="1:8" x14ac:dyDescent="0.2">
      <c r="A590" s="15" t="s">
        <v>122</v>
      </c>
      <c r="B590" t="s">
        <v>123</v>
      </c>
      <c r="C590" t="s">
        <v>123</v>
      </c>
      <c r="D590" s="44">
        <v>6346</v>
      </c>
      <c r="E590" s="44">
        <v>4547</v>
      </c>
      <c r="F590" s="42">
        <v>35300000</v>
      </c>
      <c r="G590" s="42"/>
      <c r="H590" s="29">
        <v>32813</v>
      </c>
    </row>
    <row r="591" spans="1:8" x14ac:dyDescent="0.2">
      <c r="A591" s="15" t="s">
        <v>244</v>
      </c>
      <c r="B591" t="s">
        <v>245</v>
      </c>
      <c r="C591" t="s">
        <v>245</v>
      </c>
      <c r="D591" s="43">
        <v>1748</v>
      </c>
      <c r="E591" s="43">
        <v>532</v>
      </c>
      <c r="F591" s="42">
        <v>21045000</v>
      </c>
      <c r="G591" s="42"/>
      <c r="H591" s="29">
        <v>32813</v>
      </c>
    </row>
    <row r="592" spans="1:8" x14ac:dyDescent="0.2">
      <c r="A592" s="15" t="s">
        <v>325</v>
      </c>
      <c r="B592" t="s">
        <v>27</v>
      </c>
      <c r="C592" t="s">
        <v>326</v>
      </c>
      <c r="D592" s="44">
        <v>696</v>
      </c>
      <c r="E592" s="44">
        <v>404</v>
      </c>
      <c r="F592" s="42">
        <v>5000000</v>
      </c>
      <c r="G592" s="42"/>
      <c r="H592" s="29">
        <v>32813</v>
      </c>
    </row>
    <row r="593" spans="1:9" x14ac:dyDescent="0.2">
      <c r="A593" s="21">
        <v>1420</v>
      </c>
      <c r="B593" t="s">
        <v>92</v>
      </c>
      <c r="C593" t="s">
        <v>92</v>
      </c>
      <c r="D593" s="44">
        <v>33305</v>
      </c>
      <c r="E593" s="44">
        <v>33746</v>
      </c>
      <c r="F593" s="37"/>
      <c r="G593" s="37">
        <v>179905900</v>
      </c>
      <c r="H593" s="29">
        <v>32813</v>
      </c>
    </row>
    <row r="594" spans="1:9" x14ac:dyDescent="0.2">
      <c r="A594" s="21">
        <v>1480</v>
      </c>
      <c r="B594" t="s">
        <v>35</v>
      </c>
      <c r="C594" t="s">
        <v>397</v>
      </c>
      <c r="D594" s="44">
        <v>214</v>
      </c>
      <c r="E594" s="44">
        <v>127</v>
      </c>
      <c r="F594" s="37">
        <v>850000</v>
      </c>
      <c r="G594" s="37"/>
      <c r="H594" s="29">
        <v>32813</v>
      </c>
    </row>
    <row r="595" spans="1:9" x14ac:dyDescent="0.2">
      <c r="A595" s="21">
        <v>1560</v>
      </c>
      <c r="B595" t="s">
        <v>153</v>
      </c>
      <c r="C595" t="s">
        <v>370</v>
      </c>
      <c r="D595" s="44">
        <v>8291</v>
      </c>
      <c r="E595" s="44">
        <v>5879</v>
      </c>
      <c r="F595" s="37">
        <v>39287000</v>
      </c>
      <c r="G595" s="37"/>
      <c r="H595" s="29">
        <v>32813</v>
      </c>
    </row>
    <row r="596" spans="1:9" x14ac:dyDescent="0.2">
      <c r="A596" s="21">
        <v>1860</v>
      </c>
      <c r="B596" t="s">
        <v>224</v>
      </c>
      <c r="C596" t="s">
        <v>398</v>
      </c>
      <c r="D596" s="44">
        <v>196</v>
      </c>
      <c r="E596" s="44">
        <v>145</v>
      </c>
      <c r="F596" s="37">
        <v>538000</v>
      </c>
      <c r="G596" s="37"/>
      <c r="H596" s="29">
        <v>32813</v>
      </c>
      <c r="I596" s="12"/>
    </row>
    <row r="597" spans="1:9" x14ac:dyDescent="0.2">
      <c r="A597" s="21">
        <v>2405</v>
      </c>
      <c r="B597" t="s">
        <v>68</v>
      </c>
      <c r="C597" t="s">
        <v>69</v>
      </c>
      <c r="D597" s="44">
        <v>1471</v>
      </c>
      <c r="E597" s="44">
        <v>1200</v>
      </c>
      <c r="F597" s="37">
        <v>4970000</v>
      </c>
      <c r="G597" s="37"/>
      <c r="H597" s="29">
        <v>32813</v>
      </c>
    </row>
    <row r="598" spans="1:9" x14ac:dyDescent="0.2">
      <c r="A598" s="21">
        <v>2640</v>
      </c>
      <c r="B598" t="s">
        <v>195</v>
      </c>
      <c r="C598" t="s">
        <v>196</v>
      </c>
      <c r="D598" s="43">
        <v>476</v>
      </c>
      <c r="E598" s="43">
        <v>190</v>
      </c>
      <c r="F598" s="42">
        <v>319000</v>
      </c>
      <c r="G598" s="42"/>
      <c r="H598" s="29">
        <v>32813</v>
      </c>
    </row>
    <row r="599" spans="1:9" x14ac:dyDescent="0.2">
      <c r="A599" s="21">
        <v>2750</v>
      </c>
      <c r="B599" t="s">
        <v>205</v>
      </c>
      <c r="C599" t="s">
        <v>300</v>
      </c>
      <c r="D599" s="43">
        <v>165</v>
      </c>
      <c r="E599" s="43">
        <v>132</v>
      </c>
      <c r="F599">
        <v>1750000</v>
      </c>
      <c r="H599" s="29">
        <v>32813</v>
      </c>
    </row>
    <row r="600" spans="1:9" x14ac:dyDescent="0.2">
      <c r="A600" s="15" t="s">
        <v>115</v>
      </c>
      <c r="B600" t="s">
        <v>52</v>
      </c>
      <c r="C600" t="s">
        <v>350</v>
      </c>
      <c r="D600" s="38">
        <v>1829</v>
      </c>
      <c r="E600" s="38">
        <v>1764</v>
      </c>
      <c r="F600">
        <v>15600000</v>
      </c>
      <c r="H600" s="29">
        <v>32448</v>
      </c>
    </row>
    <row r="601" spans="1:9" x14ac:dyDescent="0.2">
      <c r="A601" s="15" t="s">
        <v>399</v>
      </c>
      <c r="B601" t="s">
        <v>400</v>
      </c>
      <c r="C601" t="s">
        <v>401</v>
      </c>
      <c r="D601" s="43">
        <v>256</v>
      </c>
      <c r="E601" s="43">
        <v>769</v>
      </c>
      <c r="F601" s="37"/>
      <c r="G601" s="37">
        <v>290000</v>
      </c>
      <c r="H601" s="29">
        <v>32448</v>
      </c>
    </row>
    <row r="602" spans="1:9" x14ac:dyDescent="0.2">
      <c r="A602" s="15" t="s">
        <v>242</v>
      </c>
      <c r="B602" t="s">
        <v>21</v>
      </c>
      <c r="C602" t="s">
        <v>22</v>
      </c>
      <c r="D602" s="44">
        <v>18774</v>
      </c>
      <c r="E602" s="44">
        <v>10418</v>
      </c>
      <c r="F602" s="37">
        <v>45000000</v>
      </c>
      <c r="G602" s="37"/>
      <c r="H602" s="29">
        <v>32448</v>
      </c>
    </row>
    <row r="603" spans="1:9" x14ac:dyDescent="0.2">
      <c r="A603" s="15" t="s">
        <v>384</v>
      </c>
      <c r="B603" t="s">
        <v>27</v>
      </c>
      <c r="C603" t="s">
        <v>385</v>
      </c>
      <c r="D603" s="44">
        <v>178</v>
      </c>
      <c r="E603" s="44">
        <v>306</v>
      </c>
      <c r="F603" s="37"/>
      <c r="G603" s="37">
        <v>1670000</v>
      </c>
      <c r="H603" s="29">
        <v>32448</v>
      </c>
    </row>
    <row r="604" spans="1:9" x14ac:dyDescent="0.2">
      <c r="A604" s="21">
        <v>1110</v>
      </c>
      <c r="B604" t="s">
        <v>27</v>
      </c>
      <c r="C604" t="s">
        <v>30</v>
      </c>
      <c r="D604" s="44">
        <v>320</v>
      </c>
      <c r="E604" s="44">
        <v>410</v>
      </c>
      <c r="F604" s="37"/>
      <c r="G604" s="37">
        <v>875000</v>
      </c>
      <c r="H604" s="29">
        <v>32448</v>
      </c>
    </row>
    <row r="605" spans="1:9" x14ac:dyDescent="0.2">
      <c r="A605" s="21">
        <v>1110</v>
      </c>
      <c r="B605" t="s">
        <v>27</v>
      </c>
      <c r="C605" t="s">
        <v>30</v>
      </c>
      <c r="D605" s="43">
        <v>252</v>
      </c>
      <c r="E605" s="43">
        <v>474</v>
      </c>
      <c r="F605" s="37"/>
      <c r="G605" s="37">
        <v>2450000</v>
      </c>
      <c r="H605" s="29">
        <v>32448</v>
      </c>
    </row>
    <row r="606" spans="1:9" x14ac:dyDescent="0.2">
      <c r="A606" s="21">
        <v>1110</v>
      </c>
      <c r="B606" t="s">
        <v>27</v>
      </c>
      <c r="C606" t="s">
        <v>30</v>
      </c>
      <c r="D606" s="43">
        <v>269</v>
      </c>
      <c r="E606" s="43">
        <v>456</v>
      </c>
      <c r="F606" s="37"/>
      <c r="G606" s="37">
        <v>3430000</v>
      </c>
      <c r="H606" s="29">
        <v>32448</v>
      </c>
    </row>
    <row r="607" spans="1:9" x14ac:dyDescent="0.2">
      <c r="A607" s="21">
        <v>1180</v>
      </c>
      <c r="B607" t="s">
        <v>32</v>
      </c>
      <c r="C607" t="s">
        <v>391</v>
      </c>
      <c r="D607" s="44">
        <v>1500</v>
      </c>
      <c r="E607" s="44">
        <v>1091</v>
      </c>
      <c r="F607" s="37">
        <v>11900000</v>
      </c>
      <c r="G607" s="37"/>
      <c r="H607" s="29">
        <v>32448</v>
      </c>
    </row>
    <row r="608" spans="1:9" x14ac:dyDescent="0.2">
      <c r="A608" s="21">
        <v>1560</v>
      </c>
      <c r="B608" t="s">
        <v>153</v>
      </c>
      <c r="C608" t="s">
        <v>370</v>
      </c>
      <c r="D608" s="44">
        <v>4706</v>
      </c>
      <c r="E608" s="44">
        <v>5178</v>
      </c>
      <c r="F608" s="37"/>
      <c r="G608" s="37">
        <v>39210000</v>
      </c>
      <c r="H608" s="29">
        <v>32448</v>
      </c>
    </row>
    <row r="609" spans="1:9" x14ac:dyDescent="0.2">
      <c r="A609" s="21">
        <v>2180</v>
      </c>
      <c r="B609" t="s">
        <v>104</v>
      </c>
      <c r="C609" t="s">
        <v>104</v>
      </c>
      <c r="D609" s="44">
        <v>2868</v>
      </c>
      <c r="E609" s="44">
        <v>3052</v>
      </c>
      <c r="F609" s="37"/>
      <c r="G609" s="37">
        <v>7300000</v>
      </c>
      <c r="H609" s="29">
        <v>32448</v>
      </c>
    </row>
    <row r="610" spans="1:9" x14ac:dyDescent="0.2">
      <c r="A610" s="21">
        <v>2405</v>
      </c>
      <c r="B610" t="s">
        <v>68</v>
      </c>
      <c r="C610" t="s">
        <v>69</v>
      </c>
      <c r="D610" s="43">
        <v>775</v>
      </c>
      <c r="E610" s="43">
        <v>835</v>
      </c>
      <c r="F610" s="42"/>
      <c r="G610" s="42">
        <v>1480000</v>
      </c>
      <c r="H610" s="29">
        <v>32448</v>
      </c>
    </row>
    <row r="611" spans="1:9" x14ac:dyDescent="0.2">
      <c r="A611" s="21">
        <v>2580</v>
      </c>
      <c r="B611" t="s">
        <v>38</v>
      </c>
      <c r="C611" t="s">
        <v>38</v>
      </c>
      <c r="D611" s="44">
        <v>121</v>
      </c>
      <c r="E611" s="44">
        <v>264</v>
      </c>
      <c r="F611" s="37"/>
      <c r="G611" s="37">
        <v>500000</v>
      </c>
      <c r="H611" s="29">
        <v>32448</v>
      </c>
    </row>
    <row r="612" spans="1:9" x14ac:dyDescent="0.2">
      <c r="A612" s="21">
        <v>2630</v>
      </c>
      <c r="B612" t="s">
        <v>71</v>
      </c>
      <c r="C612" s="19" t="s">
        <v>72</v>
      </c>
      <c r="D612" s="44">
        <v>511</v>
      </c>
      <c r="E612" s="44">
        <v>162</v>
      </c>
      <c r="F612" s="37">
        <v>1300000</v>
      </c>
      <c r="G612" s="37"/>
      <c r="H612" s="29">
        <v>32448</v>
      </c>
    </row>
    <row r="613" spans="1:9" x14ac:dyDescent="0.2">
      <c r="A613" s="21">
        <v>2640</v>
      </c>
      <c r="B613" t="s">
        <v>195</v>
      </c>
      <c r="C613" t="s">
        <v>196</v>
      </c>
      <c r="D613" s="43">
        <v>924</v>
      </c>
      <c r="E613" s="43">
        <v>698</v>
      </c>
      <c r="F613" s="42">
        <v>7200000</v>
      </c>
      <c r="G613" s="42"/>
      <c r="H613" s="29">
        <v>32448</v>
      </c>
    </row>
    <row r="614" spans="1:9" x14ac:dyDescent="0.2">
      <c r="A614" s="21">
        <v>2640</v>
      </c>
      <c r="B614" t="s">
        <v>195</v>
      </c>
      <c r="C614" t="s">
        <v>196</v>
      </c>
      <c r="D614" s="44">
        <v>812</v>
      </c>
      <c r="E614" s="44">
        <v>828</v>
      </c>
      <c r="F614" s="37"/>
      <c r="G614" s="37">
        <v>9000000</v>
      </c>
      <c r="H614" s="29">
        <v>32448</v>
      </c>
    </row>
    <row r="615" spans="1:9" x14ac:dyDescent="0.2">
      <c r="A615" s="21">
        <v>2640</v>
      </c>
      <c r="B615" t="s">
        <v>195</v>
      </c>
      <c r="C615" t="s">
        <v>196</v>
      </c>
      <c r="D615" s="44">
        <v>1495</v>
      </c>
      <c r="E615" s="44">
        <v>1051</v>
      </c>
      <c r="F615" s="37">
        <v>9000000</v>
      </c>
      <c r="G615" s="37"/>
      <c r="H615" s="29">
        <v>32448</v>
      </c>
    </row>
    <row r="616" spans="1:9" x14ac:dyDescent="0.2">
      <c r="A616" s="21">
        <v>2690</v>
      </c>
      <c r="B616" t="s">
        <v>136</v>
      </c>
      <c r="C616" t="s">
        <v>402</v>
      </c>
      <c r="D616" s="44">
        <v>6469</v>
      </c>
      <c r="E616" s="44">
        <v>7062</v>
      </c>
      <c r="F616" s="37"/>
      <c r="G616" s="37">
        <v>25715000</v>
      </c>
      <c r="H616" s="29">
        <v>32448</v>
      </c>
    </row>
    <row r="617" spans="1:9" x14ac:dyDescent="0.2">
      <c r="A617" s="21">
        <v>3080</v>
      </c>
      <c r="B617" t="s">
        <v>111</v>
      </c>
      <c r="C617" t="s">
        <v>44</v>
      </c>
      <c r="D617" s="44">
        <v>257</v>
      </c>
      <c r="E617" s="44">
        <v>1291</v>
      </c>
      <c r="F617" s="37"/>
      <c r="G617" s="37">
        <v>8800000</v>
      </c>
      <c r="H617" s="29">
        <v>32448</v>
      </c>
    </row>
    <row r="618" spans="1:9" x14ac:dyDescent="0.2">
      <c r="A618" s="21">
        <v>3145</v>
      </c>
      <c r="B618" t="s">
        <v>111</v>
      </c>
      <c r="C618" t="s">
        <v>48</v>
      </c>
      <c r="D618" s="43">
        <v>276</v>
      </c>
      <c r="E618" s="43">
        <v>246</v>
      </c>
      <c r="F618" s="42">
        <v>1485000</v>
      </c>
      <c r="G618" s="42"/>
      <c r="H618" s="29">
        <v>32448</v>
      </c>
    </row>
    <row r="619" spans="1:9" x14ac:dyDescent="0.2">
      <c r="A619" s="21">
        <v>3200</v>
      </c>
      <c r="B619" t="s">
        <v>141</v>
      </c>
      <c r="C619" t="s">
        <v>396</v>
      </c>
      <c r="D619" s="43">
        <v>464</v>
      </c>
      <c r="E619" s="43">
        <v>582</v>
      </c>
      <c r="G619">
        <v>825000</v>
      </c>
      <c r="H619" s="29">
        <v>32448</v>
      </c>
    </row>
    <row r="620" spans="1:9" x14ac:dyDescent="0.2">
      <c r="A620" s="48" t="s">
        <v>276</v>
      </c>
      <c r="B620" t="s">
        <v>10</v>
      </c>
      <c r="C620" t="s">
        <v>393</v>
      </c>
      <c r="D620" s="38">
        <v>102</v>
      </c>
      <c r="E620" s="38">
        <v>319</v>
      </c>
      <c r="G620">
        <v>460000</v>
      </c>
      <c r="H620" s="29">
        <v>32082</v>
      </c>
    </row>
    <row r="621" spans="1:9" x14ac:dyDescent="0.2">
      <c r="A621" s="15" t="s">
        <v>115</v>
      </c>
      <c r="B621" t="s">
        <v>52</v>
      </c>
      <c r="C621" t="s">
        <v>350</v>
      </c>
      <c r="D621" s="43">
        <v>1008</v>
      </c>
      <c r="E621" s="43">
        <v>1065</v>
      </c>
      <c r="F621" s="37"/>
      <c r="G621" s="37">
        <v>15600000</v>
      </c>
      <c r="H621" s="29">
        <v>32082</v>
      </c>
    </row>
    <row r="622" spans="1:9" x14ac:dyDescent="0.2">
      <c r="A622" s="15" t="s">
        <v>242</v>
      </c>
      <c r="B622" t="s">
        <v>21</v>
      </c>
      <c r="C622" t="s">
        <v>22</v>
      </c>
      <c r="D622" s="44">
        <v>9389</v>
      </c>
      <c r="E622" s="44">
        <v>10251</v>
      </c>
      <c r="F622" s="37"/>
      <c r="G622" s="37">
        <v>53000000</v>
      </c>
      <c r="H622" s="29">
        <v>32082</v>
      </c>
    </row>
    <row r="623" spans="1:9" x14ac:dyDescent="0.2">
      <c r="A623" s="15" t="s">
        <v>23</v>
      </c>
      <c r="B623" t="s">
        <v>24</v>
      </c>
      <c r="C623" t="s">
        <v>25</v>
      </c>
      <c r="D623" s="44">
        <v>578</v>
      </c>
      <c r="E623" s="44">
        <v>556</v>
      </c>
      <c r="F623" s="37">
        <v>5845000</v>
      </c>
      <c r="G623" s="37"/>
      <c r="H623" s="29">
        <v>32082</v>
      </c>
    </row>
    <row r="624" spans="1:9" x14ac:dyDescent="0.2">
      <c r="A624" s="21">
        <v>1030</v>
      </c>
      <c r="B624" t="s">
        <v>27</v>
      </c>
      <c r="C624" t="s">
        <v>342</v>
      </c>
      <c r="D624" s="44">
        <v>779</v>
      </c>
      <c r="E624" s="44">
        <v>695</v>
      </c>
      <c r="F624" s="37">
        <v>6400000</v>
      </c>
      <c r="G624" s="37"/>
      <c r="H624" s="29">
        <v>32082</v>
      </c>
      <c r="I624" s="12"/>
    </row>
    <row r="625" spans="1:8" x14ac:dyDescent="0.2">
      <c r="A625" s="21">
        <v>1040</v>
      </c>
      <c r="B625" t="s">
        <v>27</v>
      </c>
      <c r="C625" t="s">
        <v>386</v>
      </c>
      <c r="D625" s="44">
        <v>1756</v>
      </c>
      <c r="E625" s="44">
        <v>1473</v>
      </c>
      <c r="F625" s="37">
        <v>28925000</v>
      </c>
      <c r="G625" s="37"/>
      <c r="H625" s="29">
        <v>32082</v>
      </c>
    </row>
    <row r="626" spans="1:8" x14ac:dyDescent="0.2">
      <c r="A626" s="21">
        <v>1060</v>
      </c>
      <c r="B626" t="s">
        <v>27</v>
      </c>
      <c r="C626" t="s">
        <v>295</v>
      </c>
      <c r="D626" s="43">
        <v>65</v>
      </c>
      <c r="E626" s="43">
        <v>308</v>
      </c>
      <c r="F626" s="37"/>
      <c r="G626" s="37">
        <v>2350000</v>
      </c>
      <c r="H626" s="29">
        <v>32082</v>
      </c>
    </row>
    <row r="627" spans="1:8" x14ac:dyDescent="0.2">
      <c r="A627" s="21">
        <v>1990</v>
      </c>
      <c r="B627" t="s">
        <v>187</v>
      </c>
      <c r="C627" t="s">
        <v>388</v>
      </c>
      <c r="D627" s="44">
        <v>102</v>
      </c>
      <c r="E627" s="44">
        <v>596</v>
      </c>
      <c r="G627">
        <v>2200000</v>
      </c>
      <c r="H627" s="29">
        <v>32082</v>
      </c>
    </row>
    <row r="628" spans="1:8" x14ac:dyDescent="0.2">
      <c r="A628" s="15" t="s">
        <v>176</v>
      </c>
      <c r="B628" t="s">
        <v>52</v>
      </c>
      <c r="C628" t="s">
        <v>372</v>
      </c>
      <c r="D628" s="38" t="s">
        <v>331</v>
      </c>
      <c r="E628" s="38" t="s">
        <v>331</v>
      </c>
      <c r="G628">
        <v>40000000</v>
      </c>
      <c r="H628" s="29">
        <v>31717</v>
      </c>
    </row>
    <row r="629" spans="1:8" x14ac:dyDescent="0.2">
      <c r="A629" s="15" t="s">
        <v>384</v>
      </c>
      <c r="B629" t="s">
        <v>27</v>
      </c>
      <c r="C629" t="s">
        <v>385</v>
      </c>
      <c r="D629" s="38" t="s">
        <v>331</v>
      </c>
      <c r="E629" s="38" t="s">
        <v>331</v>
      </c>
      <c r="F629" s="37"/>
      <c r="G629" s="37">
        <v>520000</v>
      </c>
      <c r="H629" s="29">
        <v>31717</v>
      </c>
    </row>
    <row r="630" spans="1:8" x14ac:dyDescent="0.2">
      <c r="A630" s="49">
        <v>1080</v>
      </c>
      <c r="B630" t="s">
        <v>27</v>
      </c>
      <c r="C630" t="s">
        <v>247</v>
      </c>
      <c r="D630" s="38" t="s">
        <v>331</v>
      </c>
      <c r="E630" s="38" t="s">
        <v>331</v>
      </c>
      <c r="F630" s="37">
        <v>3500000</v>
      </c>
      <c r="G630" s="37"/>
      <c r="H630" s="29">
        <v>31717</v>
      </c>
    </row>
    <row r="631" spans="1:8" x14ac:dyDescent="0.2">
      <c r="A631" s="21">
        <v>1530</v>
      </c>
      <c r="B631" t="s">
        <v>97</v>
      </c>
      <c r="C631" t="s">
        <v>98</v>
      </c>
      <c r="D631" s="38" t="s">
        <v>331</v>
      </c>
      <c r="E631" s="38" t="s">
        <v>331</v>
      </c>
      <c r="F631" s="37">
        <v>3930000</v>
      </c>
      <c r="G631" s="37"/>
      <c r="H631" s="29">
        <v>31717</v>
      </c>
    </row>
    <row r="632" spans="1:8" x14ac:dyDescent="0.2">
      <c r="A632" s="21">
        <v>2180</v>
      </c>
      <c r="B632" t="s">
        <v>104</v>
      </c>
      <c r="C632" t="s">
        <v>104</v>
      </c>
      <c r="D632" s="38" t="s">
        <v>331</v>
      </c>
      <c r="E632" s="38" t="s">
        <v>331</v>
      </c>
      <c r="F632" s="37"/>
      <c r="G632" s="37">
        <v>6000000</v>
      </c>
      <c r="H632" s="29">
        <v>31717</v>
      </c>
    </row>
    <row r="633" spans="1:8" x14ac:dyDescent="0.2">
      <c r="A633" s="21">
        <v>3020</v>
      </c>
      <c r="B633" t="s">
        <v>236</v>
      </c>
      <c r="C633" t="s">
        <v>303</v>
      </c>
      <c r="D633" s="38" t="s">
        <v>331</v>
      </c>
      <c r="E633" s="38" t="s">
        <v>331</v>
      </c>
      <c r="F633" s="42">
        <v>5950000</v>
      </c>
      <c r="G633" s="42"/>
      <c r="H633" s="29">
        <v>31717</v>
      </c>
    </row>
    <row r="634" spans="1:8" x14ac:dyDescent="0.2">
      <c r="A634" s="21">
        <v>3085</v>
      </c>
      <c r="B634" t="s">
        <v>111</v>
      </c>
      <c r="C634" t="s">
        <v>336</v>
      </c>
      <c r="D634" s="38" t="s">
        <v>331</v>
      </c>
      <c r="E634" s="38" t="s">
        <v>331</v>
      </c>
      <c r="F634" s="42">
        <v>1800000</v>
      </c>
      <c r="G634" s="42"/>
      <c r="H634" s="29">
        <v>31717</v>
      </c>
    </row>
    <row r="635" spans="1:8" x14ac:dyDescent="0.2">
      <c r="A635" s="21">
        <v>3120</v>
      </c>
      <c r="B635" t="s">
        <v>111</v>
      </c>
      <c r="C635" t="s">
        <v>113</v>
      </c>
      <c r="D635" s="38" t="s">
        <v>331</v>
      </c>
      <c r="E635" s="38" t="s">
        <v>331</v>
      </c>
      <c r="F635" s="37">
        <v>21240000</v>
      </c>
      <c r="G635" s="37"/>
      <c r="H635" s="29">
        <v>31717</v>
      </c>
    </row>
    <row r="636" spans="1:8" x14ac:dyDescent="0.2">
      <c r="A636" s="21">
        <v>3200</v>
      </c>
      <c r="B636" t="s">
        <v>141</v>
      </c>
      <c r="C636" t="s">
        <v>396</v>
      </c>
      <c r="D636" s="38" t="s">
        <v>331</v>
      </c>
      <c r="E636" s="38" t="s">
        <v>331</v>
      </c>
      <c r="G636">
        <v>1600000</v>
      </c>
      <c r="H636" s="29">
        <v>31717</v>
      </c>
    </row>
    <row r="637" spans="1:8" x14ac:dyDescent="0.2">
      <c r="A637" s="15" t="s">
        <v>9</v>
      </c>
      <c r="B637" t="s">
        <v>10</v>
      </c>
      <c r="C637" t="s">
        <v>11</v>
      </c>
      <c r="D637" s="38" t="s">
        <v>331</v>
      </c>
      <c r="E637" s="38" t="s">
        <v>331</v>
      </c>
      <c r="G637">
        <v>14000000</v>
      </c>
      <c r="H637" s="29">
        <v>31352</v>
      </c>
    </row>
    <row r="638" spans="1:8" x14ac:dyDescent="0.2">
      <c r="A638" s="15" t="s">
        <v>12</v>
      </c>
      <c r="B638" t="s">
        <v>10</v>
      </c>
      <c r="C638" t="s">
        <v>338</v>
      </c>
      <c r="D638" s="38" t="s">
        <v>331</v>
      </c>
      <c r="E638" s="38" t="s">
        <v>331</v>
      </c>
      <c r="F638" s="42">
        <v>77000000</v>
      </c>
      <c r="G638" s="42"/>
      <c r="H638" s="29">
        <v>31352</v>
      </c>
    </row>
    <row r="639" spans="1:8" x14ac:dyDescent="0.2">
      <c r="A639" s="15" t="s">
        <v>16</v>
      </c>
      <c r="B639" t="s">
        <v>10</v>
      </c>
      <c r="C639" t="s">
        <v>241</v>
      </c>
      <c r="D639" s="38" t="s">
        <v>331</v>
      </c>
      <c r="E639" s="38" t="s">
        <v>331</v>
      </c>
      <c r="F639" s="37">
        <v>15000000</v>
      </c>
      <c r="G639" s="37"/>
      <c r="H639" s="29">
        <v>31352</v>
      </c>
    </row>
    <row r="640" spans="1:8" x14ac:dyDescent="0.2">
      <c r="A640" s="15" t="s">
        <v>76</v>
      </c>
      <c r="B640" t="s">
        <v>77</v>
      </c>
      <c r="C640" s="6" t="s">
        <v>78</v>
      </c>
      <c r="D640" s="38" t="s">
        <v>331</v>
      </c>
      <c r="E640" s="38" t="s">
        <v>331</v>
      </c>
      <c r="F640" s="37"/>
      <c r="G640" s="37">
        <v>5870000</v>
      </c>
      <c r="H640" s="29">
        <v>31352</v>
      </c>
    </row>
    <row r="641" spans="1:9" x14ac:dyDescent="0.2">
      <c r="A641" s="15" t="s">
        <v>80</v>
      </c>
      <c r="B641" t="s">
        <v>52</v>
      </c>
      <c r="C641" t="s">
        <v>81</v>
      </c>
      <c r="D641" s="38" t="s">
        <v>331</v>
      </c>
      <c r="E641" s="38" t="s">
        <v>331</v>
      </c>
      <c r="F641" s="37">
        <v>3000000</v>
      </c>
      <c r="G641" s="37"/>
      <c r="H641" s="29">
        <v>31352</v>
      </c>
    </row>
    <row r="642" spans="1:9" x14ac:dyDescent="0.2">
      <c r="A642" s="48" t="s">
        <v>403</v>
      </c>
      <c r="B642" t="s">
        <v>404</v>
      </c>
      <c r="C642" t="s">
        <v>404</v>
      </c>
      <c r="D642" s="38" t="s">
        <v>331</v>
      </c>
      <c r="E642" s="38" t="s">
        <v>331</v>
      </c>
      <c r="F642" s="37"/>
      <c r="G642" s="37">
        <v>1700000</v>
      </c>
      <c r="H642" s="29">
        <v>31352</v>
      </c>
    </row>
    <row r="643" spans="1:9" x14ac:dyDescent="0.2">
      <c r="A643" s="15" t="s">
        <v>325</v>
      </c>
      <c r="B643" t="s">
        <v>27</v>
      </c>
      <c r="C643" t="s">
        <v>326</v>
      </c>
      <c r="D643" s="38" t="s">
        <v>331</v>
      </c>
      <c r="E643" s="38" t="s">
        <v>331</v>
      </c>
      <c r="F643" s="42">
        <v>7000000</v>
      </c>
      <c r="G643" s="42"/>
      <c r="H643" s="29">
        <v>31352</v>
      </c>
    </row>
    <row r="644" spans="1:9" x14ac:dyDescent="0.2">
      <c r="A644" s="21">
        <v>1040</v>
      </c>
      <c r="B644" t="s">
        <v>27</v>
      </c>
      <c r="C644" t="s">
        <v>386</v>
      </c>
      <c r="D644" s="38" t="s">
        <v>331</v>
      </c>
      <c r="E644" s="38" t="s">
        <v>331</v>
      </c>
      <c r="F644" s="37">
        <v>26330000</v>
      </c>
      <c r="G644" s="37"/>
      <c r="H644" s="29">
        <v>31352</v>
      </c>
    </row>
    <row r="645" spans="1:9" x14ac:dyDescent="0.2">
      <c r="A645" s="49">
        <v>1080</v>
      </c>
      <c r="B645" t="s">
        <v>27</v>
      </c>
      <c r="C645" t="s">
        <v>247</v>
      </c>
      <c r="D645" s="38" t="s">
        <v>331</v>
      </c>
      <c r="E645" s="38" t="s">
        <v>331</v>
      </c>
      <c r="F645" s="37">
        <v>6300000</v>
      </c>
      <c r="G645" s="37"/>
      <c r="H645" s="29">
        <v>31352</v>
      </c>
    </row>
    <row r="646" spans="1:9" x14ac:dyDescent="0.2">
      <c r="A646" s="21">
        <v>2660</v>
      </c>
      <c r="B646" t="s">
        <v>159</v>
      </c>
      <c r="C646" t="s">
        <v>316</v>
      </c>
      <c r="D646" s="38" t="s">
        <v>331</v>
      </c>
      <c r="E646" s="38" t="s">
        <v>331</v>
      </c>
      <c r="F646" s="42">
        <v>3300000</v>
      </c>
      <c r="G646" s="42"/>
      <c r="H646" s="29">
        <v>31352</v>
      </c>
    </row>
    <row r="647" spans="1:9" x14ac:dyDescent="0.2">
      <c r="A647" s="21">
        <v>2830</v>
      </c>
      <c r="B647" t="s">
        <v>40</v>
      </c>
      <c r="C647" t="s">
        <v>41</v>
      </c>
      <c r="D647" s="38" t="s">
        <v>331</v>
      </c>
      <c r="E647" s="38" t="s">
        <v>331</v>
      </c>
      <c r="F647" s="42">
        <v>2650000</v>
      </c>
      <c r="G647" s="42"/>
      <c r="H647" s="29">
        <v>31352</v>
      </c>
      <c r="I647" s="12"/>
    </row>
    <row r="648" spans="1:9" x14ac:dyDescent="0.2">
      <c r="A648" s="21">
        <v>3147</v>
      </c>
      <c r="B648" t="s">
        <v>111</v>
      </c>
      <c r="C648" t="s">
        <v>383</v>
      </c>
      <c r="D648" s="38" t="s">
        <v>331</v>
      </c>
      <c r="E648" s="38" t="s">
        <v>331</v>
      </c>
      <c r="F648">
        <v>400000</v>
      </c>
      <c r="H648" s="29">
        <v>31352</v>
      </c>
    </row>
    <row r="649" spans="1:9" x14ac:dyDescent="0.2">
      <c r="A649" s="15" t="s">
        <v>76</v>
      </c>
      <c r="B649" t="s">
        <v>77</v>
      </c>
      <c r="C649" s="6" t="s">
        <v>78</v>
      </c>
      <c r="D649" s="38" t="s">
        <v>331</v>
      </c>
      <c r="E649" s="38" t="s">
        <v>331</v>
      </c>
      <c r="G649">
        <v>5415000</v>
      </c>
      <c r="H649" s="29">
        <v>30987</v>
      </c>
    </row>
    <row r="650" spans="1:9" x14ac:dyDescent="0.2">
      <c r="A650" s="15" t="s">
        <v>176</v>
      </c>
      <c r="B650" t="s">
        <v>52</v>
      </c>
      <c r="C650" t="s">
        <v>372</v>
      </c>
      <c r="D650" s="38" t="s">
        <v>331</v>
      </c>
      <c r="E650" s="38" t="s">
        <v>331</v>
      </c>
      <c r="F650" s="37">
        <v>10000000</v>
      </c>
      <c r="G650" s="37"/>
      <c r="H650" s="29">
        <v>30987</v>
      </c>
    </row>
    <row r="651" spans="1:9" x14ac:dyDescent="0.2">
      <c r="A651" s="15" t="s">
        <v>122</v>
      </c>
      <c r="B651" t="s">
        <v>123</v>
      </c>
      <c r="C651" t="s">
        <v>123</v>
      </c>
      <c r="D651" s="38" t="s">
        <v>331</v>
      </c>
      <c r="E651" s="38" t="s">
        <v>331</v>
      </c>
      <c r="F651" s="37">
        <v>36000000</v>
      </c>
      <c r="G651" s="37"/>
      <c r="H651" s="29">
        <v>30987</v>
      </c>
    </row>
    <row r="652" spans="1:9" x14ac:dyDescent="0.2">
      <c r="A652" s="48" t="s">
        <v>366</v>
      </c>
      <c r="B652" t="s">
        <v>27</v>
      </c>
      <c r="C652" t="s">
        <v>367</v>
      </c>
      <c r="D652" s="38" t="s">
        <v>331</v>
      </c>
      <c r="E652" s="38" t="s">
        <v>331</v>
      </c>
      <c r="F652" s="42">
        <v>18000000</v>
      </c>
      <c r="G652" s="42"/>
      <c r="H652" s="29">
        <v>30987</v>
      </c>
    </row>
    <row r="653" spans="1:9" x14ac:dyDescent="0.2">
      <c r="A653" s="21">
        <v>1180</v>
      </c>
      <c r="B653" t="s">
        <v>32</v>
      </c>
      <c r="C653" t="s">
        <v>391</v>
      </c>
      <c r="D653" s="38" t="s">
        <v>331</v>
      </c>
      <c r="E653" s="38" t="s">
        <v>331</v>
      </c>
      <c r="F653" s="37">
        <v>6000000</v>
      </c>
      <c r="G653" s="37"/>
      <c r="H653" s="29">
        <v>30987</v>
      </c>
    </row>
    <row r="654" spans="1:9" x14ac:dyDescent="0.2">
      <c r="A654" s="21">
        <v>1330</v>
      </c>
      <c r="B654" t="s">
        <v>353</v>
      </c>
      <c r="C654" t="s">
        <v>353</v>
      </c>
      <c r="D654" s="38" t="s">
        <v>331</v>
      </c>
      <c r="E654" s="38" t="s">
        <v>331</v>
      </c>
      <c r="F654" s="37">
        <v>2205000</v>
      </c>
      <c r="G654" s="37"/>
      <c r="H654" s="29">
        <v>30987</v>
      </c>
    </row>
    <row r="655" spans="1:9" x14ac:dyDescent="0.2">
      <c r="A655" s="21">
        <v>1400</v>
      </c>
      <c r="B655" t="s">
        <v>313</v>
      </c>
      <c r="C655" t="s">
        <v>405</v>
      </c>
      <c r="D655" s="38" t="s">
        <v>331</v>
      </c>
      <c r="E655" s="38" t="s">
        <v>331</v>
      </c>
      <c r="F655" s="37">
        <v>880000</v>
      </c>
      <c r="G655" s="37"/>
      <c r="H655" s="29">
        <v>30987</v>
      </c>
    </row>
    <row r="656" spans="1:9" x14ac:dyDescent="0.2">
      <c r="A656" s="21">
        <v>1550</v>
      </c>
      <c r="B656" t="s">
        <v>153</v>
      </c>
      <c r="C656" t="s">
        <v>154</v>
      </c>
      <c r="D656" s="38" t="s">
        <v>331</v>
      </c>
      <c r="E656" s="38" t="s">
        <v>331</v>
      </c>
      <c r="F656" s="37">
        <v>24500000</v>
      </c>
      <c r="G656" s="37"/>
      <c r="H656" s="29">
        <v>30987</v>
      </c>
    </row>
    <row r="657" spans="1:9" x14ac:dyDescent="0.2">
      <c r="A657" s="21">
        <v>1570</v>
      </c>
      <c r="B657" t="s">
        <v>153</v>
      </c>
      <c r="C657" t="s">
        <v>157</v>
      </c>
      <c r="D657" s="38" t="s">
        <v>331</v>
      </c>
      <c r="E657" s="38" t="s">
        <v>331</v>
      </c>
      <c r="F657" s="37">
        <v>1500000</v>
      </c>
      <c r="G657" s="37"/>
      <c r="H657" s="29">
        <v>30987</v>
      </c>
    </row>
    <row r="658" spans="1:9" x14ac:dyDescent="0.2">
      <c r="A658" s="21">
        <v>1860</v>
      </c>
      <c r="B658" t="s">
        <v>224</v>
      </c>
      <c r="C658" t="s">
        <v>398</v>
      </c>
      <c r="D658" s="38" t="s">
        <v>331</v>
      </c>
      <c r="E658" s="38" t="s">
        <v>331</v>
      </c>
      <c r="F658" s="37"/>
      <c r="G658" s="37">
        <v>395000</v>
      </c>
      <c r="H658" s="29">
        <v>30987</v>
      </c>
    </row>
    <row r="659" spans="1:9" x14ac:dyDescent="0.2">
      <c r="A659" s="21">
        <v>2035</v>
      </c>
      <c r="B659" t="s">
        <v>101</v>
      </c>
      <c r="C659" s="6" t="s">
        <v>102</v>
      </c>
      <c r="D659" s="38" t="s">
        <v>331</v>
      </c>
      <c r="E659" s="38" t="s">
        <v>331</v>
      </c>
      <c r="F659" s="37"/>
      <c r="G659" s="37">
        <v>8870000</v>
      </c>
      <c r="H659" s="29">
        <v>30987</v>
      </c>
    </row>
    <row r="660" spans="1:9" x14ac:dyDescent="0.2">
      <c r="A660" s="21">
        <v>2720</v>
      </c>
      <c r="B660" t="s">
        <v>200</v>
      </c>
      <c r="C660" t="s">
        <v>203</v>
      </c>
      <c r="D660" s="38" t="s">
        <v>331</v>
      </c>
      <c r="E660" s="38" t="s">
        <v>331</v>
      </c>
      <c r="F660" s="42">
        <v>5200000</v>
      </c>
      <c r="G660" s="42"/>
      <c r="H660" s="29">
        <v>30987</v>
      </c>
    </row>
    <row r="661" spans="1:9" x14ac:dyDescent="0.2">
      <c r="A661" s="21">
        <v>3000</v>
      </c>
      <c r="B661" t="s">
        <v>289</v>
      </c>
      <c r="C661" t="s">
        <v>289</v>
      </c>
      <c r="D661" s="38" t="s">
        <v>331</v>
      </c>
      <c r="E661" s="38" t="s">
        <v>331</v>
      </c>
      <c r="F661" s="42">
        <v>10530000</v>
      </c>
      <c r="G661" s="42"/>
      <c r="H661" s="29">
        <v>30987</v>
      </c>
    </row>
    <row r="662" spans="1:9" x14ac:dyDescent="0.2">
      <c r="A662" s="21">
        <v>3020</v>
      </c>
      <c r="B662" t="s">
        <v>236</v>
      </c>
      <c r="C662" t="s">
        <v>303</v>
      </c>
      <c r="D662" s="38" t="s">
        <v>331</v>
      </c>
      <c r="E662" s="38" t="s">
        <v>331</v>
      </c>
      <c r="F662" s="42"/>
      <c r="G662" s="42">
        <v>8100000</v>
      </c>
      <c r="H662" s="29">
        <v>30987</v>
      </c>
    </row>
    <row r="663" spans="1:9" x14ac:dyDescent="0.2">
      <c r="A663" s="21">
        <v>3130</v>
      </c>
      <c r="B663" t="s">
        <v>111</v>
      </c>
      <c r="C663" t="s">
        <v>46</v>
      </c>
      <c r="D663" s="38" t="s">
        <v>331</v>
      </c>
      <c r="E663" s="38" t="s">
        <v>331</v>
      </c>
      <c r="F663">
        <v>2600000</v>
      </c>
      <c r="H663" s="29">
        <v>30987</v>
      </c>
    </row>
    <row r="664" spans="1:9" x14ac:dyDescent="0.2">
      <c r="A664" s="15" t="s">
        <v>82</v>
      </c>
      <c r="B664" t="s">
        <v>52</v>
      </c>
      <c r="C664" t="s">
        <v>83</v>
      </c>
      <c r="D664" s="38" t="s">
        <v>331</v>
      </c>
      <c r="E664" s="38" t="s">
        <v>331</v>
      </c>
      <c r="F664">
        <v>59115000</v>
      </c>
      <c r="H664" s="29">
        <v>30621</v>
      </c>
    </row>
    <row r="665" spans="1:9" x14ac:dyDescent="0.2">
      <c r="A665" s="15" t="s">
        <v>51</v>
      </c>
      <c r="B665" t="s">
        <v>52</v>
      </c>
      <c r="C665" t="s">
        <v>53</v>
      </c>
      <c r="D665" s="38" t="s">
        <v>331</v>
      </c>
      <c r="E665" s="38" t="s">
        <v>331</v>
      </c>
      <c r="F665" s="37">
        <v>21000000</v>
      </c>
      <c r="G665" s="37"/>
      <c r="H665" s="29">
        <v>30621</v>
      </c>
    </row>
    <row r="666" spans="1:9" x14ac:dyDescent="0.2">
      <c r="A666" s="15" t="s">
        <v>394</v>
      </c>
      <c r="B666" t="s">
        <v>56</v>
      </c>
      <c r="C666" t="s">
        <v>395</v>
      </c>
      <c r="D666" s="38" t="s">
        <v>331</v>
      </c>
      <c r="E666" s="38" t="s">
        <v>331</v>
      </c>
      <c r="F666" s="37"/>
      <c r="G666" s="37">
        <v>1600000</v>
      </c>
      <c r="H666" s="29">
        <v>30621</v>
      </c>
    </row>
    <row r="667" spans="1:9" x14ac:dyDescent="0.2">
      <c r="A667" s="15" t="s">
        <v>23</v>
      </c>
      <c r="B667" t="s">
        <v>24</v>
      </c>
      <c r="C667" t="s">
        <v>25</v>
      </c>
      <c r="D667" s="38" t="s">
        <v>331</v>
      </c>
      <c r="E667" s="38" t="s">
        <v>331</v>
      </c>
      <c r="F667" s="37">
        <v>2171128</v>
      </c>
      <c r="G667" s="37"/>
      <c r="H667" s="29">
        <v>30621</v>
      </c>
    </row>
    <row r="668" spans="1:9" x14ac:dyDescent="0.2">
      <c r="A668" s="15" t="s">
        <v>125</v>
      </c>
      <c r="B668" t="s">
        <v>24</v>
      </c>
      <c r="C668" t="s">
        <v>357</v>
      </c>
      <c r="D668" s="38" t="s">
        <v>331</v>
      </c>
      <c r="E668" s="38" t="s">
        <v>331</v>
      </c>
      <c r="F668" s="37">
        <v>650000</v>
      </c>
      <c r="G668" s="37"/>
      <c r="H668" s="29">
        <v>30621</v>
      </c>
    </row>
    <row r="669" spans="1:9" x14ac:dyDescent="0.2">
      <c r="A669" s="21">
        <v>1020</v>
      </c>
      <c r="B669" t="s">
        <v>27</v>
      </c>
      <c r="C669" t="s">
        <v>28</v>
      </c>
      <c r="D669" s="38" t="s">
        <v>331</v>
      </c>
      <c r="E669" s="38" t="s">
        <v>331</v>
      </c>
      <c r="F669" s="42">
        <v>3190000</v>
      </c>
      <c r="G669" s="42"/>
      <c r="H669" s="29">
        <v>30621</v>
      </c>
    </row>
    <row r="670" spans="1:9" x14ac:dyDescent="0.2">
      <c r="A670" s="21">
        <v>1040</v>
      </c>
      <c r="B670" t="s">
        <v>27</v>
      </c>
      <c r="C670" t="s">
        <v>386</v>
      </c>
      <c r="D670" s="38" t="s">
        <v>331</v>
      </c>
      <c r="E670" s="38" t="s">
        <v>331</v>
      </c>
      <c r="F670" s="42">
        <v>18860000</v>
      </c>
      <c r="G670" s="42"/>
      <c r="H670" s="29">
        <v>30621</v>
      </c>
    </row>
    <row r="671" spans="1:9" x14ac:dyDescent="0.2">
      <c r="A671" s="21">
        <v>1110</v>
      </c>
      <c r="B671" t="s">
        <v>27</v>
      </c>
      <c r="C671" t="s">
        <v>30</v>
      </c>
      <c r="D671" s="38" t="s">
        <v>331</v>
      </c>
      <c r="E671" s="38" t="s">
        <v>331</v>
      </c>
      <c r="F671" s="37">
        <v>3500000</v>
      </c>
      <c r="G671" s="37"/>
      <c r="H671" s="29">
        <v>30621</v>
      </c>
    </row>
    <row r="672" spans="1:9" x14ac:dyDescent="0.2">
      <c r="A672" s="21">
        <v>1330</v>
      </c>
      <c r="B672" t="s">
        <v>353</v>
      </c>
      <c r="C672" t="s">
        <v>353</v>
      </c>
      <c r="D672" s="38" t="s">
        <v>331</v>
      </c>
      <c r="E672" s="38" t="s">
        <v>331</v>
      </c>
      <c r="F672" s="37"/>
      <c r="G672" s="37">
        <v>2110000</v>
      </c>
      <c r="H672" s="29">
        <v>30621</v>
      </c>
      <c r="I672" s="12"/>
    </row>
    <row r="673" spans="1:8" x14ac:dyDescent="0.2">
      <c r="A673" s="21">
        <v>1550</v>
      </c>
      <c r="B673" t="s">
        <v>153</v>
      </c>
      <c r="C673" t="s">
        <v>154</v>
      </c>
      <c r="D673" s="38" t="s">
        <v>331</v>
      </c>
      <c r="E673" s="38" t="s">
        <v>331</v>
      </c>
      <c r="F673" s="37">
        <v>875000</v>
      </c>
      <c r="G673" s="37"/>
      <c r="H673" s="29">
        <v>30621</v>
      </c>
    </row>
    <row r="674" spans="1:8" x14ac:dyDescent="0.2">
      <c r="A674" s="21">
        <v>3120</v>
      </c>
      <c r="B674" t="s">
        <v>111</v>
      </c>
      <c r="C674" t="s">
        <v>113</v>
      </c>
      <c r="D674" s="38" t="s">
        <v>331</v>
      </c>
      <c r="E674" s="38" t="s">
        <v>331</v>
      </c>
      <c r="F674" s="42">
        <v>4200000</v>
      </c>
      <c r="G674" s="42"/>
      <c r="H674" s="29">
        <v>30621</v>
      </c>
    </row>
    <row r="675" spans="1:8" x14ac:dyDescent="0.2">
      <c r="A675" s="21">
        <v>3210</v>
      </c>
      <c r="B675" t="s">
        <v>141</v>
      </c>
      <c r="C675" t="s">
        <v>406</v>
      </c>
      <c r="D675" s="38" t="s">
        <v>331</v>
      </c>
      <c r="E675" s="38" t="s">
        <v>331</v>
      </c>
      <c r="F675">
        <v>7400000</v>
      </c>
      <c r="H675" s="29">
        <v>30621</v>
      </c>
    </row>
    <row r="676" spans="1:8" x14ac:dyDescent="0.2">
      <c r="A676" s="15" t="s">
        <v>176</v>
      </c>
      <c r="B676" t="s">
        <v>52</v>
      </c>
      <c r="C676" t="s">
        <v>372</v>
      </c>
      <c r="D676" s="38" t="s">
        <v>331</v>
      </c>
      <c r="E676" s="38" t="s">
        <v>331</v>
      </c>
      <c r="F676">
        <v>30000000</v>
      </c>
      <c r="H676" s="29">
        <v>30256</v>
      </c>
    </row>
    <row r="677" spans="1:8" x14ac:dyDescent="0.2">
      <c r="A677" s="15" t="s">
        <v>364</v>
      </c>
      <c r="B677" t="s">
        <v>24</v>
      </c>
      <c r="C677" t="s">
        <v>365</v>
      </c>
      <c r="D677" s="38" t="s">
        <v>331</v>
      </c>
      <c r="E677" s="38" t="s">
        <v>331</v>
      </c>
      <c r="F677" s="37"/>
      <c r="G677" s="37">
        <v>700000</v>
      </c>
      <c r="H677" s="29">
        <v>30256</v>
      </c>
    </row>
    <row r="678" spans="1:8" x14ac:dyDescent="0.2">
      <c r="A678" s="15" t="s">
        <v>364</v>
      </c>
      <c r="B678" t="s">
        <v>24</v>
      </c>
      <c r="C678" t="s">
        <v>365</v>
      </c>
      <c r="D678" s="38" t="s">
        <v>331</v>
      </c>
      <c r="E678" s="38" t="s">
        <v>331</v>
      </c>
      <c r="F678" s="37">
        <v>800000</v>
      </c>
      <c r="G678" s="37"/>
      <c r="H678" s="29">
        <v>30256</v>
      </c>
    </row>
    <row r="679" spans="1:8" x14ac:dyDescent="0.2">
      <c r="A679" s="15" t="s">
        <v>125</v>
      </c>
      <c r="B679" t="s">
        <v>24</v>
      </c>
      <c r="C679" t="s">
        <v>357</v>
      </c>
      <c r="D679" s="38" t="s">
        <v>331</v>
      </c>
      <c r="E679" s="38" t="s">
        <v>331</v>
      </c>
      <c r="F679" s="37"/>
      <c r="G679" s="37">
        <v>700000</v>
      </c>
      <c r="H679" s="29">
        <v>30256</v>
      </c>
    </row>
    <row r="680" spans="1:8" x14ac:dyDescent="0.2">
      <c r="A680" s="21">
        <v>1390</v>
      </c>
      <c r="B680" t="s">
        <v>313</v>
      </c>
      <c r="C680" t="s">
        <v>313</v>
      </c>
      <c r="D680" s="38" t="s">
        <v>331</v>
      </c>
      <c r="E680" s="38" t="s">
        <v>331</v>
      </c>
      <c r="F680" s="42">
        <v>1835000</v>
      </c>
      <c r="G680" s="42"/>
      <c r="H680" s="29">
        <v>30256</v>
      </c>
    </row>
    <row r="681" spans="1:8" x14ac:dyDescent="0.2">
      <c r="A681" s="21">
        <v>2180</v>
      </c>
      <c r="B681" t="s">
        <v>104</v>
      </c>
      <c r="C681" t="s">
        <v>104</v>
      </c>
      <c r="D681" s="38" t="s">
        <v>331</v>
      </c>
      <c r="E681" s="38" t="s">
        <v>331</v>
      </c>
      <c r="F681" s="37"/>
      <c r="G681" s="37">
        <v>11400000</v>
      </c>
      <c r="H681" s="29">
        <v>30256</v>
      </c>
    </row>
    <row r="682" spans="1:8" x14ac:dyDescent="0.2">
      <c r="A682" s="21">
        <v>2610</v>
      </c>
      <c r="B682" t="s">
        <v>156</v>
      </c>
      <c r="C682" t="s">
        <v>381</v>
      </c>
      <c r="D682" s="38" t="s">
        <v>331</v>
      </c>
      <c r="E682" s="38" t="s">
        <v>331</v>
      </c>
      <c r="F682" s="37"/>
      <c r="G682" s="37">
        <v>1750000</v>
      </c>
      <c r="H682" s="29">
        <v>30256</v>
      </c>
    </row>
    <row r="683" spans="1:8" x14ac:dyDescent="0.2">
      <c r="A683" s="21">
        <v>2740</v>
      </c>
      <c r="B683" t="s">
        <v>233</v>
      </c>
      <c r="C683" t="s">
        <v>407</v>
      </c>
      <c r="D683" s="38" t="s">
        <v>331</v>
      </c>
      <c r="E683" s="38" t="s">
        <v>331</v>
      </c>
      <c r="F683" s="42">
        <v>1930000</v>
      </c>
      <c r="G683" s="42"/>
      <c r="H683" s="29">
        <v>30256</v>
      </c>
    </row>
    <row r="684" spans="1:8" x14ac:dyDescent="0.2">
      <c r="A684" s="21">
        <v>3050</v>
      </c>
      <c r="B684" t="s">
        <v>109</v>
      </c>
      <c r="C684" t="s">
        <v>110</v>
      </c>
      <c r="D684" s="38" t="s">
        <v>331</v>
      </c>
      <c r="E684" s="38" t="s">
        <v>331</v>
      </c>
      <c r="F684" s="42">
        <v>990000</v>
      </c>
      <c r="G684" s="42"/>
      <c r="H684" s="29">
        <v>30256</v>
      </c>
    </row>
    <row r="685" spans="1:8" x14ac:dyDescent="0.2">
      <c r="A685" s="21">
        <v>3070</v>
      </c>
      <c r="B685" t="s">
        <v>109</v>
      </c>
      <c r="C685" t="s">
        <v>408</v>
      </c>
      <c r="D685" s="38" t="s">
        <v>331</v>
      </c>
      <c r="E685" s="38" t="s">
        <v>331</v>
      </c>
      <c r="F685" s="42">
        <v>225000</v>
      </c>
      <c r="G685" s="42"/>
      <c r="H685" s="29">
        <v>30256</v>
      </c>
    </row>
    <row r="686" spans="1:8" x14ac:dyDescent="0.2">
      <c r="A686" s="21">
        <v>3110</v>
      </c>
      <c r="B686" t="s">
        <v>111</v>
      </c>
      <c r="C686" t="s">
        <v>305</v>
      </c>
      <c r="D686" s="38" t="s">
        <v>331</v>
      </c>
      <c r="E686" s="38" t="s">
        <v>331</v>
      </c>
      <c r="G686">
        <v>275000</v>
      </c>
      <c r="H686" s="29">
        <v>30256</v>
      </c>
    </row>
    <row r="687" spans="1:8" x14ac:dyDescent="0.2">
      <c r="A687" s="15" t="s">
        <v>16</v>
      </c>
      <c r="B687" t="s">
        <v>10</v>
      </c>
      <c r="C687" t="s">
        <v>241</v>
      </c>
      <c r="D687" s="38" t="s">
        <v>331</v>
      </c>
      <c r="E687" s="38" t="s">
        <v>331</v>
      </c>
      <c r="F687">
        <v>4700000</v>
      </c>
      <c r="H687" s="29">
        <v>29891</v>
      </c>
    </row>
    <row r="688" spans="1:8" x14ac:dyDescent="0.2">
      <c r="A688" s="15" t="s">
        <v>84</v>
      </c>
      <c r="B688" t="s">
        <v>85</v>
      </c>
      <c r="C688" t="s">
        <v>86</v>
      </c>
      <c r="D688" s="38" t="s">
        <v>331</v>
      </c>
      <c r="E688" s="38" t="s">
        <v>331</v>
      </c>
      <c r="F688" s="42"/>
      <c r="G688" s="42">
        <v>500000</v>
      </c>
      <c r="H688" s="29">
        <v>29891</v>
      </c>
    </row>
    <row r="689" spans="1:8" x14ac:dyDescent="0.2">
      <c r="A689" s="21">
        <v>1450</v>
      </c>
      <c r="B689" t="s">
        <v>35</v>
      </c>
      <c r="C689" t="s">
        <v>36</v>
      </c>
      <c r="D689" s="38" t="s">
        <v>331</v>
      </c>
      <c r="E689" s="38" t="s">
        <v>331</v>
      </c>
      <c r="F689" s="37"/>
      <c r="G689" s="37">
        <v>560000</v>
      </c>
      <c r="H689" s="29">
        <v>29891</v>
      </c>
    </row>
    <row r="690" spans="1:8" x14ac:dyDescent="0.2">
      <c r="A690" s="21">
        <v>1450</v>
      </c>
      <c r="B690" t="s">
        <v>35</v>
      </c>
      <c r="C690" t="s">
        <v>36</v>
      </c>
      <c r="D690" s="38" t="s">
        <v>331</v>
      </c>
      <c r="E690" s="38" t="s">
        <v>331</v>
      </c>
      <c r="F690" s="37">
        <v>480000</v>
      </c>
      <c r="G690" s="37"/>
      <c r="H690" s="29">
        <v>29891</v>
      </c>
    </row>
    <row r="691" spans="1:8" x14ac:dyDescent="0.2">
      <c r="A691" s="21">
        <v>2070</v>
      </c>
      <c r="B691" t="s">
        <v>101</v>
      </c>
      <c r="C691" t="s">
        <v>392</v>
      </c>
      <c r="D691" s="38" t="s">
        <v>331</v>
      </c>
      <c r="E691" s="38" t="s">
        <v>331</v>
      </c>
      <c r="F691" s="37">
        <v>500000</v>
      </c>
      <c r="G691" s="37"/>
      <c r="H691" s="29">
        <v>29891</v>
      </c>
    </row>
    <row r="692" spans="1:8" x14ac:dyDescent="0.2">
      <c r="A692" s="21">
        <v>3020</v>
      </c>
      <c r="B692" t="s">
        <v>236</v>
      </c>
      <c r="C692" t="s">
        <v>303</v>
      </c>
      <c r="D692" s="38" t="s">
        <v>331</v>
      </c>
      <c r="E692" s="38" t="s">
        <v>331</v>
      </c>
      <c r="F692" s="42"/>
      <c r="G692" s="42">
        <v>7200000</v>
      </c>
      <c r="H692" s="29">
        <v>29891</v>
      </c>
    </row>
    <row r="693" spans="1:8" x14ac:dyDescent="0.2">
      <c r="A693" s="21">
        <v>3070</v>
      </c>
      <c r="B693" t="s">
        <v>109</v>
      </c>
      <c r="C693" t="s">
        <v>408</v>
      </c>
      <c r="D693" s="38" t="s">
        <v>331</v>
      </c>
      <c r="E693" s="38" t="s">
        <v>331</v>
      </c>
      <c r="F693" s="42">
        <v>225000</v>
      </c>
      <c r="G693" s="42"/>
      <c r="H693" s="29">
        <v>29891</v>
      </c>
    </row>
    <row r="694" spans="1:8" x14ac:dyDescent="0.2">
      <c r="A694" s="21">
        <v>3140</v>
      </c>
      <c r="B694" t="s">
        <v>111</v>
      </c>
      <c r="C694" t="s">
        <v>114</v>
      </c>
      <c r="D694" s="38" t="s">
        <v>331</v>
      </c>
      <c r="E694" s="38" t="s">
        <v>331</v>
      </c>
      <c r="F694">
        <v>5000000</v>
      </c>
      <c r="H694" s="29">
        <v>29891</v>
      </c>
    </row>
    <row r="695" spans="1:8" x14ac:dyDescent="0.2">
      <c r="F695" s="50"/>
      <c r="G695" s="50"/>
    </row>
    <row r="696" spans="1:8" x14ac:dyDescent="0.2">
      <c r="B696" t="s">
        <v>409</v>
      </c>
      <c r="F696">
        <f>SUM(F107:F694)</f>
        <v>15758472178.809999</v>
      </c>
      <c r="G696">
        <f>SUM(G107:G694)</f>
        <v>6369624332</v>
      </c>
    </row>
    <row r="697" spans="1:8" x14ac:dyDescent="0.2">
      <c r="B697" t="s">
        <v>410</v>
      </c>
      <c r="F697" s="51">
        <f>F696/(F696+G696)</f>
        <v>0.71214766128264517</v>
      </c>
      <c r="G697" s="51">
        <f>G696/(F696+G696)</f>
        <v>0.28785233871735499</v>
      </c>
    </row>
  </sheetData>
  <mergeCells count="2">
    <mergeCell ref="A1:H1"/>
    <mergeCell ref="A2:H2"/>
  </mergeCells>
  <pageMargins left="0.91" right="0.25" top="0.5" bottom="0.52" header="0.5" footer="0.23"/>
  <pageSetup scale="70" fitToHeight="0" orientation="portrait" r:id="rId1"/>
  <headerFooter alignWithMargins="0">
    <oddFooter>&amp;LCDE, Public School Finance Unit&amp;CPage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1"/>
  <sheetViews>
    <sheetView tabSelected="1" workbookViewId="0">
      <pane ySplit="5" topLeftCell="A6" activePane="bottomLeft" state="frozen"/>
      <selection pane="bottomLeft" activeCell="A106" sqref="A106"/>
    </sheetView>
  </sheetViews>
  <sheetFormatPr defaultColWidth="9.140625" defaultRowHeight="12.75" x14ac:dyDescent="0.2"/>
  <cols>
    <col min="1" max="1" width="7.85546875" customWidth="1"/>
    <col min="2" max="2" width="17.28515625" customWidth="1"/>
    <col min="3" max="3" width="20.7109375" bestFit="1" customWidth="1"/>
    <col min="5" max="5" width="10.28515625" customWidth="1"/>
    <col min="6" max="6" width="14.140625" customWidth="1"/>
    <col min="7" max="7" width="10.7109375" bestFit="1" customWidth="1"/>
    <col min="8" max="8" width="12.7109375" customWidth="1"/>
  </cols>
  <sheetData>
    <row r="1" spans="1:9" ht="15.75" x14ac:dyDescent="0.25">
      <c r="A1" s="92" t="s">
        <v>459</v>
      </c>
      <c r="B1" s="92"/>
      <c r="C1" s="92"/>
      <c r="D1" s="92"/>
      <c r="E1" s="92"/>
      <c r="F1" s="92"/>
      <c r="G1" s="92"/>
      <c r="H1" s="92"/>
    </row>
    <row r="2" spans="1:9" ht="15.75" x14ac:dyDescent="0.25">
      <c r="A2" s="93" t="s">
        <v>646</v>
      </c>
      <c r="B2" s="93"/>
      <c r="C2" s="93"/>
      <c r="D2" s="93"/>
      <c r="E2" s="93"/>
      <c r="F2" s="93"/>
      <c r="G2" s="93"/>
      <c r="H2" s="93"/>
    </row>
    <row r="3" spans="1:9" x14ac:dyDescent="0.2">
      <c r="A3" s="1"/>
      <c r="B3" s="2"/>
      <c r="C3" s="2"/>
      <c r="D3" s="3"/>
      <c r="E3" s="3"/>
      <c r="F3" s="3"/>
      <c r="G3" s="3"/>
      <c r="H3" s="4"/>
    </row>
    <row r="4" spans="1:9" x14ac:dyDescent="0.2">
      <c r="A4" s="1"/>
      <c r="B4" s="2"/>
      <c r="C4" s="2"/>
      <c r="D4" s="3"/>
      <c r="E4" s="3"/>
      <c r="F4" s="3"/>
      <c r="G4" s="3"/>
      <c r="H4" s="4"/>
    </row>
    <row r="5" spans="1:9" s="85" customFormat="1" ht="38.25" x14ac:dyDescent="0.2">
      <c r="A5" s="81" t="s">
        <v>1</v>
      </c>
      <c r="B5" s="82" t="s">
        <v>2</v>
      </c>
      <c r="C5" s="82" t="s">
        <v>3</v>
      </c>
      <c r="D5" s="82" t="s">
        <v>4</v>
      </c>
      <c r="E5" s="82" t="s">
        <v>5</v>
      </c>
      <c r="F5" s="82" t="s">
        <v>6</v>
      </c>
      <c r="G5" s="82" t="s">
        <v>7</v>
      </c>
      <c r="H5" s="83" t="s">
        <v>8</v>
      </c>
    </row>
    <row r="6" spans="1:9" s="85" customFormat="1" ht="24.75" customHeight="1" x14ac:dyDescent="0.2">
      <c r="A6" s="87"/>
      <c r="B6" s="88"/>
      <c r="C6" s="88"/>
      <c r="D6" s="88"/>
      <c r="E6" s="88"/>
      <c r="F6" s="88"/>
      <c r="G6" s="88"/>
      <c r="H6" s="89"/>
    </row>
    <row r="7" spans="1:9" s="91" customFormat="1" x14ac:dyDescent="0.2">
      <c r="A7" s="5" t="s">
        <v>115</v>
      </c>
      <c r="B7" s="90" t="s">
        <v>52</v>
      </c>
      <c r="C7" s="90" t="s">
        <v>116</v>
      </c>
      <c r="D7" s="60">
        <v>4094</v>
      </c>
      <c r="E7" s="60">
        <v>2872</v>
      </c>
      <c r="F7" s="60">
        <v>4000000</v>
      </c>
      <c r="G7" s="60"/>
      <c r="H7" s="55">
        <v>45253</v>
      </c>
      <c r="I7" s="90"/>
    </row>
    <row r="8" spans="1:9" s="11" customFormat="1" x14ac:dyDescent="0.2">
      <c r="A8" s="5" t="s">
        <v>117</v>
      </c>
      <c r="B8" s="59" t="s">
        <v>118</v>
      </c>
      <c r="C8" s="59" t="s">
        <v>641</v>
      </c>
      <c r="D8" s="60">
        <v>3604</v>
      </c>
      <c r="E8" s="60">
        <v>1331</v>
      </c>
      <c r="F8" s="60">
        <v>1700000</v>
      </c>
      <c r="G8" s="60"/>
      <c r="H8" s="55">
        <v>45253</v>
      </c>
      <c r="I8" s="59"/>
    </row>
    <row r="9" spans="1:9" s="85" customFormat="1" x14ac:dyDescent="0.2">
      <c r="A9" s="14" t="s">
        <v>122</v>
      </c>
      <c r="B9" s="11" t="s">
        <v>123</v>
      </c>
      <c r="C9" s="11" t="s">
        <v>521</v>
      </c>
      <c r="D9" s="60">
        <v>75201</v>
      </c>
      <c r="E9" s="60">
        <v>68780</v>
      </c>
      <c r="F9" s="60">
        <v>66000000</v>
      </c>
      <c r="G9" s="88"/>
      <c r="H9" s="55">
        <v>45253</v>
      </c>
    </row>
    <row r="10" spans="1:9" x14ac:dyDescent="0.2">
      <c r="A10" s="5" t="s">
        <v>244</v>
      </c>
      <c r="B10" s="59" t="s">
        <v>245</v>
      </c>
      <c r="C10" s="59" t="s">
        <v>643</v>
      </c>
      <c r="D10" s="60">
        <v>6168</v>
      </c>
      <c r="E10" s="60">
        <v>6633</v>
      </c>
      <c r="F10" s="60"/>
      <c r="G10" s="60">
        <v>3500000</v>
      </c>
      <c r="H10" s="55">
        <v>45253</v>
      </c>
    </row>
    <row r="11" spans="1:9" x14ac:dyDescent="0.2">
      <c r="A11" s="5" t="s">
        <v>560</v>
      </c>
      <c r="B11" s="59" t="s">
        <v>27</v>
      </c>
      <c r="C11" s="59" t="s">
        <v>327</v>
      </c>
      <c r="D11" s="60">
        <v>18677</v>
      </c>
      <c r="E11" s="60">
        <v>24413</v>
      </c>
      <c r="F11" s="60"/>
      <c r="G11" s="60">
        <v>35000000</v>
      </c>
      <c r="H11" s="55">
        <v>45253</v>
      </c>
    </row>
    <row r="12" spans="1:9" x14ac:dyDescent="0.2">
      <c r="A12" s="5" t="s">
        <v>127</v>
      </c>
      <c r="B12" s="59" t="s">
        <v>27</v>
      </c>
      <c r="C12" s="59" t="s">
        <v>128</v>
      </c>
      <c r="D12" s="60">
        <v>255</v>
      </c>
      <c r="E12" s="60">
        <v>1046</v>
      </c>
      <c r="F12" s="60"/>
      <c r="G12" s="60">
        <v>500000</v>
      </c>
      <c r="H12" s="55">
        <v>45253</v>
      </c>
    </row>
    <row r="13" spans="1:9" x14ac:dyDescent="0.2">
      <c r="A13" s="5" t="s">
        <v>144</v>
      </c>
      <c r="B13" s="59" t="s">
        <v>27</v>
      </c>
      <c r="C13" s="59" t="s">
        <v>130</v>
      </c>
      <c r="D13" s="60">
        <v>704</v>
      </c>
      <c r="E13" s="60">
        <v>945</v>
      </c>
      <c r="F13" s="60"/>
      <c r="G13" s="60" t="s">
        <v>645</v>
      </c>
      <c r="H13" s="55">
        <v>45253</v>
      </c>
    </row>
    <row r="14" spans="1:9" x14ac:dyDescent="0.2">
      <c r="A14" s="5" t="s">
        <v>495</v>
      </c>
      <c r="B14" s="59" t="s">
        <v>35</v>
      </c>
      <c r="C14" s="59" t="s">
        <v>526</v>
      </c>
      <c r="D14" s="60">
        <v>874</v>
      </c>
      <c r="E14" s="60">
        <v>465</v>
      </c>
      <c r="F14" s="60">
        <v>1124989</v>
      </c>
      <c r="G14" s="60"/>
      <c r="H14" s="55">
        <v>45253</v>
      </c>
    </row>
    <row r="15" spans="1:9" x14ac:dyDescent="0.2">
      <c r="A15" s="5" t="s">
        <v>413</v>
      </c>
      <c r="B15" s="59" t="s">
        <v>111</v>
      </c>
      <c r="C15" s="59" t="s">
        <v>644</v>
      </c>
      <c r="D15" s="60">
        <v>1256</v>
      </c>
      <c r="E15" s="60">
        <v>1848</v>
      </c>
      <c r="F15" s="60"/>
      <c r="G15" s="60">
        <v>4000000</v>
      </c>
      <c r="H15" s="55">
        <v>45253</v>
      </c>
    </row>
    <row r="16" spans="1:9" s="11" customFormat="1" x14ac:dyDescent="0.2">
      <c r="A16" s="5" t="s">
        <v>9</v>
      </c>
      <c r="B16" s="59" t="s">
        <v>10</v>
      </c>
      <c r="C16" s="59" t="s">
        <v>172</v>
      </c>
      <c r="D16" s="60">
        <v>5336</v>
      </c>
      <c r="E16" s="60">
        <v>3847</v>
      </c>
      <c r="F16" s="60">
        <v>9000000</v>
      </c>
      <c r="G16" s="60"/>
      <c r="H16" s="55">
        <v>44866</v>
      </c>
    </row>
    <row r="17" spans="1:8" s="11" customFormat="1" x14ac:dyDescent="0.2">
      <c r="A17" s="5" t="s">
        <v>16</v>
      </c>
      <c r="B17" s="59" t="s">
        <v>10</v>
      </c>
      <c r="C17" s="59" t="s">
        <v>173</v>
      </c>
      <c r="D17" s="60">
        <v>24760</v>
      </c>
      <c r="E17" s="60">
        <v>18430</v>
      </c>
      <c r="F17" s="60">
        <v>17740000</v>
      </c>
      <c r="G17" s="60"/>
      <c r="H17" s="55">
        <v>44866</v>
      </c>
    </row>
    <row r="18" spans="1:8" s="11" customFormat="1" x14ac:dyDescent="0.2">
      <c r="A18" s="5" t="s">
        <v>122</v>
      </c>
      <c r="B18" s="59" t="s">
        <v>123</v>
      </c>
      <c r="C18" s="59" t="s">
        <v>521</v>
      </c>
      <c r="D18" s="60">
        <v>91250</v>
      </c>
      <c r="E18" s="60">
        <v>94015</v>
      </c>
      <c r="F18" s="60"/>
      <c r="G18" s="60">
        <v>60000000</v>
      </c>
      <c r="H18" s="55">
        <v>44866</v>
      </c>
    </row>
    <row r="19" spans="1:8" s="11" customFormat="1" x14ac:dyDescent="0.2">
      <c r="A19" s="64">
        <v>1050</v>
      </c>
      <c r="B19" s="59" t="s">
        <v>27</v>
      </c>
      <c r="C19" s="59" t="s">
        <v>128</v>
      </c>
      <c r="D19" s="60">
        <v>829</v>
      </c>
      <c r="E19" s="60">
        <v>1116</v>
      </c>
      <c r="F19" s="60"/>
      <c r="G19" s="60">
        <v>592000</v>
      </c>
      <c r="H19" s="55">
        <v>44866</v>
      </c>
    </row>
    <row r="20" spans="1:8" s="11" customFormat="1" x14ac:dyDescent="0.2">
      <c r="A20" s="64">
        <v>1080</v>
      </c>
      <c r="B20" s="59" t="s">
        <v>27</v>
      </c>
      <c r="C20" s="59" t="s">
        <v>433</v>
      </c>
      <c r="D20" s="60">
        <v>10713</v>
      </c>
      <c r="E20" s="60">
        <v>11627</v>
      </c>
      <c r="F20" s="60"/>
      <c r="G20" s="60">
        <v>5600000</v>
      </c>
      <c r="H20" s="55">
        <v>44866</v>
      </c>
    </row>
    <row r="21" spans="1:8" s="11" customFormat="1" x14ac:dyDescent="0.2">
      <c r="A21" s="64">
        <v>3070</v>
      </c>
      <c r="B21" s="59" t="s">
        <v>109</v>
      </c>
      <c r="C21" s="59" t="s">
        <v>623</v>
      </c>
      <c r="D21" s="60">
        <v>92</v>
      </c>
      <c r="E21" s="60">
        <v>81</v>
      </c>
      <c r="F21" s="60">
        <v>125000</v>
      </c>
      <c r="G21" s="60"/>
      <c r="H21" s="55">
        <v>44866</v>
      </c>
    </row>
    <row r="22" spans="1:8" s="11" customFormat="1" x14ac:dyDescent="0.2">
      <c r="A22" s="64">
        <v>3100</v>
      </c>
      <c r="B22" s="59" t="s">
        <v>111</v>
      </c>
      <c r="C22" s="59" t="s">
        <v>239</v>
      </c>
      <c r="D22" s="60">
        <v>12120</v>
      </c>
      <c r="E22" s="60">
        <v>9766</v>
      </c>
      <c r="F22" s="60">
        <v>5000000</v>
      </c>
      <c r="G22" s="60"/>
      <c r="H22" s="55">
        <v>44866</v>
      </c>
    </row>
    <row r="23" spans="1:8" s="11" customFormat="1" x14ac:dyDescent="0.2">
      <c r="A23" s="64">
        <v>3120</v>
      </c>
      <c r="B23" s="59" t="s">
        <v>111</v>
      </c>
      <c r="C23" s="59" t="s">
        <v>457</v>
      </c>
      <c r="D23" s="60">
        <v>23963</v>
      </c>
      <c r="E23" s="60">
        <v>10709</v>
      </c>
      <c r="F23" s="60" t="s">
        <v>640</v>
      </c>
      <c r="G23" s="60"/>
      <c r="H23" s="55">
        <v>44866</v>
      </c>
    </row>
    <row r="24" spans="1:8" s="11" customFormat="1" x14ac:dyDescent="0.2">
      <c r="A24" s="5" t="s">
        <v>16</v>
      </c>
      <c r="B24" s="59" t="s">
        <v>10</v>
      </c>
      <c r="C24" s="59" t="s">
        <v>635</v>
      </c>
      <c r="D24" s="60">
        <v>12563</v>
      </c>
      <c r="E24" s="60">
        <v>13479</v>
      </c>
      <c r="F24" s="60"/>
      <c r="G24" s="60">
        <v>16000000</v>
      </c>
      <c r="H24" s="55">
        <v>44501</v>
      </c>
    </row>
    <row r="25" spans="1:8" s="11" customFormat="1" x14ac:dyDescent="0.2">
      <c r="A25" s="5" t="s">
        <v>29</v>
      </c>
      <c r="B25" s="59" t="s">
        <v>27</v>
      </c>
      <c r="C25" s="59" t="s">
        <v>486</v>
      </c>
      <c r="D25" s="60">
        <v>6262</v>
      </c>
      <c r="E25" s="60">
        <v>17138</v>
      </c>
      <c r="F25" s="60"/>
      <c r="G25" s="60">
        <v>8600000</v>
      </c>
      <c r="H25" s="55">
        <v>44501</v>
      </c>
    </row>
    <row r="26" spans="1:8" s="11" customFormat="1" x14ac:dyDescent="0.2">
      <c r="A26" s="5" t="s">
        <v>341</v>
      </c>
      <c r="B26" s="59" t="s">
        <v>103</v>
      </c>
      <c r="C26" s="59" t="s">
        <v>443</v>
      </c>
      <c r="D26" s="60">
        <v>523</v>
      </c>
      <c r="E26" s="60">
        <v>347</v>
      </c>
      <c r="F26" s="60" t="s">
        <v>611</v>
      </c>
      <c r="G26" s="60"/>
      <c r="H26" s="55">
        <v>44501</v>
      </c>
    </row>
    <row r="27" spans="1:8" s="11" customFormat="1" x14ac:dyDescent="0.2">
      <c r="A27" s="64">
        <v>2610</v>
      </c>
      <c r="B27" s="59" t="s">
        <v>156</v>
      </c>
      <c r="C27" s="59" t="s">
        <v>596</v>
      </c>
      <c r="D27" s="60">
        <v>1485</v>
      </c>
      <c r="E27" s="60">
        <v>1423</v>
      </c>
      <c r="F27" s="60">
        <v>1070000</v>
      </c>
      <c r="G27" s="60"/>
      <c r="H27" s="55">
        <v>44501</v>
      </c>
    </row>
    <row r="28" spans="1:8" s="11" customFormat="1" x14ac:dyDescent="0.2">
      <c r="A28" s="64">
        <v>2590</v>
      </c>
      <c r="B28" s="59" t="s">
        <v>38</v>
      </c>
      <c r="C28" s="59" t="s">
        <v>449</v>
      </c>
      <c r="D28" s="60">
        <v>1013</v>
      </c>
      <c r="E28" s="60">
        <v>553</v>
      </c>
      <c r="F28" s="60">
        <v>594000</v>
      </c>
      <c r="G28" s="60"/>
      <c r="H28" s="55">
        <v>44501</v>
      </c>
    </row>
    <row r="29" spans="1:8" s="11" customFormat="1" x14ac:dyDescent="0.2">
      <c r="A29" s="64">
        <v>1180</v>
      </c>
      <c r="B29" s="59" t="s">
        <v>32</v>
      </c>
      <c r="C29" s="59" t="s">
        <v>525</v>
      </c>
      <c r="D29" s="60">
        <v>7976</v>
      </c>
      <c r="E29" s="60">
        <v>3579</v>
      </c>
      <c r="F29" s="60">
        <v>7700000</v>
      </c>
      <c r="G29" s="60"/>
      <c r="H29" s="55">
        <v>44501</v>
      </c>
    </row>
    <row r="30" spans="1:8" s="11" customFormat="1" x14ac:dyDescent="0.2">
      <c r="A30" s="64">
        <v>1340</v>
      </c>
      <c r="B30" s="59" t="s">
        <v>150</v>
      </c>
      <c r="C30" s="59" t="s">
        <v>612</v>
      </c>
      <c r="D30" s="60">
        <v>523</v>
      </c>
      <c r="E30" s="60">
        <v>514</v>
      </c>
      <c r="F30" s="60">
        <v>550000</v>
      </c>
      <c r="G30" s="60"/>
      <c r="H30" s="55">
        <v>44501</v>
      </c>
    </row>
    <row r="31" spans="1:8" s="11" customFormat="1" x14ac:dyDescent="0.2">
      <c r="A31" s="5" t="s">
        <v>238</v>
      </c>
      <c r="B31" s="59" t="s">
        <v>111</v>
      </c>
      <c r="C31" s="59" t="s">
        <v>239</v>
      </c>
      <c r="D31" s="60">
        <v>5180</v>
      </c>
      <c r="E31" s="60">
        <v>7016</v>
      </c>
      <c r="F31" s="60"/>
      <c r="G31" s="60">
        <v>3000000</v>
      </c>
      <c r="H31" s="55">
        <v>44501</v>
      </c>
    </row>
    <row r="32" spans="1:8" x14ac:dyDescent="0.2">
      <c r="A32" s="64" t="s">
        <v>351</v>
      </c>
      <c r="B32" s="59" t="s">
        <v>52</v>
      </c>
      <c r="C32" s="59" t="s">
        <v>460</v>
      </c>
      <c r="D32" s="60">
        <v>776</v>
      </c>
      <c r="E32" s="60">
        <v>740</v>
      </c>
      <c r="F32" s="60">
        <v>90000</v>
      </c>
      <c r="G32" s="60"/>
      <c r="H32" s="55">
        <v>44136</v>
      </c>
    </row>
    <row r="33" spans="1:8" x14ac:dyDescent="0.2">
      <c r="A33" s="5" t="s">
        <v>149</v>
      </c>
      <c r="B33" s="59" t="s">
        <v>150</v>
      </c>
      <c r="C33" s="59" t="s">
        <v>151</v>
      </c>
      <c r="D33" s="60">
        <v>4584</v>
      </c>
      <c r="E33" s="60">
        <v>2950</v>
      </c>
      <c r="F33" s="60">
        <v>1000000</v>
      </c>
      <c r="G33" s="60"/>
      <c r="H33" s="55">
        <v>44136</v>
      </c>
    </row>
    <row r="34" spans="1:8" x14ac:dyDescent="0.2">
      <c r="A34" s="5" t="s">
        <v>461</v>
      </c>
      <c r="B34" s="59" t="s">
        <v>353</v>
      </c>
      <c r="C34" s="59" t="s">
        <v>353</v>
      </c>
      <c r="D34" s="60">
        <v>1060</v>
      </c>
      <c r="E34" s="60">
        <v>1093</v>
      </c>
      <c r="F34" s="60"/>
      <c r="G34" s="60">
        <v>595000</v>
      </c>
      <c r="H34" s="55">
        <v>44136</v>
      </c>
    </row>
    <row r="35" spans="1:8" x14ac:dyDescent="0.2">
      <c r="A35" s="5" t="s">
        <v>304</v>
      </c>
      <c r="B35" s="59" t="s">
        <v>111</v>
      </c>
      <c r="C35" s="59" t="s">
        <v>458</v>
      </c>
      <c r="D35" s="60">
        <v>6830</v>
      </c>
      <c r="E35" s="60">
        <v>5785</v>
      </c>
      <c r="F35" s="60"/>
      <c r="G35" s="60"/>
      <c r="H35" s="55">
        <v>44136</v>
      </c>
    </row>
    <row r="36" spans="1:8" x14ac:dyDescent="0.2">
      <c r="A36" s="5" t="s">
        <v>413</v>
      </c>
      <c r="B36" s="59" t="s">
        <v>111</v>
      </c>
      <c r="C36" s="59" t="s">
        <v>462</v>
      </c>
      <c r="D36" s="60">
        <f>3892+13</f>
        <v>3905</v>
      </c>
      <c r="E36" s="60">
        <f>1831+2</f>
        <v>1833</v>
      </c>
      <c r="F36" s="60">
        <v>1400000</v>
      </c>
      <c r="G36" s="60"/>
      <c r="H36" s="55">
        <v>44136</v>
      </c>
    </row>
    <row r="37" spans="1:8" x14ac:dyDescent="0.2">
      <c r="A37" s="5" t="s">
        <v>209</v>
      </c>
      <c r="B37" s="59" t="s">
        <v>111</v>
      </c>
      <c r="C37" s="59" t="s">
        <v>463</v>
      </c>
      <c r="D37" s="60">
        <v>4557</v>
      </c>
      <c r="E37" s="60">
        <v>2214</v>
      </c>
      <c r="F37" s="60">
        <v>3300000</v>
      </c>
      <c r="G37" s="60"/>
      <c r="H37" s="55">
        <v>44136</v>
      </c>
    </row>
    <row r="38" spans="1:8" x14ac:dyDescent="0.2">
      <c r="A38" s="5" t="s">
        <v>228</v>
      </c>
      <c r="B38" s="59" t="s">
        <v>68</v>
      </c>
      <c r="C38" s="59" t="s">
        <v>464</v>
      </c>
      <c r="D38" s="60">
        <v>1991</v>
      </c>
      <c r="E38" s="60">
        <v>1844</v>
      </c>
      <c r="F38" s="60" t="s">
        <v>465</v>
      </c>
      <c r="G38" s="60"/>
      <c r="H38" s="55">
        <v>44136</v>
      </c>
    </row>
    <row r="39" spans="1:8" x14ac:dyDescent="0.2">
      <c r="A39" s="5" t="s">
        <v>244</v>
      </c>
      <c r="B39" s="59" t="s">
        <v>245</v>
      </c>
      <c r="C39" s="59" t="s">
        <v>245</v>
      </c>
      <c r="D39" s="60"/>
      <c r="E39" s="60"/>
      <c r="F39" s="60" t="s">
        <v>465</v>
      </c>
      <c r="G39" s="60"/>
      <c r="H39" s="55">
        <v>44136</v>
      </c>
    </row>
    <row r="40" spans="1:8" x14ac:dyDescent="0.2">
      <c r="A40" s="5" t="s">
        <v>232</v>
      </c>
      <c r="B40" s="59" t="s">
        <v>233</v>
      </c>
      <c r="C40" s="59" t="s">
        <v>234</v>
      </c>
      <c r="D40" s="60"/>
      <c r="E40" s="60"/>
      <c r="F40" s="60" t="s">
        <v>465</v>
      </c>
      <c r="G40" s="60"/>
      <c r="H40" s="55">
        <v>44136</v>
      </c>
    </row>
    <row r="41" spans="1:8" x14ac:dyDescent="0.2">
      <c r="A41" s="10" t="s">
        <v>276</v>
      </c>
      <c r="B41" s="65" t="s">
        <v>10</v>
      </c>
      <c r="C41" t="s">
        <v>393</v>
      </c>
      <c r="D41">
        <v>949</v>
      </c>
      <c r="E41">
        <v>1321</v>
      </c>
      <c r="G41" s="66">
        <v>1600000</v>
      </c>
      <c r="H41" s="29">
        <v>43770</v>
      </c>
    </row>
    <row r="42" spans="1:8" x14ac:dyDescent="0.2">
      <c r="A42" s="10" t="s">
        <v>152</v>
      </c>
      <c r="B42" s="65" t="s">
        <v>153</v>
      </c>
      <c r="C42" t="s">
        <v>466</v>
      </c>
      <c r="D42">
        <v>40373</v>
      </c>
      <c r="E42">
        <v>23163</v>
      </c>
      <c r="F42" s="66">
        <v>18000000</v>
      </c>
      <c r="H42" s="29">
        <v>43770</v>
      </c>
    </row>
    <row r="43" spans="1:8" x14ac:dyDescent="0.2">
      <c r="A43" s="10" t="s">
        <v>134</v>
      </c>
      <c r="B43" s="65" t="s">
        <v>101</v>
      </c>
      <c r="C43" t="s">
        <v>467</v>
      </c>
      <c r="D43">
        <v>2463</v>
      </c>
      <c r="E43">
        <v>3058</v>
      </c>
      <c r="G43" s="66">
        <v>2883000</v>
      </c>
      <c r="H43" s="29">
        <v>43770</v>
      </c>
    </row>
    <row r="44" spans="1:8" x14ac:dyDescent="0.2">
      <c r="A44" s="10" t="s">
        <v>468</v>
      </c>
      <c r="B44" s="65" t="s">
        <v>71</v>
      </c>
      <c r="C44" t="s">
        <v>469</v>
      </c>
      <c r="D44">
        <v>602</v>
      </c>
      <c r="E44">
        <v>424</v>
      </c>
      <c r="F44" s="36" t="s">
        <v>470</v>
      </c>
      <c r="H44" s="29">
        <v>43770</v>
      </c>
    </row>
    <row r="45" spans="1:8" x14ac:dyDescent="0.2">
      <c r="A45" s="10" t="s">
        <v>253</v>
      </c>
      <c r="B45" s="65" t="s">
        <v>233</v>
      </c>
      <c r="C45" t="s">
        <v>254</v>
      </c>
      <c r="D45">
        <v>4676</v>
      </c>
      <c r="E45">
        <v>2485</v>
      </c>
      <c r="F45" s="66">
        <v>1200000</v>
      </c>
      <c r="H45" s="29">
        <v>43770</v>
      </c>
    </row>
    <row r="46" spans="1:8" x14ac:dyDescent="0.2">
      <c r="A46" s="10" t="s">
        <v>253</v>
      </c>
      <c r="B46" s="65" t="s">
        <v>233</v>
      </c>
      <c r="C46" t="s">
        <v>254</v>
      </c>
      <c r="D46">
        <v>3615</v>
      </c>
      <c r="E46">
        <v>3495</v>
      </c>
      <c r="F46" s="66">
        <v>2800000</v>
      </c>
      <c r="H46" s="29">
        <v>43770</v>
      </c>
    </row>
    <row r="47" spans="1:8" x14ac:dyDescent="0.2">
      <c r="A47" s="10" t="s">
        <v>288</v>
      </c>
      <c r="B47" s="65" t="s">
        <v>289</v>
      </c>
      <c r="C47" t="s">
        <v>471</v>
      </c>
      <c r="D47">
        <v>5970</v>
      </c>
      <c r="E47">
        <v>2538</v>
      </c>
      <c r="F47" s="66">
        <v>950000</v>
      </c>
      <c r="H47" s="29">
        <v>43770</v>
      </c>
    </row>
    <row r="48" spans="1:8" x14ac:dyDescent="0.2">
      <c r="A48" s="10" t="s">
        <v>442</v>
      </c>
      <c r="B48" s="65" t="s">
        <v>111</v>
      </c>
      <c r="C48" t="s">
        <v>472</v>
      </c>
      <c r="D48">
        <v>1944</v>
      </c>
      <c r="E48">
        <v>1855</v>
      </c>
      <c r="F48" s="66">
        <v>1500000</v>
      </c>
      <c r="H48" s="29">
        <v>43770</v>
      </c>
    </row>
    <row r="49" spans="1:8" x14ac:dyDescent="0.2">
      <c r="A49" s="10" t="s">
        <v>304</v>
      </c>
      <c r="B49" s="65" t="s">
        <v>111</v>
      </c>
      <c r="C49" t="s">
        <v>458</v>
      </c>
      <c r="D49">
        <v>3031</v>
      </c>
      <c r="E49">
        <v>3034</v>
      </c>
      <c r="G49" s="66">
        <v>4000000</v>
      </c>
      <c r="H49" s="29">
        <v>43770</v>
      </c>
    </row>
    <row r="50" spans="1:8" x14ac:dyDescent="0.2">
      <c r="A50" s="10" t="s">
        <v>45</v>
      </c>
      <c r="B50" s="65" t="s">
        <v>111</v>
      </c>
      <c r="C50" t="s">
        <v>473</v>
      </c>
      <c r="D50">
        <v>870</v>
      </c>
      <c r="E50">
        <v>693</v>
      </c>
      <c r="F50" s="66">
        <v>2491537</v>
      </c>
      <c r="H50" s="29">
        <v>43770</v>
      </c>
    </row>
    <row r="51" spans="1:8" x14ac:dyDescent="0.2">
      <c r="A51" s="10" t="s">
        <v>413</v>
      </c>
      <c r="B51" s="65" t="s">
        <v>111</v>
      </c>
      <c r="C51" t="s">
        <v>462</v>
      </c>
      <c r="D51">
        <v>1164</v>
      </c>
      <c r="E51">
        <v>1784</v>
      </c>
      <c r="G51" s="66">
        <v>3500000</v>
      </c>
      <c r="H51" s="29">
        <v>43770</v>
      </c>
    </row>
    <row r="52" spans="1:8" x14ac:dyDescent="0.2">
      <c r="A52" s="10" t="s">
        <v>12</v>
      </c>
      <c r="B52" s="65" t="s">
        <v>10</v>
      </c>
      <c r="C52" t="s">
        <v>13</v>
      </c>
      <c r="F52" s="66">
        <v>27000000</v>
      </c>
      <c r="G52" s="66"/>
      <c r="H52" s="29">
        <v>43405</v>
      </c>
    </row>
    <row r="53" spans="1:8" x14ac:dyDescent="0.2">
      <c r="A53" s="10" t="s">
        <v>276</v>
      </c>
      <c r="B53" s="65" t="s">
        <v>10</v>
      </c>
      <c r="C53" t="s">
        <v>277</v>
      </c>
      <c r="F53" s="66"/>
      <c r="G53" s="66">
        <v>8000000</v>
      </c>
      <c r="H53" s="29">
        <v>43405</v>
      </c>
    </row>
    <row r="54" spans="1:8" x14ac:dyDescent="0.2">
      <c r="A54" s="10" t="s">
        <v>18</v>
      </c>
      <c r="B54" s="65" t="s">
        <v>10</v>
      </c>
      <c r="C54" t="s">
        <v>474</v>
      </c>
      <c r="F54" s="66">
        <v>9900000</v>
      </c>
      <c r="G54" s="66"/>
      <c r="H54" s="29">
        <v>43405</v>
      </c>
    </row>
    <row r="55" spans="1:8" x14ac:dyDescent="0.2">
      <c r="A55" s="10" t="s">
        <v>80</v>
      </c>
      <c r="B55" s="65" t="s">
        <v>52</v>
      </c>
      <c r="C55" t="s">
        <v>81</v>
      </c>
      <c r="F55" s="66">
        <v>3000000</v>
      </c>
      <c r="G55" s="66"/>
      <c r="H55" s="29">
        <v>43405</v>
      </c>
    </row>
    <row r="56" spans="1:8" x14ac:dyDescent="0.2">
      <c r="A56" s="10" t="s">
        <v>176</v>
      </c>
      <c r="B56" s="65" t="s">
        <v>52</v>
      </c>
      <c r="C56" t="s">
        <v>475</v>
      </c>
      <c r="F56" s="66">
        <v>35000000</v>
      </c>
      <c r="G56" s="66"/>
      <c r="H56" s="29">
        <v>43405</v>
      </c>
    </row>
    <row r="57" spans="1:8" x14ac:dyDescent="0.2">
      <c r="A57" s="10" t="s">
        <v>117</v>
      </c>
      <c r="B57" s="65" t="s">
        <v>476</v>
      </c>
      <c r="C57" t="s">
        <v>477</v>
      </c>
      <c r="F57" s="66">
        <v>1700000</v>
      </c>
      <c r="G57" s="66"/>
      <c r="H57" s="29">
        <v>43405</v>
      </c>
    </row>
    <row r="58" spans="1:8" x14ac:dyDescent="0.2">
      <c r="A58" s="10" t="s">
        <v>344</v>
      </c>
      <c r="B58" s="65" t="s">
        <v>345</v>
      </c>
      <c r="C58" t="s">
        <v>345</v>
      </c>
      <c r="F58" s="66">
        <v>998000</v>
      </c>
      <c r="G58" s="66"/>
      <c r="H58" s="29">
        <v>43405</v>
      </c>
    </row>
    <row r="59" spans="1:8" x14ac:dyDescent="0.2">
      <c r="A59" s="10" t="s">
        <v>122</v>
      </c>
      <c r="B59" s="65" t="s">
        <v>123</v>
      </c>
      <c r="C59" t="s">
        <v>430</v>
      </c>
      <c r="F59" s="66">
        <v>40000000</v>
      </c>
      <c r="G59" s="66"/>
      <c r="H59" s="29">
        <v>43405</v>
      </c>
    </row>
    <row r="60" spans="1:8" x14ac:dyDescent="0.2">
      <c r="A60" s="10" t="s">
        <v>23</v>
      </c>
      <c r="B60" s="65" t="s">
        <v>24</v>
      </c>
      <c r="C60" t="s">
        <v>478</v>
      </c>
      <c r="F60" s="66">
        <v>1590000</v>
      </c>
      <c r="G60" s="66"/>
      <c r="H60" s="29">
        <v>43405</v>
      </c>
    </row>
    <row r="61" spans="1:8" x14ac:dyDescent="0.2">
      <c r="A61" s="10" t="s">
        <v>246</v>
      </c>
      <c r="B61" s="65" t="s">
        <v>27</v>
      </c>
      <c r="C61" t="s">
        <v>479</v>
      </c>
      <c r="F61" s="66"/>
      <c r="G61" s="66">
        <v>1000000</v>
      </c>
      <c r="H61" s="29">
        <v>43405</v>
      </c>
    </row>
    <row r="62" spans="1:8" x14ac:dyDescent="0.2">
      <c r="A62" s="10" t="s">
        <v>29</v>
      </c>
      <c r="B62" s="65" t="s">
        <v>27</v>
      </c>
      <c r="C62" t="s">
        <v>480</v>
      </c>
      <c r="F62" s="66">
        <v>16500000</v>
      </c>
      <c r="G62" s="66"/>
      <c r="H62" s="29">
        <v>43405</v>
      </c>
    </row>
    <row r="63" spans="1:8" x14ac:dyDescent="0.2">
      <c r="A63" s="10" t="s">
        <v>284</v>
      </c>
      <c r="B63" s="65" t="s">
        <v>32</v>
      </c>
      <c r="C63" t="s">
        <v>431</v>
      </c>
      <c r="F63" s="66">
        <v>4900000</v>
      </c>
      <c r="G63" s="66"/>
      <c r="H63" s="29">
        <v>43405</v>
      </c>
    </row>
    <row r="64" spans="1:8" x14ac:dyDescent="0.2">
      <c r="A64" s="10" t="s">
        <v>91</v>
      </c>
      <c r="B64" s="65" t="s">
        <v>92</v>
      </c>
      <c r="C64" t="s">
        <v>432</v>
      </c>
      <c r="F64" s="66">
        <v>33000000</v>
      </c>
      <c r="G64" s="66"/>
      <c r="H64" s="29">
        <v>43405</v>
      </c>
    </row>
    <row r="65" spans="1:8" x14ac:dyDescent="0.2">
      <c r="A65" s="10" t="s">
        <v>481</v>
      </c>
      <c r="B65" s="65" t="s">
        <v>35</v>
      </c>
      <c r="C65" t="s">
        <v>358</v>
      </c>
      <c r="F65" s="66" t="s">
        <v>482</v>
      </c>
      <c r="G65" s="66"/>
      <c r="H65" s="29">
        <v>43405</v>
      </c>
    </row>
    <row r="66" spans="1:8" x14ac:dyDescent="0.2">
      <c r="A66" s="10" t="s">
        <v>258</v>
      </c>
      <c r="B66" s="65" t="s">
        <v>153</v>
      </c>
      <c r="C66" t="s">
        <v>435</v>
      </c>
      <c r="F66" s="66">
        <v>13800000</v>
      </c>
      <c r="G66" s="66"/>
      <c r="H66" s="29">
        <v>43405</v>
      </c>
    </row>
    <row r="67" spans="1:8" x14ac:dyDescent="0.2">
      <c r="A67" s="10" t="s">
        <v>219</v>
      </c>
      <c r="B67" s="65" t="s">
        <v>62</v>
      </c>
      <c r="C67" t="s">
        <v>343</v>
      </c>
      <c r="F67" s="66"/>
      <c r="G67" s="66">
        <v>8200000</v>
      </c>
      <c r="H67" s="29">
        <v>43405</v>
      </c>
    </row>
    <row r="68" spans="1:8" x14ac:dyDescent="0.2">
      <c r="A68" s="10" t="s">
        <v>197</v>
      </c>
      <c r="B68" s="65" t="s">
        <v>136</v>
      </c>
      <c r="C68" t="s">
        <v>483</v>
      </c>
      <c r="F68" s="66"/>
      <c r="G68" s="66">
        <v>6000000</v>
      </c>
      <c r="H68" s="29">
        <v>43405</v>
      </c>
    </row>
    <row r="69" spans="1:8" x14ac:dyDescent="0.2">
      <c r="A69" s="10" t="s">
        <v>421</v>
      </c>
      <c r="B69" s="65" t="s">
        <v>233</v>
      </c>
      <c r="C69" t="s">
        <v>407</v>
      </c>
      <c r="F69" s="66">
        <v>321473</v>
      </c>
      <c r="G69" s="66"/>
      <c r="H69" s="29">
        <v>43405</v>
      </c>
    </row>
    <row r="70" spans="1:8" x14ac:dyDescent="0.2">
      <c r="A70" s="10" t="s">
        <v>232</v>
      </c>
      <c r="B70" s="65" t="s">
        <v>233</v>
      </c>
      <c r="C70" t="s">
        <v>234</v>
      </c>
      <c r="F70" s="66">
        <v>250000</v>
      </c>
      <c r="G70" s="66"/>
      <c r="H70" s="29">
        <v>43405</v>
      </c>
    </row>
    <row r="71" spans="1:8" x14ac:dyDescent="0.2">
      <c r="A71" s="10" t="s">
        <v>39</v>
      </c>
      <c r="B71" s="65" t="s">
        <v>40</v>
      </c>
      <c r="C71" t="s">
        <v>41</v>
      </c>
      <c r="F71" s="66">
        <v>1200000</v>
      </c>
      <c r="G71" s="66"/>
      <c r="H71" s="29">
        <v>43405</v>
      </c>
    </row>
    <row r="72" spans="1:8" x14ac:dyDescent="0.2">
      <c r="A72" s="10" t="s">
        <v>270</v>
      </c>
      <c r="B72" s="65" t="s">
        <v>111</v>
      </c>
      <c r="C72" t="s">
        <v>484</v>
      </c>
      <c r="F72" s="66">
        <v>706890</v>
      </c>
      <c r="G72" s="66"/>
      <c r="H72" s="29">
        <v>43405</v>
      </c>
    </row>
    <row r="73" spans="1:8" x14ac:dyDescent="0.2">
      <c r="A73" s="10" t="s">
        <v>58</v>
      </c>
      <c r="B73" s="65" t="s">
        <v>59</v>
      </c>
      <c r="C73" t="s">
        <v>424</v>
      </c>
      <c r="F73" s="66">
        <v>1385000</v>
      </c>
      <c r="G73" s="66"/>
      <c r="H73" s="29">
        <v>43056</v>
      </c>
    </row>
    <row r="74" spans="1:8" x14ac:dyDescent="0.2">
      <c r="A74" s="10" t="s">
        <v>280</v>
      </c>
      <c r="B74" s="65" t="s">
        <v>27</v>
      </c>
      <c r="C74" t="s">
        <v>281</v>
      </c>
      <c r="F74" s="66">
        <v>42000000</v>
      </c>
      <c r="G74" s="66"/>
      <c r="H74" s="29">
        <v>43056</v>
      </c>
    </row>
    <row r="75" spans="1:8" x14ac:dyDescent="0.2">
      <c r="A75" s="10" t="s">
        <v>403</v>
      </c>
      <c r="B75" s="65" t="s">
        <v>404</v>
      </c>
      <c r="C75" t="s">
        <v>642</v>
      </c>
      <c r="F75" s="66" t="s">
        <v>648</v>
      </c>
      <c r="G75" s="66"/>
      <c r="H75" s="29">
        <v>43056</v>
      </c>
    </row>
    <row r="76" spans="1:8" x14ac:dyDescent="0.2">
      <c r="A76" s="10" t="s">
        <v>155</v>
      </c>
      <c r="B76" s="65" t="s">
        <v>153</v>
      </c>
      <c r="C76" t="s">
        <v>527</v>
      </c>
      <c r="F76" s="66">
        <v>1009583</v>
      </c>
      <c r="G76" s="66"/>
      <c r="H76" s="29">
        <v>43056</v>
      </c>
    </row>
    <row r="77" spans="1:8" x14ac:dyDescent="0.2">
      <c r="A77" s="10" t="s">
        <v>553</v>
      </c>
      <c r="B77" s="65" t="s">
        <v>111</v>
      </c>
      <c r="C77" t="s">
        <v>649</v>
      </c>
      <c r="F77" s="66">
        <v>14000000</v>
      </c>
      <c r="G77" s="66"/>
      <c r="H77" s="29">
        <v>43056</v>
      </c>
    </row>
    <row r="78" spans="1:8" x14ac:dyDescent="0.2">
      <c r="A78" s="10" t="s">
        <v>70</v>
      </c>
      <c r="B78" s="65" t="s">
        <v>224</v>
      </c>
      <c r="C78" t="s">
        <v>72</v>
      </c>
      <c r="F78" s="66" t="s">
        <v>650</v>
      </c>
      <c r="G78" s="66"/>
      <c r="H78" s="29">
        <v>43056</v>
      </c>
    </row>
    <row r="79" spans="1:8" x14ac:dyDescent="0.2">
      <c r="A79" s="10" t="s">
        <v>186</v>
      </c>
      <c r="B79" s="65" t="s">
        <v>187</v>
      </c>
      <c r="C79" t="s">
        <v>188</v>
      </c>
      <c r="F79" s="66">
        <v>6500000</v>
      </c>
      <c r="G79" s="66"/>
      <c r="H79" s="29">
        <v>43056</v>
      </c>
    </row>
    <row r="80" spans="1:8" x14ac:dyDescent="0.2">
      <c r="A80" s="10" t="s">
        <v>49</v>
      </c>
      <c r="B80" s="65" t="s">
        <v>111</v>
      </c>
      <c r="C80" t="s">
        <v>571</v>
      </c>
      <c r="F80" s="66">
        <v>275000</v>
      </c>
      <c r="G80" s="66"/>
      <c r="H80" s="29">
        <v>43056</v>
      </c>
    </row>
    <row r="81" spans="1:8" x14ac:dyDescent="0.2">
      <c r="A81" s="10" t="s">
        <v>144</v>
      </c>
      <c r="B81" s="65" t="s">
        <v>27</v>
      </c>
      <c r="C81" t="s">
        <v>130</v>
      </c>
      <c r="F81" s="66">
        <v>183000</v>
      </c>
      <c r="G81" s="66"/>
      <c r="H81" s="29">
        <v>43056</v>
      </c>
    </row>
    <row r="82" spans="1:8" x14ac:dyDescent="0.2">
      <c r="A82" s="10" t="s">
        <v>366</v>
      </c>
      <c r="B82" s="65" t="s">
        <v>27</v>
      </c>
      <c r="C82" t="s">
        <v>423</v>
      </c>
      <c r="F82" s="66">
        <v>3500000</v>
      </c>
      <c r="G82" s="66"/>
      <c r="H82" s="29">
        <v>43056</v>
      </c>
    </row>
    <row r="83" spans="1:8" x14ac:dyDescent="0.2">
      <c r="A83" s="10" t="s">
        <v>202</v>
      </c>
      <c r="B83" s="65" t="s">
        <v>200</v>
      </c>
      <c r="C83" t="s">
        <v>651</v>
      </c>
      <c r="F83" s="66">
        <v>706000</v>
      </c>
      <c r="G83" s="66"/>
      <c r="H83" s="29">
        <v>43056</v>
      </c>
    </row>
    <row r="84" spans="1:8" x14ac:dyDescent="0.2">
      <c r="A84" s="10" t="s">
        <v>37</v>
      </c>
      <c r="B84" s="65" t="s">
        <v>38</v>
      </c>
      <c r="C84" t="s">
        <v>564</v>
      </c>
      <c r="F84" s="66">
        <v>300000</v>
      </c>
      <c r="G84" s="66"/>
      <c r="H84" s="29">
        <v>43056</v>
      </c>
    </row>
    <row r="85" spans="1:8" x14ac:dyDescent="0.2">
      <c r="A85" s="10" t="s">
        <v>82</v>
      </c>
      <c r="B85" s="65" t="s">
        <v>52</v>
      </c>
      <c r="C85" t="s">
        <v>505</v>
      </c>
      <c r="F85" s="66">
        <v>23900000</v>
      </c>
      <c r="G85" s="66"/>
      <c r="H85" s="55">
        <v>42675</v>
      </c>
    </row>
    <row r="86" spans="1:8" x14ac:dyDescent="0.2">
      <c r="A86" s="5" t="s">
        <v>9</v>
      </c>
      <c r="B86" s="67" t="s">
        <v>10</v>
      </c>
      <c r="C86" s="67" t="s">
        <v>11</v>
      </c>
      <c r="D86" s="68">
        <v>6400</v>
      </c>
      <c r="E86" s="68">
        <v>5288</v>
      </c>
      <c r="F86" s="68">
        <v>3000000</v>
      </c>
      <c r="G86" s="68"/>
      <c r="H86" s="55">
        <v>42675</v>
      </c>
    </row>
    <row r="87" spans="1:8" x14ac:dyDescent="0.2">
      <c r="A87" s="5" t="s">
        <v>115</v>
      </c>
      <c r="B87" s="67" t="s">
        <v>52</v>
      </c>
      <c r="C87" s="67" t="s">
        <v>350</v>
      </c>
      <c r="D87" s="68">
        <v>7512</v>
      </c>
      <c r="E87" s="68">
        <v>5587</v>
      </c>
      <c r="F87" s="68">
        <v>1500000</v>
      </c>
      <c r="G87" s="68"/>
      <c r="H87" s="55">
        <v>42675</v>
      </c>
    </row>
    <row r="88" spans="1:8" x14ac:dyDescent="0.2">
      <c r="A88" s="5" t="s">
        <v>344</v>
      </c>
      <c r="B88" s="67" t="s">
        <v>52</v>
      </c>
      <c r="C88" s="67" t="s">
        <v>83</v>
      </c>
      <c r="D88" s="68">
        <v>81962</v>
      </c>
      <c r="E88" s="68">
        <v>68479</v>
      </c>
      <c r="F88" s="68">
        <v>23900000</v>
      </c>
      <c r="G88" s="68"/>
      <c r="H88" s="55">
        <v>42675</v>
      </c>
    </row>
    <row r="89" spans="1:8" x14ac:dyDescent="0.2">
      <c r="A89" s="5" t="s">
        <v>182</v>
      </c>
      <c r="B89" s="67" t="s">
        <v>183</v>
      </c>
      <c r="C89" s="67" t="s">
        <v>183</v>
      </c>
      <c r="D89" s="68">
        <v>207141</v>
      </c>
      <c r="E89" s="68">
        <v>100781</v>
      </c>
      <c r="F89" s="68">
        <v>56600000</v>
      </c>
      <c r="G89" s="68"/>
      <c r="H89" s="55">
        <v>42675</v>
      </c>
    </row>
    <row r="90" spans="1:8" x14ac:dyDescent="0.2">
      <c r="A90" s="5" t="s">
        <v>244</v>
      </c>
      <c r="B90" s="67" t="s">
        <v>245</v>
      </c>
      <c r="C90" s="67" t="s">
        <v>245</v>
      </c>
      <c r="D90" s="68">
        <v>12703</v>
      </c>
      <c r="E90" s="68">
        <v>8197</v>
      </c>
      <c r="F90" s="68">
        <v>8000000</v>
      </c>
      <c r="G90" s="68"/>
      <c r="H90" s="55">
        <v>42675</v>
      </c>
    </row>
    <row r="91" spans="1:8" x14ac:dyDescent="0.2">
      <c r="A91" s="64">
        <v>1010</v>
      </c>
      <c r="B91" s="67" t="s">
        <v>27</v>
      </c>
      <c r="C91" s="67" t="s">
        <v>368</v>
      </c>
      <c r="D91" s="68">
        <v>53676</v>
      </c>
      <c r="E91" s="68">
        <v>55751</v>
      </c>
      <c r="F91" s="68"/>
      <c r="G91" s="68">
        <v>15000000</v>
      </c>
      <c r="H91" s="55">
        <v>42675</v>
      </c>
    </row>
    <row r="92" spans="1:8" x14ac:dyDescent="0.2">
      <c r="A92" s="64">
        <v>1070</v>
      </c>
      <c r="B92" s="67" t="s">
        <v>27</v>
      </c>
      <c r="C92" s="67" t="s">
        <v>485</v>
      </c>
      <c r="D92" s="68">
        <v>290</v>
      </c>
      <c r="E92" s="68">
        <v>490</v>
      </c>
      <c r="F92" s="68"/>
      <c r="G92" s="68">
        <v>512000</v>
      </c>
      <c r="H92" s="55">
        <v>42675</v>
      </c>
    </row>
    <row r="93" spans="1:8" x14ac:dyDescent="0.2">
      <c r="A93" s="64">
        <v>1110</v>
      </c>
      <c r="B93" s="67" t="s">
        <v>27</v>
      </c>
      <c r="C93" s="67" t="s">
        <v>486</v>
      </c>
      <c r="D93" s="68">
        <v>26712</v>
      </c>
      <c r="E93" s="68">
        <v>14460</v>
      </c>
      <c r="F93" s="68">
        <v>7600000</v>
      </c>
      <c r="G93" s="68"/>
      <c r="H93" s="55">
        <v>42675</v>
      </c>
    </row>
    <row r="94" spans="1:8" x14ac:dyDescent="0.2">
      <c r="A94" s="64">
        <v>1390</v>
      </c>
      <c r="B94" s="67" t="s">
        <v>313</v>
      </c>
      <c r="C94" s="67" t="s">
        <v>313</v>
      </c>
      <c r="D94" s="68">
        <v>1538</v>
      </c>
      <c r="E94" s="68">
        <v>1302</v>
      </c>
      <c r="F94" s="68">
        <v>322000</v>
      </c>
      <c r="G94" s="68"/>
      <c r="H94" s="55">
        <v>42675</v>
      </c>
    </row>
    <row r="95" spans="1:8" x14ac:dyDescent="0.2">
      <c r="A95" s="64">
        <v>1420</v>
      </c>
      <c r="B95" s="59" t="s">
        <v>92</v>
      </c>
      <c r="C95" s="59" t="s">
        <v>92</v>
      </c>
      <c r="D95" s="68">
        <v>135604</v>
      </c>
      <c r="E95" s="68">
        <v>150694</v>
      </c>
      <c r="F95" s="67"/>
      <c r="G95" s="68">
        <v>33000000</v>
      </c>
      <c r="H95" s="55">
        <v>42675</v>
      </c>
    </row>
    <row r="96" spans="1:8" x14ac:dyDescent="0.2">
      <c r="A96" s="64">
        <v>1520</v>
      </c>
      <c r="B96" s="59" t="s">
        <v>97</v>
      </c>
      <c r="C96" s="59" t="s">
        <v>315</v>
      </c>
      <c r="D96" s="68">
        <v>14335</v>
      </c>
      <c r="E96" s="68">
        <v>8506</v>
      </c>
      <c r="F96" s="67">
        <v>1700000</v>
      </c>
      <c r="G96" s="68"/>
      <c r="H96" s="55">
        <v>42675</v>
      </c>
    </row>
    <row r="97" spans="1:8" x14ac:dyDescent="0.2">
      <c r="A97" s="64">
        <v>1550</v>
      </c>
      <c r="B97" s="59" t="s">
        <v>153</v>
      </c>
      <c r="C97" s="59" t="s">
        <v>154</v>
      </c>
      <c r="D97" s="68">
        <v>64779</v>
      </c>
      <c r="E97" s="68">
        <v>46671</v>
      </c>
      <c r="F97" s="67">
        <v>8000000</v>
      </c>
      <c r="G97" s="68"/>
      <c r="H97" s="55">
        <v>42675</v>
      </c>
    </row>
    <row r="98" spans="1:8" x14ac:dyDescent="0.2">
      <c r="A98" s="64">
        <v>1560</v>
      </c>
      <c r="B98" s="67" t="s">
        <v>153</v>
      </c>
      <c r="C98" s="67" t="s">
        <v>370</v>
      </c>
      <c r="D98" s="68">
        <v>31417</v>
      </c>
      <c r="E98" s="68">
        <v>36649</v>
      </c>
      <c r="F98" s="68"/>
      <c r="G98" s="68">
        <v>11000000</v>
      </c>
      <c r="H98" s="55">
        <v>42675</v>
      </c>
    </row>
    <row r="99" spans="1:8" x14ac:dyDescent="0.2">
      <c r="A99" s="64">
        <v>1828</v>
      </c>
      <c r="B99" s="67" t="s">
        <v>224</v>
      </c>
      <c r="C99" s="67" t="s">
        <v>487</v>
      </c>
      <c r="D99" s="68">
        <v>3181</v>
      </c>
      <c r="E99" s="68">
        <v>4947</v>
      </c>
      <c r="F99" s="68"/>
      <c r="G99" s="68">
        <v>2000000</v>
      </c>
      <c r="H99" s="55">
        <v>42675</v>
      </c>
    </row>
    <row r="100" spans="1:8" x14ac:dyDescent="0.2">
      <c r="A100" s="64">
        <v>2395</v>
      </c>
      <c r="B100" s="67" t="s">
        <v>68</v>
      </c>
      <c r="C100" s="67" t="s">
        <v>229</v>
      </c>
      <c r="D100" s="68">
        <v>2236</v>
      </c>
      <c r="E100" s="68">
        <v>1390</v>
      </c>
      <c r="F100" s="68">
        <v>2000000</v>
      </c>
      <c r="G100" s="68"/>
      <c r="H100" s="55">
        <v>42675</v>
      </c>
    </row>
    <row r="101" spans="1:8" x14ac:dyDescent="0.2">
      <c r="A101" s="64">
        <v>2700</v>
      </c>
      <c r="B101" s="67" t="s">
        <v>136</v>
      </c>
      <c r="C101" s="67" t="s">
        <v>137</v>
      </c>
      <c r="D101" s="68">
        <v>11281</v>
      </c>
      <c r="E101" s="68">
        <v>12705</v>
      </c>
      <c r="F101" s="68"/>
      <c r="G101" s="68">
        <v>1400000</v>
      </c>
      <c r="H101" s="55">
        <v>42675</v>
      </c>
    </row>
    <row r="102" spans="1:8" x14ac:dyDescent="0.2">
      <c r="A102" s="64">
        <v>2750</v>
      </c>
      <c r="B102" t="s">
        <v>205</v>
      </c>
      <c r="C102" t="s">
        <v>300</v>
      </c>
      <c r="D102">
        <v>254</v>
      </c>
      <c r="E102">
        <v>348</v>
      </c>
      <c r="G102" s="69">
        <v>349000</v>
      </c>
      <c r="H102" s="55">
        <v>42675</v>
      </c>
    </row>
    <row r="103" spans="1:8" x14ac:dyDescent="0.2">
      <c r="A103" s="5" t="s">
        <v>288</v>
      </c>
      <c r="B103" s="67" t="s">
        <v>289</v>
      </c>
      <c r="C103" s="67" t="s">
        <v>546</v>
      </c>
      <c r="F103">
        <v>1800000</v>
      </c>
      <c r="G103" s="69"/>
      <c r="H103" s="55">
        <v>42675</v>
      </c>
    </row>
    <row r="104" spans="1:8" x14ac:dyDescent="0.2">
      <c r="A104" s="64">
        <v>3010</v>
      </c>
      <c r="B104" s="67" t="s">
        <v>236</v>
      </c>
      <c r="C104" s="67" t="s">
        <v>290</v>
      </c>
      <c r="D104" s="68">
        <v>895</v>
      </c>
      <c r="E104" s="68">
        <v>1183</v>
      </c>
      <c r="F104" s="68"/>
      <c r="G104" s="67">
        <v>775129</v>
      </c>
      <c r="H104" s="55">
        <v>42675</v>
      </c>
    </row>
    <row r="105" spans="1:8" x14ac:dyDescent="0.2">
      <c r="A105" s="64">
        <v>3090</v>
      </c>
      <c r="B105" s="67" t="s">
        <v>111</v>
      </c>
      <c r="C105" s="67" t="s">
        <v>210</v>
      </c>
      <c r="D105" s="68">
        <v>3539</v>
      </c>
      <c r="E105" s="68">
        <v>2566</v>
      </c>
      <c r="F105" s="68">
        <v>3300000</v>
      </c>
      <c r="G105" s="68"/>
      <c r="H105" s="55">
        <v>42675</v>
      </c>
    </row>
    <row r="106" spans="1:8" x14ac:dyDescent="0.2">
      <c r="A106" s="5" t="s">
        <v>238</v>
      </c>
      <c r="B106" s="67" t="s">
        <v>111</v>
      </c>
      <c r="C106" s="67" t="s">
        <v>239</v>
      </c>
      <c r="D106" s="68">
        <v>8874</v>
      </c>
      <c r="E106" s="68">
        <v>6924</v>
      </c>
      <c r="F106" s="68">
        <v>3600000</v>
      </c>
      <c r="G106" s="68"/>
      <c r="H106" s="55">
        <v>42675</v>
      </c>
    </row>
    <row r="107" spans="1:8" x14ac:dyDescent="0.2">
      <c r="A107" s="64">
        <v>3120</v>
      </c>
      <c r="B107" s="67" t="s">
        <v>111</v>
      </c>
      <c r="C107" s="67" t="s">
        <v>113</v>
      </c>
      <c r="D107" s="68">
        <v>23329</v>
      </c>
      <c r="E107" s="68">
        <v>24751</v>
      </c>
      <c r="F107" s="68"/>
      <c r="G107" s="68">
        <v>12000000</v>
      </c>
      <c r="H107" s="55">
        <v>42675</v>
      </c>
    </row>
    <row r="108" spans="1:8" x14ac:dyDescent="0.2">
      <c r="A108" s="64">
        <v>3210</v>
      </c>
      <c r="B108" s="67" t="s">
        <v>141</v>
      </c>
      <c r="C108" s="67" t="s">
        <v>488</v>
      </c>
      <c r="D108" s="68">
        <v>1081</v>
      </c>
      <c r="E108" s="68">
        <v>890</v>
      </c>
      <c r="F108" s="68">
        <v>787484</v>
      </c>
      <c r="G108" s="68"/>
      <c r="H108" s="55">
        <v>42675</v>
      </c>
    </row>
    <row r="109" spans="1:8" x14ac:dyDescent="0.2">
      <c r="A109" s="5" t="s">
        <v>255</v>
      </c>
      <c r="B109" s="67" t="s">
        <v>10</v>
      </c>
      <c r="C109" s="67" t="s">
        <v>339</v>
      </c>
      <c r="D109" s="68"/>
      <c r="E109" s="68"/>
      <c r="F109" s="68"/>
      <c r="G109" s="68">
        <v>130000</v>
      </c>
      <c r="H109" s="55">
        <v>42309</v>
      </c>
    </row>
    <row r="110" spans="1:8" x14ac:dyDescent="0.2">
      <c r="A110" s="5" t="s">
        <v>351</v>
      </c>
      <c r="B110" s="67" t="s">
        <v>52</v>
      </c>
      <c r="C110" s="67" t="s">
        <v>352</v>
      </c>
      <c r="D110" s="68">
        <v>364</v>
      </c>
      <c r="E110" s="68">
        <v>352</v>
      </c>
      <c r="F110" s="68">
        <v>150000</v>
      </c>
      <c r="G110" s="68"/>
      <c r="H110" s="55">
        <v>42309</v>
      </c>
    </row>
    <row r="111" spans="1:8" x14ac:dyDescent="0.2">
      <c r="A111" s="5" t="s">
        <v>438</v>
      </c>
      <c r="B111" s="67" t="s">
        <v>323</v>
      </c>
      <c r="C111" s="67" t="s">
        <v>35</v>
      </c>
      <c r="D111" s="68">
        <v>150</v>
      </c>
      <c r="E111" s="68">
        <v>87</v>
      </c>
      <c r="F111" s="68">
        <v>150000</v>
      </c>
      <c r="G111" s="68"/>
      <c r="H111" s="55">
        <v>42309</v>
      </c>
    </row>
    <row r="112" spans="1:8" x14ac:dyDescent="0.2">
      <c r="A112" s="5" t="s">
        <v>341</v>
      </c>
      <c r="B112" s="67" t="s">
        <v>103</v>
      </c>
      <c r="C112" s="67" t="s">
        <v>103</v>
      </c>
      <c r="D112" s="68">
        <v>462</v>
      </c>
      <c r="E112" s="68">
        <v>370</v>
      </c>
      <c r="F112" s="68">
        <v>350000</v>
      </c>
      <c r="G112" s="68"/>
      <c r="H112" s="55">
        <v>42309</v>
      </c>
    </row>
    <row r="113" spans="1:8" x14ac:dyDescent="0.2">
      <c r="A113" s="5" t="s">
        <v>489</v>
      </c>
      <c r="B113" s="67" t="s">
        <v>27</v>
      </c>
      <c r="C113" s="67" t="s">
        <v>342</v>
      </c>
      <c r="D113" s="68">
        <v>1847</v>
      </c>
      <c r="E113" s="68">
        <v>1311</v>
      </c>
      <c r="F113" s="68">
        <v>1800000</v>
      </c>
      <c r="G113" s="68"/>
      <c r="H113" s="55">
        <v>42309</v>
      </c>
    </row>
    <row r="114" spans="1:8" x14ac:dyDescent="0.2">
      <c r="A114" s="5" t="s">
        <v>490</v>
      </c>
      <c r="B114" s="67" t="s">
        <v>491</v>
      </c>
      <c r="C114" s="67" t="s">
        <v>378</v>
      </c>
      <c r="D114" s="68"/>
      <c r="E114" s="68"/>
      <c r="F114" s="68">
        <v>110000</v>
      </c>
      <c r="G114" s="68"/>
      <c r="H114" s="55">
        <v>42309</v>
      </c>
    </row>
    <row r="115" spans="1:8" x14ac:dyDescent="0.2">
      <c r="A115" s="5" t="s">
        <v>492</v>
      </c>
      <c r="B115" s="67" t="s">
        <v>101</v>
      </c>
      <c r="C115" s="67" t="s">
        <v>103</v>
      </c>
      <c r="D115" s="68">
        <v>823</v>
      </c>
      <c r="E115" s="68">
        <v>437</v>
      </c>
      <c r="F115" s="68">
        <v>390000</v>
      </c>
      <c r="G115" s="68"/>
      <c r="H115" s="55">
        <v>42309</v>
      </c>
    </row>
    <row r="116" spans="1:8" x14ac:dyDescent="0.2">
      <c r="A116" s="5" t="s">
        <v>194</v>
      </c>
      <c r="B116" s="67" t="s">
        <v>195</v>
      </c>
      <c r="C116" s="67" t="s">
        <v>196</v>
      </c>
      <c r="D116" s="68"/>
      <c r="E116" s="68"/>
      <c r="F116" s="68">
        <v>991000</v>
      </c>
      <c r="G116" s="68"/>
      <c r="H116" s="55">
        <v>42309</v>
      </c>
    </row>
    <row r="117" spans="1:8" x14ac:dyDescent="0.2">
      <c r="A117" s="5" t="s">
        <v>202</v>
      </c>
      <c r="B117" s="67" t="s">
        <v>200</v>
      </c>
      <c r="C117" s="67" t="s">
        <v>203</v>
      </c>
      <c r="D117" s="68">
        <v>330</v>
      </c>
      <c r="E117" s="68">
        <v>410</v>
      </c>
      <c r="F117" s="68"/>
      <c r="G117" s="68">
        <v>429935</v>
      </c>
      <c r="H117" s="55">
        <v>42309</v>
      </c>
    </row>
    <row r="118" spans="1:8" x14ac:dyDescent="0.2">
      <c r="A118" s="5" t="s">
        <v>207</v>
      </c>
      <c r="B118" s="67" t="s">
        <v>205</v>
      </c>
      <c r="C118" s="67" t="s">
        <v>300</v>
      </c>
      <c r="D118" s="68">
        <v>172</v>
      </c>
      <c r="E118" s="68">
        <v>226</v>
      </c>
      <c r="F118" s="68"/>
      <c r="G118" s="68">
        <v>500000</v>
      </c>
      <c r="H118" s="55">
        <v>42309</v>
      </c>
    </row>
    <row r="119" spans="1:8" x14ac:dyDescent="0.2">
      <c r="A119" s="5" t="s">
        <v>253</v>
      </c>
      <c r="B119" s="67" t="s">
        <v>233</v>
      </c>
      <c r="C119" s="67" t="s">
        <v>254</v>
      </c>
      <c r="D119" s="68">
        <v>1473</v>
      </c>
      <c r="E119" s="68">
        <v>4980</v>
      </c>
      <c r="F119" s="68"/>
      <c r="G119" s="68">
        <v>1980000</v>
      </c>
      <c r="H119" s="55">
        <v>42309</v>
      </c>
    </row>
    <row r="120" spans="1:8" x14ac:dyDescent="0.2">
      <c r="A120" s="5" t="s">
        <v>493</v>
      </c>
      <c r="B120" s="67" t="s">
        <v>109</v>
      </c>
      <c r="C120" s="67" t="s">
        <v>408</v>
      </c>
      <c r="D120" s="68">
        <v>80</v>
      </c>
      <c r="E120" s="68">
        <v>41</v>
      </c>
      <c r="F120" s="68">
        <v>75000</v>
      </c>
      <c r="G120" s="68"/>
      <c r="H120" s="55">
        <v>42309</v>
      </c>
    </row>
    <row r="121" spans="1:8" x14ac:dyDescent="0.2">
      <c r="A121" s="5" t="s">
        <v>413</v>
      </c>
      <c r="B121" s="67" t="s">
        <v>111</v>
      </c>
      <c r="C121" s="67" t="s">
        <v>114</v>
      </c>
      <c r="D121" s="68">
        <v>1443</v>
      </c>
      <c r="E121" s="68">
        <v>887</v>
      </c>
      <c r="F121" s="68">
        <v>1275000</v>
      </c>
      <c r="G121" s="68"/>
      <c r="H121" s="55">
        <v>42309</v>
      </c>
    </row>
    <row r="122" spans="1:8" x14ac:dyDescent="0.2">
      <c r="A122" s="5" t="s">
        <v>9</v>
      </c>
      <c r="B122" s="67" t="s">
        <v>10</v>
      </c>
      <c r="C122" s="67" t="s">
        <v>11</v>
      </c>
      <c r="D122" s="68">
        <v>3383</v>
      </c>
      <c r="E122" s="68">
        <v>4294</v>
      </c>
      <c r="F122" s="68"/>
      <c r="G122" s="68">
        <v>2500000</v>
      </c>
      <c r="H122" s="70">
        <v>41944</v>
      </c>
    </row>
    <row r="123" spans="1:8" x14ac:dyDescent="0.2">
      <c r="A123" s="5" t="s">
        <v>12</v>
      </c>
      <c r="B123" s="67" t="s">
        <v>10</v>
      </c>
      <c r="C123" s="67" t="s">
        <v>13</v>
      </c>
      <c r="D123" s="68">
        <v>32101</v>
      </c>
      <c r="E123" s="68">
        <v>39302</v>
      </c>
      <c r="F123" s="68"/>
      <c r="G123" s="68">
        <v>15000000</v>
      </c>
      <c r="H123" s="70">
        <v>41944</v>
      </c>
    </row>
    <row r="124" spans="1:8" x14ac:dyDescent="0.2">
      <c r="A124" s="5" t="s">
        <v>14</v>
      </c>
      <c r="B124" s="67" t="s">
        <v>10</v>
      </c>
      <c r="C124" s="67" t="s">
        <v>15</v>
      </c>
      <c r="D124" s="68">
        <v>2222</v>
      </c>
      <c r="E124" s="68">
        <v>3598</v>
      </c>
      <c r="F124" s="68"/>
      <c r="G124" s="68">
        <v>4985000</v>
      </c>
      <c r="H124" s="70">
        <v>41944</v>
      </c>
    </row>
    <row r="125" spans="1:8" x14ac:dyDescent="0.2">
      <c r="A125" s="5" t="s">
        <v>276</v>
      </c>
      <c r="B125" s="67" t="s">
        <v>10</v>
      </c>
      <c r="C125" s="67" t="s">
        <v>393</v>
      </c>
      <c r="D125" s="68">
        <v>1473</v>
      </c>
      <c r="E125" s="68">
        <v>1243</v>
      </c>
      <c r="F125" s="68">
        <v>1200000</v>
      </c>
      <c r="G125" s="68"/>
      <c r="H125" s="70">
        <v>41944</v>
      </c>
    </row>
    <row r="126" spans="1:8" x14ac:dyDescent="0.2">
      <c r="A126" s="5" t="s">
        <v>18</v>
      </c>
      <c r="B126" s="67" t="s">
        <v>10</v>
      </c>
      <c r="C126" s="67" t="s">
        <v>19</v>
      </c>
      <c r="D126" s="68"/>
      <c r="E126" s="68"/>
      <c r="F126" s="68"/>
      <c r="G126" s="68">
        <v>2500000</v>
      </c>
      <c r="H126" s="70">
        <v>41944</v>
      </c>
    </row>
    <row r="127" spans="1:8" x14ac:dyDescent="0.2">
      <c r="A127" s="5" t="s">
        <v>23</v>
      </c>
      <c r="B127" s="67" t="s">
        <v>24</v>
      </c>
      <c r="C127" s="67" t="s">
        <v>25</v>
      </c>
      <c r="D127" s="68">
        <v>3485</v>
      </c>
      <c r="E127" s="68">
        <v>4181</v>
      </c>
      <c r="F127" s="68"/>
      <c r="G127" s="68">
        <v>1000000</v>
      </c>
      <c r="H127" s="70">
        <v>41944</v>
      </c>
    </row>
    <row r="128" spans="1:8" x14ac:dyDescent="0.2">
      <c r="A128" s="5" t="s">
        <v>325</v>
      </c>
      <c r="B128" s="67" t="s">
        <v>27</v>
      </c>
      <c r="C128" s="67" t="s">
        <v>326</v>
      </c>
      <c r="D128" s="68">
        <v>6370</v>
      </c>
      <c r="E128" s="68">
        <v>6649</v>
      </c>
      <c r="F128" s="68"/>
      <c r="G128" s="68">
        <v>2500000</v>
      </c>
      <c r="H128" s="70">
        <v>41944</v>
      </c>
    </row>
    <row r="129" spans="1:8" x14ac:dyDescent="0.2">
      <c r="A129" s="5" t="s">
        <v>26</v>
      </c>
      <c r="B129" s="67" t="s">
        <v>27</v>
      </c>
      <c r="C129" s="67" t="s">
        <v>28</v>
      </c>
      <c r="D129" s="68">
        <v>6292</v>
      </c>
      <c r="E129" s="68">
        <v>4457</v>
      </c>
      <c r="F129" s="68" t="s">
        <v>494</v>
      </c>
      <c r="G129" s="68"/>
      <c r="H129" s="70">
        <v>41944</v>
      </c>
    </row>
    <row r="130" spans="1:8" x14ac:dyDescent="0.2">
      <c r="A130" s="5" t="s">
        <v>29</v>
      </c>
      <c r="B130" s="67" t="s">
        <v>27</v>
      </c>
      <c r="C130" s="67" t="s">
        <v>30</v>
      </c>
      <c r="D130" s="68">
        <v>16589</v>
      </c>
      <c r="E130" s="68">
        <v>10371</v>
      </c>
      <c r="F130" s="68">
        <v>7500000</v>
      </c>
      <c r="G130" s="68"/>
      <c r="H130" s="70">
        <v>41944</v>
      </c>
    </row>
    <row r="131" spans="1:8" x14ac:dyDescent="0.2">
      <c r="A131" s="5" t="s">
        <v>490</v>
      </c>
      <c r="B131" s="67" t="s">
        <v>59</v>
      </c>
      <c r="C131" s="67" t="s">
        <v>378</v>
      </c>
      <c r="D131" s="68">
        <v>855</v>
      </c>
      <c r="E131" s="68">
        <v>724</v>
      </c>
      <c r="F131" s="68">
        <v>110000</v>
      </c>
      <c r="G131" s="68"/>
      <c r="H131" s="70">
        <v>41944</v>
      </c>
    </row>
    <row r="132" spans="1:8" x14ac:dyDescent="0.2">
      <c r="A132" s="5" t="s">
        <v>249</v>
      </c>
      <c r="B132" s="67" t="s">
        <v>32</v>
      </c>
      <c r="C132" s="67" t="s">
        <v>33</v>
      </c>
      <c r="D132" s="68">
        <v>1046</v>
      </c>
      <c r="E132" s="68">
        <v>945</v>
      </c>
      <c r="F132" s="68">
        <v>1171002</v>
      </c>
      <c r="G132" s="68"/>
      <c r="H132" s="70">
        <v>41944</v>
      </c>
    </row>
    <row r="133" spans="1:8" x14ac:dyDescent="0.2">
      <c r="A133" s="5" t="s">
        <v>411</v>
      </c>
      <c r="B133" s="67" t="s">
        <v>185</v>
      </c>
      <c r="C133" s="67" t="s">
        <v>185</v>
      </c>
      <c r="D133" s="68">
        <v>3851</v>
      </c>
      <c r="E133" s="68">
        <v>2971</v>
      </c>
      <c r="F133" s="68">
        <v>2500000</v>
      </c>
      <c r="G133" s="68"/>
      <c r="H133" s="70">
        <v>41944</v>
      </c>
    </row>
    <row r="134" spans="1:8" x14ac:dyDescent="0.2">
      <c r="A134" s="5" t="s">
        <v>495</v>
      </c>
      <c r="B134" s="67" t="s">
        <v>35</v>
      </c>
      <c r="C134" s="67" t="s">
        <v>354</v>
      </c>
      <c r="D134" s="68">
        <v>1005</v>
      </c>
      <c r="E134" s="68">
        <v>671</v>
      </c>
      <c r="F134" s="68">
        <v>270068</v>
      </c>
      <c r="G134" s="68"/>
      <c r="H134" s="70">
        <v>41944</v>
      </c>
    </row>
    <row r="135" spans="1:8" x14ac:dyDescent="0.2">
      <c r="A135" s="5" t="s">
        <v>496</v>
      </c>
      <c r="B135" s="67" t="s">
        <v>104</v>
      </c>
      <c r="C135" s="67" t="s">
        <v>104</v>
      </c>
      <c r="D135" s="68">
        <v>5299</v>
      </c>
      <c r="E135" s="68">
        <v>9987</v>
      </c>
      <c r="F135" s="68"/>
      <c r="G135" s="68">
        <v>2913000</v>
      </c>
      <c r="H135" s="70">
        <v>41944</v>
      </c>
    </row>
    <row r="136" spans="1:8" x14ac:dyDescent="0.2">
      <c r="A136" s="5" t="s">
        <v>199</v>
      </c>
      <c r="B136" s="67" t="s">
        <v>200</v>
      </c>
      <c r="C136" s="67" t="s">
        <v>201</v>
      </c>
      <c r="D136" s="68">
        <v>820</v>
      </c>
      <c r="E136" s="68">
        <v>888</v>
      </c>
      <c r="F136" s="68"/>
      <c r="G136" s="68">
        <v>949921</v>
      </c>
      <c r="H136" s="70">
        <v>41944</v>
      </c>
    </row>
    <row r="137" spans="1:8" x14ac:dyDescent="0.2">
      <c r="A137" s="5" t="s">
        <v>421</v>
      </c>
      <c r="B137" s="67" t="s">
        <v>233</v>
      </c>
      <c r="C137" s="67" t="s">
        <v>407</v>
      </c>
      <c r="D137" s="68">
        <v>792</v>
      </c>
      <c r="E137" s="68">
        <v>295</v>
      </c>
      <c r="F137" s="68">
        <v>321473</v>
      </c>
      <c r="G137" s="68"/>
      <c r="H137" s="70">
        <v>41944</v>
      </c>
    </row>
    <row r="138" spans="1:8" x14ac:dyDescent="0.2">
      <c r="A138" s="5" t="s">
        <v>232</v>
      </c>
      <c r="B138" s="67" t="s">
        <v>233</v>
      </c>
      <c r="C138" s="67" t="s">
        <v>234</v>
      </c>
      <c r="D138" s="68">
        <v>976</v>
      </c>
      <c r="E138" s="68">
        <v>312</v>
      </c>
      <c r="F138" s="68" t="s">
        <v>465</v>
      </c>
      <c r="G138" s="68"/>
      <c r="H138" s="70">
        <v>41944</v>
      </c>
    </row>
    <row r="139" spans="1:8" x14ac:dyDescent="0.2">
      <c r="A139" s="5" t="s">
        <v>168</v>
      </c>
      <c r="B139" s="67" t="s">
        <v>71</v>
      </c>
      <c r="C139" s="67" t="s">
        <v>361</v>
      </c>
      <c r="D139" s="68">
        <v>868</v>
      </c>
      <c r="E139" s="68">
        <v>428</v>
      </c>
      <c r="F139" s="68" t="s">
        <v>497</v>
      </c>
      <c r="G139" s="68"/>
      <c r="H139" s="70">
        <v>41944</v>
      </c>
    </row>
    <row r="140" spans="1:8" x14ac:dyDescent="0.2">
      <c r="A140" s="5" t="s">
        <v>498</v>
      </c>
      <c r="B140" s="67" t="s">
        <v>109</v>
      </c>
      <c r="C140" s="67" t="s">
        <v>499</v>
      </c>
      <c r="D140" s="68">
        <v>181</v>
      </c>
      <c r="E140" s="68">
        <v>160</v>
      </c>
      <c r="F140" s="68">
        <v>250000</v>
      </c>
      <c r="G140" s="68"/>
      <c r="H140" s="70">
        <v>41944</v>
      </c>
    </row>
    <row r="141" spans="1:8" x14ac:dyDescent="0.2">
      <c r="A141" s="5" t="s">
        <v>209</v>
      </c>
      <c r="B141" s="67" t="s">
        <v>111</v>
      </c>
      <c r="C141" s="67" t="s">
        <v>500</v>
      </c>
      <c r="D141" s="12">
        <v>1400</v>
      </c>
      <c r="E141" s="12">
        <v>2072</v>
      </c>
      <c r="F141" s="12"/>
      <c r="G141" s="71">
        <v>3336560</v>
      </c>
      <c r="H141" s="70">
        <v>41944</v>
      </c>
    </row>
    <row r="142" spans="1:8" x14ac:dyDescent="0.2">
      <c r="A142" s="5" t="s">
        <v>45</v>
      </c>
      <c r="B142" s="67" t="s">
        <v>111</v>
      </c>
      <c r="C142" s="67" t="s">
        <v>501</v>
      </c>
      <c r="D142" s="12">
        <v>1071</v>
      </c>
      <c r="E142" s="12">
        <v>856</v>
      </c>
      <c r="F142" s="12">
        <v>517492</v>
      </c>
      <c r="G142" s="12"/>
      <c r="H142" s="70">
        <v>41944</v>
      </c>
    </row>
    <row r="143" spans="1:8" x14ac:dyDescent="0.2">
      <c r="A143" s="5" t="s">
        <v>45</v>
      </c>
      <c r="B143" s="67" t="s">
        <v>111</v>
      </c>
      <c r="C143" s="67" t="s">
        <v>501</v>
      </c>
      <c r="D143" s="12">
        <v>1071</v>
      </c>
      <c r="E143" s="12">
        <v>856</v>
      </c>
      <c r="F143" s="12">
        <v>1974005</v>
      </c>
      <c r="G143" s="12"/>
      <c r="H143" s="70">
        <v>41944</v>
      </c>
    </row>
    <row r="144" spans="1:8" x14ac:dyDescent="0.2">
      <c r="A144" s="5" t="s">
        <v>140</v>
      </c>
      <c r="B144" s="67" t="s">
        <v>141</v>
      </c>
      <c r="C144" s="67" t="s">
        <v>502</v>
      </c>
      <c r="D144" s="12">
        <v>197</v>
      </c>
      <c r="E144" s="12">
        <v>115</v>
      </c>
      <c r="F144" s="12">
        <v>265000</v>
      </c>
      <c r="G144" s="12"/>
      <c r="H144" s="70">
        <v>41944</v>
      </c>
    </row>
    <row r="145" spans="1:8" x14ac:dyDescent="0.2">
      <c r="A145" s="5" t="s">
        <v>276</v>
      </c>
      <c r="B145" s="67" t="s">
        <v>10</v>
      </c>
      <c r="C145" s="67" t="s">
        <v>393</v>
      </c>
      <c r="D145" s="68">
        <v>515</v>
      </c>
      <c r="E145" s="68">
        <v>1179</v>
      </c>
      <c r="F145" s="68"/>
      <c r="G145" s="68">
        <v>300000</v>
      </c>
      <c r="H145" s="70">
        <v>41579</v>
      </c>
    </row>
    <row r="146" spans="1:8" x14ac:dyDescent="0.2">
      <c r="A146" s="5" t="s">
        <v>18</v>
      </c>
      <c r="B146" s="67" t="s">
        <v>10</v>
      </c>
      <c r="C146" s="67" t="s">
        <v>19</v>
      </c>
      <c r="D146" s="68">
        <v>5215</v>
      </c>
      <c r="E146" s="68">
        <v>7583</v>
      </c>
      <c r="F146" s="68"/>
      <c r="G146" s="68">
        <v>5250000</v>
      </c>
      <c r="H146" s="70">
        <v>41579</v>
      </c>
    </row>
    <row r="147" spans="1:8" x14ac:dyDescent="0.2">
      <c r="A147" s="10" t="s">
        <v>503</v>
      </c>
      <c r="B147" s="67" t="s">
        <v>400</v>
      </c>
      <c r="C147" s="67" t="s">
        <v>504</v>
      </c>
      <c r="D147" s="68"/>
      <c r="E147" s="68"/>
      <c r="F147" s="68"/>
      <c r="G147" s="68"/>
      <c r="H147" s="70">
        <v>41579</v>
      </c>
    </row>
    <row r="148" spans="1:8" x14ac:dyDescent="0.2">
      <c r="A148" s="10" t="s">
        <v>438</v>
      </c>
      <c r="B148" s="67" t="s">
        <v>323</v>
      </c>
      <c r="C148" s="67" t="s">
        <v>35</v>
      </c>
      <c r="D148" s="68">
        <v>120</v>
      </c>
      <c r="E148" s="68">
        <v>118</v>
      </c>
      <c r="F148" s="68">
        <v>125000</v>
      </c>
      <c r="G148" s="68"/>
      <c r="H148" s="70">
        <v>41579</v>
      </c>
    </row>
    <row r="149" spans="1:8" x14ac:dyDescent="0.2">
      <c r="A149" s="10" t="s">
        <v>322</v>
      </c>
      <c r="B149" s="67" t="s">
        <v>323</v>
      </c>
      <c r="C149" s="67" t="s">
        <v>323</v>
      </c>
      <c r="D149" s="68"/>
      <c r="E149" s="68"/>
      <c r="F149" s="68">
        <v>635415</v>
      </c>
      <c r="G149" s="68"/>
      <c r="H149" s="70">
        <v>41579</v>
      </c>
    </row>
    <row r="150" spans="1:8" x14ac:dyDescent="0.2">
      <c r="A150" s="10" t="s">
        <v>246</v>
      </c>
      <c r="B150" s="67" t="s">
        <v>27</v>
      </c>
      <c r="C150" s="67" t="s">
        <v>247</v>
      </c>
      <c r="D150" s="68">
        <v>3383</v>
      </c>
      <c r="E150" s="68">
        <v>9885</v>
      </c>
      <c r="F150" s="68"/>
      <c r="G150" s="68">
        <v>4500000</v>
      </c>
      <c r="H150" s="70">
        <v>41579</v>
      </c>
    </row>
    <row r="151" spans="1:8" x14ac:dyDescent="0.2">
      <c r="A151" s="10" t="s">
        <v>58</v>
      </c>
      <c r="B151" s="67" t="s">
        <v>59</v>
      </c>
      <c r="C151" s="67" t="s">
        <v>60</v>
      </c>
      <c r="D151" s="68">
        <v>4399</v>
      </c>
      <c r="E151" s="68">
        <v>4558</v>
      </c>
      <c r="F151" s="68"/>
      <c r="G151" s="68">
        <v>1354733</v>
      </c>
      <c r="H151" s="70">
        <v>41579</v>
      </c>
    </row>
    <row r="152" spans="1:8" x14ac:dyDescent="0.2">
      <c r="A152" s="10" t="s">
        <v>461</v>
      </c>
      <c r="B152" s="67" t="s">
        <v>353</v>
      </c>
      <c r="C152" s="67" t="s">
        <v>353</v>
      </c>
      <c r="D152" s="68">
        <v>586</v>
      </c>
      <c r="E152" s="68">
        <v>543</v>
      </c>
      <c r="F152" s="68">
        <v>530000</v>
      </c>
      <c r="G152" s="68"/>
      <c r="H152" s="70">
        <v>41579</v>
      </c>
    </row>
    <row r="153" spans="1:8" x14ac:dyDescent="0.2">
      <c r="A153" s="10" t="s">
        <v>95</v>
      </c>
      <c r="B153" s="67" t="s">
        <v>96</v>
      </c>
      <c r="C153" s="67" t="s">
        <v>96</v>
      </c>
      <c r="D153" s="68">
        <v>862</v>
      </c>
      <c r="E153" s="68">
        <v>834</v>
      </c>
      <c r="F153" s="68">
        <v>235000</v>
      </c>
      <c r="G153" s="68"/>
      <c r="H153" s="70">
        <v>41579</v>
      </c>
    </row>
    <row r="154" spans="1:8" x14ac:dyDescent="0.2">
      <c r="A154" s="10" t="s">
        <v>155</v>
      </c>
      <c r="B154" s="67" t="s">
        <v>153</v>
      </c>
      <c r="C154" s="67" t="s">
        <v>157</v>
      </c>
      <c r="D154" s="12">
        <v>2356</v>
      </c>
      <c r="E154" s="12">
        <v>2503</v>
      </c>
      <c r="F154" s="12"/>
      <c r="G154" s="72">
        <v>750000</v>
      </c>
      <c r="H154" s="70">
        <v>41579</v>
      </c>
    </row>
    <row r="155" spans="1:8" x14ac:dyDescent="0.2">
      <c r="A155" s="10" t="s">
        <v>199</v>
      </c>
      <c r="B155" s="67" t="s">
        <v>200</v>
      </c>
      <c r="C155" s="67" t="s">
        <v>201</v>
      </c>
      <c r="D155" s="12">
        <v>643</v>
      </c>
      <c r="E155" s="12">
        <v>711</v>
      </c>
      <c r="F155" s="12"/>
      <c r="G155" s="72">
        <v>790000</v>
      </c>
      <c r="H155" s="70">
        <v>41579</v>
      </c>
    </row>
    <row r="156" spans="1:8" x14ac:dyDescent="0.2">
      <c r="A156" s="73" t="s">
        <v>82</v>
      </c>
      <c r="B156" s="67" t="s">
        <v>52</v>
      </c>
      <c r="C156" s="67" t="s">
        <v>505</v>
      </c>
      <c r="D156" s="68">
        <v>81030</v>
      </c>
      <c r="E156" s="68">
        <v>55963</v>
      </c>
      <c r="F156" s="68">
        <v>25000000</v>
      </c>
      <c r="G156" s="68"/>
      <c r="H156" s="29">
        <v>41214</v>
      </c>
    </row>
    <row r="157" spans="1:8" x14ac:dyDescent="0.2">
      <c r="A157" s="74" t="s">
        <v>176</v>
      </c>
      <c r="B157" s="67" t="s">
        <v>52</v>
      </c>
      <c r="C157" s="67" t="s">
        <v>506</v>
      </c>
      <c r="D157" s="68">
        <v>38915</v>
      </c>
      <c r="E157" s="68">
        <v>30377</v>
      </c>
      <c r="F157" s="68">
        <v>15000000</v>
      </c>
      <c r="G157" s="68"/>
      <c r="H157" s="29">
        <v>41214</v>
      </c>
    </row>
    <row r="158" spans="1:8" x14ac:dyDescent="0.2">
      <c r="A158" s="74" t="s">
        <v>178</v>
      </c>
      <c r="B158" s="67" t="s">
        <v>21</v>
      </c>
      <c r="C158" s="67" t="s">
        <v>507</v>
      </c>
      <c r="D158" s="68">
        <v>45625</v>
      </c>
      <c r="E158" s="68">
        <v>34728</v>
      </c>
      <c r="F158" s="68">
        <v>14800000</v>
      </c>
      <c r="G158" s="68"/>
      <c r="H158" s="29">
        <v>41214</v>
      </c>
    </row>
    <row r="159" spans="1:8" x14ac:dyDescent="0.2">
      <c r="A159" s="74" t="s">
        <v>84</v>
      </c>
      <c r="B159" s="67" t="s">
        <v>85</v>
      </c>
      <c r="C159" s="67" t="s">
        <v>508</v>
      </c>
      <c r="D159" s="12">
        <v>2805</v>
      </c>
      <c r="E159" s="12">
        <v>1794</v>
      </c>
      <c r="F159" s="12">
        <v>900000</v>
      </c>
      <c r="G159" s="12"/>
      <c r="H159" s="29">
        <v>41214</v>
      </c>
    </row>
    <row r="160" spans="1:8" x14ac:dyDescent="0.2">
      <c r="A160" s="74" t="s">
        <v>182</v>
      </c>
      <c r="B160" s="67" t="s">
        <v>183</v>
      </c>
      <c r="C160" s="67" t="s">
        <v>509</v>
      </c>
      <c r="D160" s="12"/>
      <c r="E160" s="12"/>
      <c r="F160" s="12">
        <v>49000000</v>
      </c>
      <c r="G160" s="12"/>
      <c r="H160" s="29">
        <v>41214</v>
      </c>
    </row>
    <row r="161" spans="1:8" x14ac:dyDescent="0.2">
      <c r="A161" s="74" t="s">
        <v>91</v>
      </c>
      <c r="B161" s="67" t="s">
        <v>92</v>
      </c>
      <c r="C161" s="67" t="s">
        <v>510</v>
      </c>
      <c r="D161" s="12">
        <v>177563</v>
      </c>
      <c r="E161" s="12">
        <v>123159</v>
      </c>
      <c r="F161" s="12">
        <v>39000000</v>
      </c>
      <c r="G161" s="12"/>
      <c r="H161" s="29">
        <v>41214</v>
      </c>
    </row>
    <row r="162" spans="1:8" x14ac:dyDescent="0.2">
      <c r="A162" s="74" t="s">
        <v>511</v>
      </c>
      <c r="B162" s="67" t="s">
        <v>35</v>
      </c>
      <c r="C162" s="67" t="s">
        <v>512</v>
      </c>
      <c r="D162" s="12">
        <v>319</v>
      </c>
      <c r="E162" s="12">
        <v>230</v>
      </c>
      <c r="F162" s="12">
        <v>119200</v>
      </c>
      <c r="G162" s="12"/>
      <c r="H162" s="29">
        <v>41214</v>
      </c>
    </row>
    <row r="163" spans="1:8" x14ac:dyDescent="0.2">
      <c r="A163" s="74" t="s">
        <v>513</v>
      </c>
      <c r="B163" s="67" t="s">
        <v>97</v>
      </c>
      <c r="C163" s="67" t="s">
        <v>514</v>
      </c>
      <c r="D163" s="12">
        <v>2647</v>
      </c>
      <c r="E163" s="12">
        <v>2053</v>
      </c>
      <c r="F163" s="12">
        <v>1200000</v>
      </c>
      <c r="G163" s="12"/>
      <c r="H163" s="29">
        <v>41214</v>
      </c>
    </row>
    <row r="164" spans="1:8" x14ac:dyDescent="0.2">
      <c r="A164" s="74" t="s">
        <v>286</v>
      </c>
      <c r="B164" s="67" t="s">
        <v>187</v>
      </c>
      <c r="C164" s="67" t="s">
        <v>287</v>
      </c>
      <c r="D164" s="12">
        <v>711</v>
      </c>
      <c r="E164" s="12">
        <v>685</v>
      </c>
      <c r="F164" s="12">
        <v>350000</v>
      </c>
      <c r="G164" s="12"/>
      <c r="H164" s="29">
        <v>41214</v>
      </c>
    </row>
    <row r="165" spans="1:8" x14ac:dyDescent="0.2">
      <c r="A165" s="74" t="s">
        <v>425</v>
      </c>
      <c r="B165" s="67" t="s">
        <v>101</v>
      </c>
      <c r="C165" s="67" t="s">
        <v>515</v>
      </c>
      <c r="D165" s="12">
        <v>1053</v>
      </c>
      <c r="E165" s="12">
        <v>689</v>
      </c>
      <c r="F165" s="12">
        <v>276000</v>
      </c>
      <c r="G165" s="12"/>
      <c r="H165" s="29">
        <v>41214</v>
      </c>
    </row>
    <row r="166" spans="1:8" x14ac:dyDescent="0.2">
      <c r="A166" s="74" t="s">
        <v>419</v>
      </c>
      <c r="B166" s="11" t="s">
        <v>205</v>
      </c>
      <c r="C166" s="67" t="s">
        <v>420</v>
      </c>
      <c r="D166" s="12">
        <v>1229</v>
      </c>
      <c r="E166" s="12">
        <v>896</v>
      </c>
      <c r="F166" s="12">
        <v>832600</v>
      </c>
      <c r="G166" s="12"/>
      <c r="H166" s="29">
        <v>41214</v>
      </c>
    </row>
    <row r="167" spans="1:8" x14ac:dyDescent="0.2">
      <c r="A167" s="74" t="s">
        <v>39</v>
      </c>
      <c r="B167" s="11" t="s">
        <v>40</v>
      </c>
      <c r="C167" s="67" t="s">
        <v>516</v>
      </c>
      <c r="D167" s="12">
        <v>2289</v>
      </c>
      <c r="E167" s="12">
        <v>999</v>
      </c>
      <c r="F167" s="12">
        <v>800000</v>
      </c>
      <c r="G167" s="12"/>
      <c r="H167" s="29">
        <v>41214</v>
      </c>
    </row>
    <row r="168" spans="1:8" x14ac:dyDescent="0.2">
      <c r="A168" s="74" t="s">
        <v>42</v>
      </c>
      <c r="B168" s="67" t="s">
        <v>111</v>
      </c>
      <c r="C168" s="67" t="s">
        <v>517</v>
      </c>
      <c r="D168" s="12">
        <v>2033</v>
      </c>
      <c r="E168" s="12">
        <v>1870</v>
      </c>
      <c r="F168" s="12">
        <v>1831000</v>
      </c>
      <c r="G168" s="12"/>
      <c r="H168" s="29">
        <v>41214</v>
      </c>
    </row>
    <row r="169" spans="1:8" x14ac:dyDescent="0.2">
      <c r="A169" s="74" t="s">
        <v>413</v>
      </c>
      <c r="B169" s="11" t="s">
        <v>111</v>
      </c>
      <c r="C169" s="67" t="s">
        <v>518</v>
      </c>
      <c r="D169" s="12">
        <v>2619</v>
      </c>
      <c r="E169" s="12">
        <v>1975</v>
      </c>
      <c r="F169" s="12">
        <v>1400000</v>
      </c>
      <c r="G169" s="12"/>
      <c r="H169" s="29">
        <v>41214</v>
      </c>
    </row>
    <row r="170" spans="1:8" x14ac:dyDescent="0.2">
      <c r="A170" s="74" t="s">
        <v>270</v>
      </c>
      <c r="B170" s="11" t="s">
        <v>111</v>
      </c>
      <c r="C170" s="67" t="s">
        <v>519</v>
      </c>
      <c r="D170" s="12">
        <v>207</v>
      </c>
      <c r="E170" s="12">
        <v>115</v>
      </c>
      <c r="F170" s="12">
        <v>195000</v>
      </c>
      <c r="G170" s="12"/>
      <c r="H170" s="29">
        <v>41214</v>
      </c>
    </row>
    <row r="171" spans="1:8" x14ac:dyDescent="0.2">
      <c r="A171" s="10" t="s">
        <v>276</v>
      </c>
      <c r="B171" s="67" t="s">
        <v>10</v>
      </c>
      <c r="C171" s="67" t="s">
        <v>277</v>
      </c>
      <c r="D171" s="68">
        <v>438</v>
      </c>
      <c r="E171" s="68">
        <v>1066</v>
      </c>
      <c r="F171" s="68"/>
      <c r="G171" s="68">
        <v>351640</v>
      </c>
      <c r="H171" s="29">
        <v>40848</v>
      </c>
    </row>
    <row r="172" spans="1:8" x14ac:dyDescent="0.2">
      <c r="A172" s="10" t="s">
        <v>115</v>
      </c>
      <c r="B172" s="67" t="s">
        <v>52</v>
      </c>
      <c r="C172" s="67" t="s">
        <v>116</v>
      </c>
      <c r="D172" s="68">
        <v>2504</v>
      </c>
      <c r="E172" s="68">
        <v>2297</v>
      </c>
      <c r="F172" s="68">
        <v>1500000</v>
      </c>
      <c r="G172" s="68"/>
      <c r="H172" s="29">
        <v>40848</v>
      </c>
    </row>
    <row r="173" spans="1:8" x14ac:dyDescent="0.2">
      <c r="A173" s="10" t="s">
        <v>351</v>
      </c>
      <c r="B173" s="11" t="s">
        <v>52</v>
      </c>
      <c r="C173" s="67" t="s">
        <v>460</v>
      </c>
      <c r="D173" s="12">
        <v>338</v>
      </c>
      <c r="E173" s="12">
        <v>235</v>
      </c>
      <c r="F173" s="12">
        <v>330000</v>
      </c>
      <c r="G173" s="75"/>
      <c r="H173" s="29">
        <v>40848</v>
      </c>
    </row>
    <row r="174" spans="1:8" x14ac:dyDescent="0.2">
      <c r="A174" s="10" t="s">
        <v>374</v>
      </c>
      <c r="B174" s="11" t="s">
        <v>212</v>
      </c>
      <c r="C174" s="67" t="s">
        <v>520</v>
      </c>
      <c r="D174" s="12">
        <v>295</v>
      </c>
      <c r="E174" s="12">
        <v>201</v>
      </c>
      <c r="F174" s="12">
        <v>335000</v>
      </c>
      <c r="G174" s="75"/>
      <c r="H174" s="29">
        <v>40848</v>
      </c>
    </row>
    <row r="175" spans="1:8" x14ac:dyDescent="0.2">
      <c r="A175" s="10" t="s">
        <v>122</v>
      </c>
      <c r="B175" s="67" t="s">
        <v>123</v>
      </c>
      <c r="C175" s="67" t="s">
        <v>521</v>
      </c>
      <c r="D175" s="12">
        <v>30785</v>
      </c>
      <c r="E175" s="12">
        <v>37440</v>
      </c>
      <c r="F175" s="12"/>
      <c r="G175" s="75">
        <v>20000000</v>
      </c>
      <c r="H175" s="29">
        <v>40848</v>
      </c>
    </row>
    <row r="176" spans="1:8" x14ac:dyDescent="0.2">
      <c r="A176" s="10" t="s">
        <v>244</v>
      </c>
      <c r="B176" s="67" t="s">
        <v>245</v>
      </c>
      <c r="C176" s="67" t="s">
        <v>522</v>
      </c>
      <c r="D176" s="12">
        <v>4189</v>
      </c>
      <c r="E176" s="12">
        <v>5033</v>
      </c>
      <c r="F176" s="12"/>
      <c r="G176" s="75">
        <v>6000000</v>
      </c>
      <c r="H176" s="29">
        <v>40848</v>
      </c>
    </row>
    <row r="177" spans="1:8" x14ac:dyDescent="0.2">
      <c r="A177" s="10" t="s">
        <v>364</v>
      </c>
      <c r="B177" s="11" t="s">
        <v>24</v>
      </c>
      <c r="C177" s="67" t="s">
        <v>523</v>
      </c>
      <c r="D177" s="12">
        <v>327</v>
      </c>
      <c r="E177" s="12">
        <v>459</v>
      </c>
      <c r="F177" s="12"/>
      <c r="G177" s="75">
        <v>150000</v>
      </c>
      <c r="H177" s="29">
        <v>40848</v>
      </c>
    </row>
    <row r="178" spans="1:8" x14ac:dyDescent="0.2">
      <c r="A178" s="10" t="s">
        <v>26</v>
      </c>
      <c r="B178" s="11" t="s">
        <v>27</v>
      </c>
      <c r="C178" s="67" t="s">
        <v>524</v>
      </c>
      <c r="D178" s="12">
        <v>4225</v>
      </c>
      <c r="E178" s="12">
        <v>3627</v>
      </c>
      <c r="F178" s="12">
        <v>1700000</v>
      </c>
      <c r="G178" s="75"/>
      <c r="H178" s="29">
        <v>40848</v>
      </c>
    </row>
    <row r="179" spans="1:8" x14ac:dyDescent="0.2">
      <c r="A179" s="10" t="s">
        <v>284</v>
      </c>
      <c r="B179" s="11" t="s">
        <v>32</v>
      </c>
      <c r="C179" s="67" t="s">
        <v>525</v>
      </c>
      <c r="D179" s="12">
        <v>4841</v>
      </c>
      <c r="E179" s="12">
        <v>3904</v>
      </c>
      <c r="F179" s="12">
        <v>4800000</v>
      </c>
      <c r="G179" s="75"/>
      <c r="H179" s="29">
        <v>40848</v>
      </c>
    </row>
    <row r="180" spans="1:8" x14ac:dyDescent="0.2">
      <c r="A180" s="10" t="s">
        <v>31</v>
      </c>
      <c r="B180" s="11" t="s">
        <v>32</v>
      </c>
      <c r="C180" s="67" t="s">
        <v>431</v>
      </c>
      <c r="D180" s="12">
        <v>1673</v>
      </c>
      <c r="E180" s="12">
        <v>2832</v>
      </c>
      <c r="F180" s="12"/>
      <c r="G180" s="75">
        <v>3000000</v>
      </c>
      <c r="H180" s="29">
        <v>40848</v>
      </c>
    </row>
    <row r="181" spans="1:8" x14ac:dyDescent="0.2">
      <c r="A181" s="10" t="s">
        <v>249</v>
      </c>
      <c r="B181" s="11" t="s">
        <v>32</v>
      </c>
      <c r="C181" s="67" t="s">
        <v>33</v>
      </c>
      <c r="D181" s="12">
        <v>498</v>
      </c>
      <c r="E181" s="12">
        <v>715</v>
      </c>
      <c r="F181" s="12"/>
      <c r="G181" s="75">
        <v>1204026</v>
      </c>
      <c r="H181" s="29">
        <v>40848</v>
      </c>
    </row>
    <row r="182" spans="1:8" x14ac:dyDescent="0.2">
      <c r="A182" s="10" t="s">
        <v>511</v>
      </c>
      <c r="B182" s="11" t="s">
        <v>35</v>
      </c>
      <c r="C182" s="67" t="s">
        <v>512</v>
      </c>
      <c r="D182" s="12">
        <v>177</v>
      </c>
      <c r="E182" s="12">
        <v>186</v>
      </c>
      <c r="F182" s="12"/>
      <c r="G182" s="12">
        <v>76120.33</v>
      </c>
      <c r="H182" s="29">
        <v>40848</v>
      </c>
    </row>
    <row r="183" spans="1:8" x14ac:dyDescent="0.2">
      <c r="A183" s="10" t="s">
        <v>495</v>
      </c>
      <c r="B183" t="s">
        <v>35</v>
      </c>
      <c r="C183" s="67" t="s">
        <v>526</v>
      </c>
      <c r="D183" s="12">
        <v>655</v>
      </c>
      <c r="E183" s="12">
        <v>720</v>
      </c>
      <c r="F183" s="12"/>
      <c r="G183" s="12">
        <v>600000</v>
      </c>
      <c r="H183" s="29">
        <v>40848</v>
      </c>
    </row>
    <row r="184" spans="1:8" x14ac:dyDescent="0.2">
      <c r="A184" s="10" t="s">
        <v>258</v>
      </c>
      <c r="B184" t="s">
        <v>153</v>
      </c>
      <c r="C184" s="67" t="s">
        <v>259</v>
      </c>
      <c r="D184" s="12">
        <v>10938</v>
      </c>
      <c r="E184" s="12">
        <v>16900</v>
      </c>
      <c r="F184" s="12"/>
      <c r="G184" s="12">
        <v>12800000</v>
      </c>
      <c r="H184" s="29">
        <v>40848</v>
      </c>
    </row>
    <row r="185" spans="1:8" x14ac:dyDescent="0.2">
      <c r="A185" s="10" t="s">
        <v>155</v>
      </c>
      <c r="B185" t="s">
        <v>153</v>
      </c>
      <c r="C185" s="67" t="s">
        <v>527</v>
      </c>
      <c r="D185" s="12">
        <v>1491</v>
      </c>
      <c r="E185" s="12">
        <v>1832</v>
      </c>
      <c r="F185" s="12"/>
      <c r="G185" s="12">
        <v>750000</v>
      </c>
      <c r="H185" s="29">
        <v>40848</v>
      </c>
    </row>
    <row r="186" spans="1:8" x14ac:dyDescent="0.2">
      <c r="A186" s="10" t="s">
        <v>412</v>
      </c>
      <c r="B186" s="11" t="s">
        <v>187</v>
      </c>
      <c r="C186" s="67" t="s">
        <v>528</v>
      </c>
      <c r="D186" s="12">
        <v>117</v>
      </c>
      <c r="E186" s="12">
        <v>130</v>
      </c>
      <c r="F186" s="12"/>
      <c r="G186" s="12">
        <v>350000</v>
      </c>
      <c r="H186" s="29">
        <v>40848</v>
      </c>
    </row>
    <row r="187" spans="1:8" x14ac:dyDescent="0.2">
      <c r="A187" s="10" t="s">
        <v>186</v>
      </c>
      <c r="B187" s="11" t="s">
        <v>187</v>
      </c>
      <c r="C187" s="67" t="s">
        <v>188</v>
      </c>
      <c r="D187" s="12">
        <v>14415</v>
      </c>
      <c r="E187" s="12">
        <v>22951</v>
      </c>
      <c r="F187" s="12"/>
      <c r="G187" s="12">
        <v>12500000</v>
      </c>
      <c r="H187" s="29">
        <v>40848</v>
      </c>
    </row>
    <row r="188" spans="1:8" x14ac:dyDescent="0.2">
      <c r="A188" s="10" t="s">
        <v>425</v>
      </c>
      <c r="B188" s="11" t="s">
        <v>101</v>
      </c>
      <c r="C188" s="67" t="s">
        <v>515</v>
      </c>
      <c r="D188" s="12">
        <v>342</v>
      </c>
      <c r="E188" s="12">
        <v>518</v>
      </c>
      <c r="F188" s="12"/>
      <c r="G188" s="12">
        <v>276000</v>
      </c>
      <c r="H188" s="29">
        <v>40848</v>
      </c>
    </row>
    <row r="189" spans="1:8" x14ac:dyDescent="0.2">
      <c r="A189" s="10" t="s">
        <v>135</v>
      </c>
      <c r="B189" s="11" t="s">
        <v>136</v>
      </c>
      <c r="C189" s="67" t="s">
        <v>529</v>
      </c>
      <c r="D189" s="12">
        <v>5130</v>
      </c>
      <c r="E189" s="12">
        <v>9430</v>
      </c>
      <c r="F189" s="12"/>
      <c r="G189" s="12">
        <v>3400000</v>
      </c>
      <c r="H189" s="29">
        <v>40848</v>
      </c>
    </row>
    <row r="190" spans="1:8" x14ac:dyDescent="0.2">
      <c r="A190" s="10" t="s">
        <v>301</v>
      </c>
      <c r="B190" s="11" t="s">
        <v>236</v>
      </c>
      <c r="C190" s="67" t="s">
        <v>530</v>
      </c>
      <c r="D190" s="12"/>
      <c r="E190" s="12"/>
      <c r="F190" s="12"/>
      <c r="G190" s="12">
        <v>950000</v>
      </c>
      <c r="H190" s="29">
        <v>40848</v>
      </c>
    </row>
    <row r="191" spans="1:8" x14ac:dyDescent="0.2">
      <c r="A191" s="10" t="s">
        <v>42</v>
      </c>
      <c r="B191" s="11" t="s">
        <v>111</v>
      </c>
      <c r="C191" s="67" t="s">
        <v>517</v>
      </c>
      <c r="D191" s="12">
        <v>655</v>
      </c>
      <c r="E191" s="12">
        <v>1158</v>
      </c>
      <c r="F191" s="12"/>
      <c r="G191" s="75">
        <v>1837327</v>
      </c>
      <c r="H191" s="29">
        <v>40848</v>
      </c>
    </row>
    <row r="192" spans="1:8" x14ac:dyDescent="0.2">
      <c r="A192" s="10" t="s">
        <v>16</v>
      </c>
      <c r="B192" s="11" t="s">
        <v>10</v>
      </c>
      <c r="C192" s="67" t="s">
        <v>173</v>
      </c>
      <c r="D192">
        <v>9806</v>
      </c>
      <c r="E192">
        <v>12647</v>
      </c>
      <c r="F192" s="12"/>
      <c r="G192" s="76">
        <v>3250000</v>
      </c>
      <c r="H192" s="29">
        <v>40483</v>
      </c>
    </row>
    <row r="193" spans="1:8" x14ac:dyDescent="0.2">
      <c r="A193" s="10" t="s">
        <v>51</v>
      </c>
      <c r="B193" s="11" t="s">
        <v>52</v>
      </c>
      <c r="C193" s="67" t="s">
        <v>531</v>
      </c>
      <c r="D193">
        <v>24681</v>
      </c>
      <c r="E193">
        <v>18235</v>
      </c>
      <c r="F193" s="12">
        <v>12000000</v>
      </c>
      <c r="G193" s="76"/>
      <c r="H193" s="29">
        <v>40483</v>
      </c>
    </row>
    <row r="194" spans="1:8" x14ac:dyDescent="0.2">
      <c r="A194" s="10" t="s">
        <v>532</v>
      </c>
      <c r="B194" s="11" t="s">
        <v>400</v>
      </c>
      <c r="C194" s="67" t="s">
        <v>533</v>
      </c>
      <c r="D194">
        <v>101</v>
      </c>
      <c r="E194">
        <v>49</v>
      </c>
      <c r="F194" s="12">
        <v>100000</v>
      </c>
      <c r="G194" s="76"/>
      <c r="H194" s="29">
        <v>40483</v>
      </c>
    </row>
    <row r="195" spans="1:8" x14ac:dyDescent="0.2">
      <c r="A195" s="10" t="s">
        <v>242</v>
      </c>
      <c r="B195" t="s">
        <v>21</v>
      </c>
      <c r="C195" s="67" t="s">
        <v>534</v>
      </c>
      <c r="D195" s="12">
        <v>54489</v>
      </c>
      <c r="E195" s="12">
        <v>34281</v>
      </c>
      <c r="F195" s="12">
        <v>22500000</v>
      </c>
      <c r="G195" s="12"/>
      <c r="H195" s="29">
        <v>40483</v>
      </c>
    </row>
    <row r="196" spans="1:8" x14ac:dyDescent="0.2">
      <c r="A196" s="10" t="s">
        <v>438</v>
      </c>
      <c r="B196" t="s">
        <v>323</v>
      </c>
      <c r="C196" s="67" t="s">
        <v>535</v>
      </c>
      <c r="D196" s="12">
        <v>153</v>
      </c>
      <c r="E196" s="12">
        <v>102</v>
      </c>
      <c r="F196" s="12">
        <v>45000</v>
      </c>
      <c r="G196" s="12"/>
      <c r="H196" s="29">
        <v>40483</v>
      </c>
    </row>
    <row r="197" spans="1:8" x14ac:dyDescent="0.2">
      <c r="A197" s="10" t="s">
        <v>344</v>
      </c>
      <c r="B197" t="s">
        <v>345</v>
      </c>
      <c r="C197" s="67" t="s">
        <v>536</v>
      </c>
      <c r="D197" s="12">
        <v>2321</v>
      </c>
      <c r="E197" s="12">
        <v>2064</v>
      </c>
      <c r="F197" s="12">
        <v>775000</v>
      </c>
      <c r="G197" s="12"/>
      <c r="H197" s="29">
        <v>40483</v>
      </c>
    </row>
    <row r="198" spans="1:8" x14ac:dyDescent="0.2">
      <c r="A198" s="10" t="s">
        <v>374</v>
      </c>
      <c r="B198" t="s">
        <v>212</v>
      </c>
      <c r="C198" s="67" t="s">
        <v>520</v>
      </c>
      <c r="D198" s="12">
        <v>326</v>
      </c>
      <c r="E198" s="12">
        <v>329</v>
      </c>
      <c r="F198" s="12"/>
      <c r="G198" s="77">
        <v>350000</v>
      </c>
      <c r="H198" s="29">
        <v>40483</v>
      </c>
    </row>
    <row r="199" spans="1:8" x14ac:dyDescent="0.2">
      <c r="A199" s="10" t="s">
        <v>293</v>
      </c>
      <c r="B199" t="s">
        <v>24</v>
      </c>
      <c r="C199" s="67" t="s">
        <v>537</v>
      </c>
      <c r="D199" s="12">
        <v>124</v>
      </c>
      <c r="E199" s="12">
        <v>195</v>
      </c>
      <c r="F199" s="12"/>
      <c r="G199" s="12">
        <v>90470</v>
      </c>
      <c r="H199" s="29">
        <v>40483</v>
      </c>
    </row>
    <row r="200" spans="1:8" x14ac:dyDescent="0.2">
      <c r="A200" s="10" t="s">
        <v>251</v>
      </c>
      <c r="B200" t="s">
        <v>150</v>
      </c>
      <c r="C200" s="67" t="s">
        <v>538</v>
      </c>
      <c r="D200" s="12">
        <v>549</v>
      </c>
      <c r="E200" s="12">
        <v>700</v>
      </c>
      <c r="F200" s="12"/>
      <c r="G200" s="12">
        <v>420000</v>
      </c>
      <c r="H200" s="29">
        <v>40483</v>
      </c>
    </row>
    <row r="201" spans="1:8" x14ac:dyDescent="0.2">
      <c r="A201" s="10" t="s">
        <v>511</v>
      </c>
      <c r="B201" t="s">
        <v>35</v>
      </c>
      <c r="C201" s="67" t="s">
        <v>512</v>
      </c>
      <c r="D201" s="12">
        <v>219</v>
      </c>
      <c r="E201" s="12">
        <v>235</v>
      </c>
      <c r="F201" s="12"/>
      <c r="G201" s="12">
        <v>97321</v>
      </c>
      <c r="H201" s="29">
        <v>40483</v>
      </c>
    </row>
    <row r="202" spans="1:8" x14ac:dyDescent="0.2">
      <c r="A202" s="10" t="s">
        <v>495</v>
      </c>
      <c r="B202" t="s">
        <v>35</v>
      </c>
      <c r="C202" s="67" t="s">
        <v>526</v>
      </c>
      <c r="D202" s="12">
        <v>796</v>
      </c>
      <c r="E202" s="12">
        <v>803</v>
      </c>
      <c r="F202" s="12"/>
      <c r="G202" s="12">
        <v>600000</v>
      </c>
      <c r="H202" s="29">
        <v>40483</v>
      </c>
    </row>
    <row r="203" spans="1:8" x14ac:dyDescent="0.2">
      <c r="A203" s="10" t="s">
        <v>539</v>
      </c>
      <c r="B203" t="s">
        <v>97</v>
      </c>
      <c r="C203" s="67" t="s">
        <v>540</v>
      </c>
      <c r="D203" s="12">
        <v>8223</v>
      </c>
      <c r="E203" s="12">
        <v>6492</v>
      </c>
      <c r="F203" s="12">
        <v>3200000</v>
      </c>
      <c r="G203" s="12"/>
      <c r="H203" s="29">
        <v>40483</v>
      </c>
    </row>
    <row r="204" spans="1:8" x14ac:dyDescent="0.2">
      <c r="A204" s="10" t="s">
        <v>152</v>
      </c>
      <c r="B204" t="s">
        <v>153</v>
      </c>
      <c r="C204" s="67" t="s">
        <v>466</v>
      </c>
      <c r="D204" s="12">
        <v>38805</v>
      </c>
      <c r="E204" s="12">
        <v>30545</v>
      </c>
      <c r="F204" s="12">
        <v>16000000</v>
      </c>
      <c r="G204" s="12"/>
      <c r="H204" s="29">
        <v>40483</v>
      </c>
    </row>
    <row r="205" spans="1:8" ht="25.5" x14ac:dyDescent="0.2">
      <c r="A205" s="10" t="s">
        <v>541</v>
      </c>
      <c r="B205" t="s">
        <v>62</v>
      </c>
      <c r="C205" s="67" t="s">
        <v>542</v>
      </c>
      <c r="D205" s="12">
        <v>54</v>
      </c>
      <c r="E205" s="12">
        <v>36</v>
      </c>
      <c r="F205" s="12">
        <v>205000</v>
      </c>
      <c r="G205" s="12"/>
      <c r="H205" s="29">
        <v>40483</v>
      </c>
    </row>
    <row r="206" spans="1:8" x14ac:dyDescent="0.2">
      <c r="A206" s="10" t="s">
        <v>412</v>
      </c>
      <c r="B206" t="s">
        <v>187</v>
      </c>
      <c r="C206" s="67" t="s">
        <v>528</v>
      </c>
      <c r="D206" s="12">
        <v>174</v>
      </c>
      <c r="E206" s="12">
        <v>177</v>
      </c>
      <c r="F206" s="12"/>
      <c r="G206" s="12">
        <v>485277</v>
      </c>
      <c r="H206" s="29">
        <v>40483</v>
      </c>
    </row>
    <row r="207" spans="1:8" x14ac:dyDescent="0.2">
      <c r="A207" s="10" t="s">
        <v>468</v>
      </c>
      <c r="B207" t="s">
        <v>71</v>
      </c>
      <c r="C207" s="67" t="s">
        <v>543</v>
      </c>
      <c r="D207" s="12">
        <v>782</v>
      </c>
      <c r="E207" s="12">
        <v>588</v>
      </c>
      <c r="F207" s="12">
        <v>414643</v>
      </c>
      <c r="G207" s="12"/>
      <c r="H207" s="29">
        <v>40483</v>
      </c>
    </row>
    <row r="208" spans="1:8" x14ac:dyDescent="0.2">
      <c r="A208" s="10" t="s">
        <v>194</v>
      </c>
      <c r="B208" t="s">
        <v>195</v>
      </c>
      <c r="C208" s="67" t="s">
        <v>264</v>
      </c>
      <c r="D208" s="12">
        <v>3507</v>
      </c>
      <c r="E208" s="12">
        <v>1949</v>
      </c>
      <c r="F208" s="12">
        <v>1350000</v>
      </c>
      <c r="G208" s="12"/>
      <c r="H208" s="29">
        <v>40483</v>
      </c>
    </row>
    <row r="209" spans="1:8" x14ac:dyDescent="0.2">
      <c r="A209" s="10" t="s">
        <v>421</v>
      </c>
      <c r="B209" t="s">
        <v>233</v>
      </c>
      <c r="C209" s="67" t="s">
        <v>422</v>
      </c>
      <c r="D209" s="12">
        <v>285</v>
      </c>
      <c r="E209" s="12">
        <v>253</v>
      </c>
      <c r="F209" s="12">
        <v>321473</v>
      </c>
      <c r="G209" s="12"/>
      <c r="H209" s="29">
        <v>40483</v>
      </c>
    </row>
    <row r="210" spans="1:8" x14ac:dyDescent="0.2">
      <c r="A210" s="10" t="s">
        <v>232</v>
      </c>
      <c r="B210" t="s">
        <v>233</v>
      </c>
      <c r="C210" s="67" t="s">
        <v>544</v>
      </c>
      <c r="D210" s="12">
        <v>390</v>
      </c>
      <c r="E210" s="12">
        <v>266</v>
      </c>
      <c r="F210" s="12">
        <v>654357</v>
      </c>
      <c r="G210" s="12"/>
      <c r="H210" s="29">
        <v>40483</v>
      </c>
    </row>
    <row r="211" spans="1:8" x14ac:dyDescent="0.2">
      <c r="A211" s="10" t="s">
        <v>73</v>
      </c>
      <c r="B211" t="s">
        <v>74</v>
      </c>
      <c r="C211" s="67" t="s">
        <v>545</v>
      </c>
      <c r="D211" s="12">
        <v>475</v>
      </c>
      <c r="E211" s="12">
        <v>284</v>
      </c>
      <c r="F211" s="12">
        <v>350000</v>
      </c>
      <c r="G211" s="12"/>
      <c r="H211" s="29">
        <v>40483</v>
      </c>
    </row>
    <row r="212" spans="1:8" x14ac:dyDescent="0.2">
      <c r="A212" s="10" t="s">
        <v>288</v>
      </c>
      <c r="B212" t="s">
        <v>289</v>
      </c>
      <c r="C212" s="67" t="s">
        <v>546</v>
      </c>
      <c r="D212" s="12">
        <v>6046</v>
      </c>
      <c r="E212" s="12">
        <v>3547</v>
      </c>
      <c r="F212" s="12">
        <v>2157631</v>
      </c>
      <c r="G212" s="12"/>
      <c r="H212" s="29">
        <v>40483</v>
      </c>
    </row>
    <row r="213" spans="1:8" x14ac:dyDescent="0.2">
      <c r="A213" s="10" t="s">
        <v>235</v>
      </c>
      <c r="B213" t="s">
        <v>236</v>
      </c>
      <c r="C213" s="67" t="s">
        <v>547</v>
      </c>
      <c r="D213" s="12">
        <v>787</v>
      </c>
      <c r="E213" s="12">
        <v>947</v>
      </c>
      <c r="F213" s="12"/>
      <c r="G213" s="12">
        <v>574000</v>
      </c>
      <c r="H213" s="29">
        <v>40483</v>
      </c>
    </row>
    <row r="214" spans="1:8" x14ac:dyDescent="0.2">
      <c r="A214" s="10" t="s">
        <v>493</v>
      </c>
      <c r="B214" t="s">
        <v>109</v>
      </c>
      <c r="C214" s="67" t="s">
        <v>548</v>
      </c>
      <c r="D214" s="12">
        <v>108</v>
      </c>
      <c r="E214" s="12">
        <v>88</v>
      </c>
      <c r="F214" s="12">
        <v>75000</v>
      </c>
      <c r="G214" s="12"/>
      <c r="H214" s="29">
        <v>40483</v>
      </c>
    </row>
    <row r="215" spans="1:8" x14ac:dyDescent="0.2">
      <c r="A215" s="10" t="s">
        <v>549</v>
      </c>
      <c r="B215" t="s">
        <v>141</v>
      </c>
      <c r="C215" s="67" t="s">
        <v>550</v>
      </c>
      <c r="D215" s="12">
        <v>197</v>
      </c>
      <c r="E215" s="12">
        <v>66</v>
      </c>
      <c r="F215" s="12">
        <v>27380</v>
      </c>
      <c r="G215" s="12"/>
      <c r="H215" s="29">
        <v>40483</v>
      </c>
    </row>
    <row r="216" spans="1:8" x14ac:dyDescent="0.2">
      <c r="A216" s="10" t="s">
        <v>9</v>
      </c>
      <c r="B216" s="11" t="s">
        <v>10</v>
      </c>
      <c r="C216" s="67" t="s">
        <v>172</v>
      </c>
      <c r="D216">
        <v>1875</v>
      </c>
      <c r="E216">
        <v>1868</v>
      </c>
      <c r="F216" s="12">
        <v>1970000</v>
      </c>
      <c r="G216" s="76"/>
      <c r="H216" s="29">
        <v>40118</v>
      </c>
    </row>
    <row r="217" spans="1:8" x14ac:dyDescent="0.2">
      <c r="A217" s="10" t="s">
        <v>251</v>
      </c>
      <c r="B217" t="s">
        <v>150</v>
      </c>
      <c r="C217" s="67" t="s">
        <v>538</v>
      </c>
      <c r="D217" s="12">
        <v>285</v>
      </c>
      <c r="E217" s="12">
        <v>522</v>
      </c>
      <c r="F217" s="12"/>
      <c r="G217" s="12">
        <v>419000</v>
      </c>
      <c r="H217" s="29">
        <v>40118</v>
      </c>
    </row>
    <row r="218" spans="1:8" x14ac:dyDescent="0.2">
      <c r="A218" s="10" t="s">
        <v>495</v>
      </c>
      <c r="B218" t="s">
        <v>35</v>
      </c>
      <c r="C218" s="67" t="s">
        <v>526</v>
      </c>
      <c r="D218" s="12">
        <v>515</v>
      </c>
      <c r="E218" s="12">
        <v>526</v>
      </c>
      <c r="F218" s="12"/>
      <c r="G218" s="12">
        <v>600000</v>
      </c>
      <c r="H218" s="29">
        <v>40118</v>
      </c>
    </row>
    <row r="219" spans="1:8" x14ac:dyDescent="0.2">
      <c r="A219" s="10" t="s">
        <v>551</v>
      </c>
      <c r="B219" t="s">
        <v>224</v>
      </c>
      <c r="C219" s="67" t="s">
        <v>552</v>
      </c>
      <c r="D219" s="12">
        <v>166</v>
      </c>
      <c r="E219" s="12">
        <v>76</v>
      </c>
      <c r="F219" s="12">
        <v>445000</v>
      </c>
      <c r="G219" s="77"/>
      <c r="H219" s="29">
        <v>40118</v>
      </c>
    </row>
    <row r="220" spans="1:8" x14ac:dyDescent="0.2">
      <c r="A220" s="10" t="s">
        <v>493</v>
      </c>
      <c r="B220" t="s">
        <v>109</v>
      </c>
      <c r="C220" s="67" t="s">
        <v>548</v>
      </c>
      <c r="D220" s="12">
        <v>99</v>
      </c>
      <c r="E220" s="12">
        <v>34</v>
      </c>
      <c r="F220" s="12">
        <v>80000</v>
      </c>
      <c r="G220" s="12"/>
      <c r="H220" s="29">
        <v>40118</v>
      </c>
    </row>
    <row r="221" spans="1:8" x14ac:dyDescent="0.2">
      <c r="A221" s="10" t="s">
        <v>553</v>
      </c>
      <c r="B221" t="s">
        <v>111</v>
      </c>
      <c r="C221" s="67" t="s">
        <v>554</v>
      </c>
      <c r="D221" s="12">
        <v>6120</v>
      </c>
      <c r="E221" s="12">
        <v>11902</v>
      </c>
      <c r="F221" s="12"/>
      <c r="G221" s="12">
        <v>16000000</v>
      </c>
      <c r="H221" s="29">
        <v>40118</v>
      </c>
    </row>
    <row r="222" spans="1:8" x14ac:dyDescent="0.2">
      <c r="A222" s="10" t="s">
        <v>45</v>
      </c>
      <c r="B222" t="s">
        <v>111</v>
      </c>
      <c r="C222" s="67" t="s">
        <v>555</v>
      </c>
      <c r="D222" s="12">
        <v>606</v>
      </c>
      <c r="E222" s="12">
        <v>471</v>
      </c>
      <c r="F222" s="12">
        <v>1974045</v>
      </c>
      <c r="G222" s="12"/>
      <c r="H222" s="29">
        <v>40118</v>
      </c>
    </row>
    <row r="223" spans="1:8" x14ac:dyDescent="0.2">
      <c r="A223" s="10" t="s">
        <v>9</v>
      </c>
      <c r="B223" s="11" t="s">
        <v>10</v>
      </c>
      <c r="C223" s="67" t="s">
        <v>172</v>
      </c>
      <c r="D223">
        <v>4657</v>
      </c>
      <c r="E223">
        <v>5192</v>
      </c>
      <c r="G223" s="76">
        <v>2970000</v>
      </c>
      <c r="H223" s="29">
        <v>39753</v>
      </c>
    </row>
    <row r="224" spans="1:8" x14ac:dyDescent="0.2">
      <c r="A224" s="10" t="s">
        <v>12</v>
      </c>
      <c r="B224" t="s">
        <v>10</v>
      </c>
      <c r="C224" s="67" t="s">
        <v>13</v>
      </c>
      <c r="D224" s="12">
        <v>35517</v>
      </c>
      <c r="E224" s="12">
        <v>34714</v>
      </c>
      <c r="F224" s="12">
        <v>9900000</v>
      </c>
      <c r="H224" s="29">
        <v>39753</v>
      </c>
    </row>
    <row r="225" spans="1:8" x14ac:dyDescent="0.2">
      <c r="A225" s="10" t="s">
        <v>16</v>
      </c>
      <c r="B225" t="s">
        <v>10</v>
      </c>
      <c r="C225" s="67" t="s">
        <v>173</v>
      </c>
      <c r="D225" s="12">
        <v>12211</v>
      </c>
      <c r="E225" s="12">
        <v>16153</v>
      </c>
      <c r="G225" s="77">
        <v>3000000</v>
      </c>
      <c r="H225" s="29">
        <v>39753</v>
      </c>
    </row>
    <row r="226" spans="1:8" x14ac:dyDescent="0.2">
      <c r="A226" s="10" t="s">
        <v>82</v>
      </c>
      <c r="B226" t="s">
        <v>52</v>
      </c>
      <c r="C226" s="67" t="s">
        <v>505</v>
      </c>
      <c r="D226" s="12">
        <v>66254</v>
      </c>
      <c r="E226" s="12">
        <v>54259</v>
      </c>
      <c r="F226" s="12">
        <v>18000000</v>
      </c>
      <c r="H226" s="29">
        <v>39753</v>
      </c>
    </row>
    <row r="227" spans="1:8" x14ac:dyDescent="0.2">
      <c r="A227" s="10" t="s">
        <v>176</v>
      </c>
      <c r="B227" t="s">
        <v>52</v>
      </c>
      <c r="C227" s="67" t="s">
        <v>506</v>
      </c>
      <c r="D227" s="12">
        <v>31451</v>
      </c>
      <c r="E227" s="12">
        <v>28353</v>
      </c>
      <c r="F227" s="12">
        <v>14700000</v>
      </c>
      <c r="H227" s="29">
        <v>39753</v>
      </c>
    </row>
    <row r="228" spans="1:8" x14ac:dyDescent="0.2">
      <c r="A228" s="10" t="s">
        <v>178</v>
      </c>
      <c r="B228" t="s">
        <v>21</v>
      </c>
      <c r="C228" s="67" t="s">
        <v>507</v>
      </c>
      <c r="D228" s="12">
        <v>41142</v>
      </c>
      <c r="E228" s="12">
        <v>30806</v>
      </c>
      <c r="F228" s="12">
        <v>16500000</v>
      </c>
      <c r="G228" s="12"/>
      <c r="H228" s="29">
        <v>39753</v>
      </c>
    </row>
    <row r="229" spans="1:8" x14ac:dyDescent="0.2">
      <c r="A229" s="10" t="s">
        <v>87</v>
      </c>
      <c r="B229" t="s">
        <v>85</v>
      </c>
      <c r="C229" s="67" t="s">
        <v>556</v>
      </c>
      <c r="D229" s="12">
        <v>2889</v>
      </c>
      <c r="E229" s="12">
        <v>2224</v>
      </c>
      <c r="F229" s="12">
        <v>840000</v>
      </c>
      <c r="G229" s="12"/>
      <c r="H229" s="29">
        <v>39753</v>
      </c>
    </row>
    <row r="230" spans="1:8" x14ac:dyDescent="0.2">
      <c r="A230" s="10" t="s">
        <v>122</v>
      </c>
      <c r="B230" t="s">
        <v>123</v>
      </c>
      <c r="C230" s="67" t="s">
        <v>521</v>
      </c>
      <c r="D230" s="12">
        <v>68370</v>
      </c>
      <c r="E230" s="12">
        <v>75513</v>
      </c>
      <c r="F230" s="12"/>
      <c r="G230" s="12">
        <v>17000000</v>
      </c>
      <c r="H230" s="29">
        <v>39753</v>
      </c>
    </row>
    <row r="231" spans="1:8" x14ac:dyDescent="0.2">
      <c r="A231" s="10" t="s">
        <v>23</v>
      </c>
      <c r="B231" t="s">
        <v>24</v>
      </c>
      <c r="C231" s="67" t="s">
        <v>557</v>
      </c>
      <c r="D231" s="12">
        <v>3742</v>
      </c>
      <c r="E231" s="12">
        <v>4110</v>
      </c>
      <c r="F231" s="12"/>
      <c r="G231" s="12">
        <v>1200000</v>
      </c>
      <c r="H231" s="29">
        <v>39753</v>
      </c>
    </row>
    <row r="232" spans="1:8" x14ac:dyDescent="0.2">
      <c r="A232" s="10" t="s">
        <v>325</v>
      </c>
      <c r="B232" t="s">
        <v>27</v>
      </c>
      <c r="C232" s="67" t="s">
        <v>558</v>
      </c>
      <c r="D232" s="12">
        <v>7346</v>
      </c>
      <c r="E232" s="12">
        <v>9924</v>
      </c>
      <c r="F232" s="12"/>
      <c r="G232" s="12">
        <v>6000000</v>
      </c>
      <c r="H232" s="29">
        <v>39753</v>
      </c>
    </row>
    <row r="233" spans="1:8" x14ac:dyDescent="0.2">
      <c r="A233" s="10" t="s">
        <v>129</v>
      </c>
      <c r="B233" t="s">
        <v>27</v>
      </c>
      <c r="C233" s="67" t="s">
        <v>559</v>
      </c>
      <c r="D233" s="12">
        <v>3417</v>
      </c>
      <c r="E233" s="12">
        <v>2779</v>
      </c>
      <c r="F233" s="12">
        <v>700000</v>
      </c>
      <c r="G233" s="12"/>
      <c r="H233" s="29">
        <v>39753</v>
      </c>
    </row>
    <row r="234" spans="1:8" x14ac:dyDescent="0.2">
      <c r="A234" s="10" t="s">
        <v>280</v>
      </c>
      <c r="B234" t="s">
        <v>27</v>
      </c>
      <c r="C234" s="67" t="s">
        <v>281</v>
      </c>
      <c r="D234" s="12">
        <v>42280</v>
      </c>
      <c r="E234" s="12">
        <v>54484</v>
      </c>
      <c r="F234" s="12"/>
      <c r="G234" s="12">
        <v>21500000</v>
      </c>
      <c r="H234" s="29">
        <v>39753</v>
      </c>
    </row>
    <row r="235" spans="1:8" x14ac:dyDescent="0.2">
      <c r="A235" s="10" t="s">
        <v>560</v>
      </c>
      <c r="B235" t="s">
        <v>27</v>
      </c>
      <c r="C235" s="67" t="s">
        <v>327</v>
      </c>
      <c r="D235" s="12">
        <v>24463</v>
      </c>
      <c r="E235" s="12">
        <v>20794</v>
      </c>
      <c r="F235" s="12">
        <v>14000000</v>
      </c>
      <c r="G235" s="12"/>
      <c r="H235" s="29">
        <v>39753</v>
      </c>
    </row>
    <row r="236" spans="1:8" x14ac:dyDescent="0.2">
      <c r="A236" s="10" t="s">
        <v>246</v>
      </c>
      <c r="B236" t="s">
        <v>27</v>
      </c>
      <c r="C236" s="67" t="s">
        <v>433</v>
      </c>
      <c r="D236" s="12">
        <v>7530</v>
      </c>
      <c r="E236" s="12">
        <v>8943</v>
      </c>
      <c r="F236" s="12"/>
      <c r="G236" s="12">
        <v>2700000</v>
      </c>
      <c r="H236" s="29">
        <v>39753</v>
      </c>
    </row>
    <row r="237" spans="1:8" x14ac:dyDescent="0.2">
      <c r="A237" s="10" t="s">
        <v>91</v>
      </c>
      <c r="B237" t="s">
        <v>92</v>
      </c>
      <c r="C237" s="67" t="s">
        <v>510</v>
      </c>
      <c r="D237" s="12">
        <v>131867</v>
      </c>
      <c r="E237" s="12">
        <v>142059</v>
      </c>
      <c r="F237" s="12"/>
      <c r="G237" s="12">
        <v>34000000</v>
      </c>
      <c r="H237" s="29">
        <v>39753</v>
      </c>
    </row>
    <row r="238" spans="1:8" x14ac:dyDescent="0.2">
      <c r="A238" s="10" t="s">
        <v>495</v>
      </c>
      <c r="B238" t="s">
        <v>35</v>
      </c>
      <c r="C238" s="67" t="s">
        <v>526</v>
      </c>
      <c r="D238" s="12">
        <v>779</v>
      </c>
      <c r="E238" s="12">
        <v>955</v>
      </c>
      <c r="F238" s="78"/>
      <c r="G238" s="12">
        <v>398978</v>
      </c>
      <c r="H238" s="29">
        <v>39753</v>
      </c>
    </row>
    <row r="239" spans="1:8" x14ac:dyDescent="0.2">
      <c r="A239" s="10" t="s">
        <v>95</v>
      </c>
      <c r="B239" t="s">
        <v>96</v>
      </c>
      <c r="C239" s="67" t="s">
        <v>561</v>
      </c>
      <c r="D239" s="12">
        <v>1351</v>
      </c>
      <c r="E239" s="12">
        <v>1496</v>
      </c>
      <c r="F239" s="78"/>
      <c r="G239" s="12">
        <v>375000</v>
      </c>
      <c r="H239" s="29">
        <v>39753</v>
      </c>
    </row>
    <row r="240" spans="1:8" x14ac:dyDescent="0.2">
      <c r="A240" s="10" t="s">
        <v>186</v>
      </c>
      <c r="B240" t="s">
        <v>187</v>
      </c>
      <c r="C240" s="67" t="s">
        <v>188</v>
      </c>
      <c r="D240" s="12">
        <v>25538</v>
      </c>
      <c r="E240" s="12">
        <v>37754</v>
      </c>
      <c r="F240" s="12"/>
      <c r="G240" s="12">
        <v>6000000</v>
      </c>
      <c r="H240" s="29">
        <v>39753</v>
      </c>
    </row>
    <row r="241" spans="1:8" x14ac:dyDescent="0.2">
      <c r="A241" s="10" t="s">
        <v>492</v>
      </c>
      <c r="B241" t="s">
        <v>101</v>
      </c>
      <c r="C241" s="67" t="s">
        <v>562</v>
      </c>
      <c r="D241" s="12">
        <v>1082</v>
      </c>
      <c r="E241" s="12">
        <v>985</v>
      </c>
      <c r="F241" s="12">
        <v>390000</v>
      </c>
      <c r="G241" s="12"/>
      <c r="H241" s="29">
        <v>39753</v>
      </c>
    </row>
    <row r="242" spans="1:8" x14ac:dyDescent="0.2">
      <c r="A242" s="10" t="s">
        <v>563</v>
      </c>
      <c r="B242" t="s">
        <v>190</v>
      </c>
      <c r="C242" s="67" t="s">
        <v>450</v>
      </c>
      <c r="D242" s="12">
        <v>906</v>
      </c>
      <c r="E242" s="12">
        <v>1200</v>
      </c>
      <c r="F242" s="12"/>
      <c r="G242" s="12">
        <v>800000</v>
      </c>
      <c r="H242" s="29">
        <v>39753</v>
      </c>
    </row>
    <row r="243" spans="1:8" x14ac:dyDescent="0.2">
      <c r="A243" s="10" t="s">
        <v>37</v>
      </c>
      <c r="B243" t="s">
        <v>38</v>
      </c>
      <c r="C243" s="67" t="s">
        <v>564</v>
      </c>
      <c r="D243" s="12">
        <v>560</v>
      </c>
      <c r="E243" s="12">
        <v>509</v>
      </c>
      <c r="F243" s="12">
        <v>155000</v>
      </c>
      <c r="G243" s="12"/>
      <c r="H243" s="29">
        <v>39753</v>
      </c>
    </row>
    <row r="244" spans="1:8" x14ac:dyDescent="0.2">
      <c r="A244" s="10" t="s">
        <v>565</v>
      </c>
      <c r="B244" t="s">
        <v>156</v>
      </c>
      <c r="C244" s="67" t="s">
        <v>566</v>
      </c>
      <c r="D244" s="12">
        <v>2654</v>
      </c>
      <c r="E244" s="12">
        <v>2634</v>
      </c>
      <c r="F244" s="12">
        <v>240000</v>
      </c>
      <c r="G244" s="12"/>
      <c r="H244" s="29">
        <v>39753</v>
      </c>
    </row>
    <row r="245" spans="1:8" x14ac:dyDescent="0.2">
      <c r="A245" s="10" t="s">
        <v>197</v>
      </c>
      <c r="B245" t="s">
        <v>136</v>
      </c>
      <c r="C245" s="67" t="s">
        <v>567</v>
      </c>
      <c r="D245" s="12">
        <v>19502</v>
      </c>
      <c r="E245" s="12">
        <v>26163</v>
      </c>
      <c r="F245" s="12"/>
      <c r="G245" s="12"/>
      <c r="H245" s="29">
        <v>39753</v>
      </c>
    </row>
    <row r="246" spans="1:8" x14ac:dyDescent="0.2">
      <c r="A246" s="10" t="s">
        <v>199</v>
      </c>
      <c r="B246" t="s">
        <v>200</v>
      </c>
      <c r="C246" s="67" t="s">
        <v>568</v>
      </c>
      <c r="D246" s="12">
        <v>1177</v>
      </c>
      <c r="E246" s="12">
        <v>692</v>
      </c>
      <c r="F246" s="12">
        <v>404670</v>
      </c>
      <c r="G246" s="12"/>
      <c r="H246" s="29">
        <v>39753</v>
      </c>
    </row>
    <row r="247" spans="1:8" x14ac:dyDescent="0.2">
      <c r="A247" s="10" t="s">
        <v>419</v>
      </c>
      <c r="B247" t="s">
        <v>205</v>
      </c>
      <c r="C247" s="67" t="s">
        <v>420</v>
      </c>
      <c r="D247" s="12">
        <v>940</v>
      </c>
      <c r="E247" s="12">
        <v>1021</v>
      </c>
      <c r="F247" s="12"/>
      <c r="G247" s="12">
        <v>375000</v>
      </c>
      <c r="H247" s="29">
        <v>39753</v>
      </c>
    </row>
    <row r="248" spans="1:8" x14ac:dyDescent="0.2">
      <c r="A248" s="10" t="s">
        <v>204</v>
      </c>
      <c r="B248" t="s">
        <v>205</v>
      </c>
      <c r="C248" s="67" t="s">
        <v>569</v>
      </c>
      <c r="D248" s="12">
        <v>1323</v>
      </c>
      <c r="E248" s="12">
        <v>1216</v>
      </c>
      <c r="F248" s="12">
        <v>195000</v>
      </c>
      <c r="G248" s="12"/>
      <c r="H248" s="29">
        <v>39753</v>
      </c>
    </row>
    <row r="249" spans="1:8" x14ac:dyDescent="0.2">
      <c r="A249" s="10" t="s">
        <v>209</v>
      </c>
      <c r="B249" t="s">
        <v>111</v>
      </c>
      <c r="C249" s="67" t="s">
        <v>570</v>
      </c>
      <c r="D249" s="12">
        <v>1962</v>
      </c>
      <c r="E249" s="12">
        <v>2476</v>
      </c>
      <c r="F249" s="12"/>
      <c r="G249" s="12">
        <v>1400000</v>
      </c>
      <c r="H249" s="29">
        <v>39753</v>
      </c>
    </row>
    <row r="250" spans="1:8" x14ac:dyDescent="0.2">
      <c r="A250" s="10" t="s">
        <v>49</v>
      </c>
      <c r="B250" t="s">
        <v>111</v>
      </c>
      <c r="C250" s="67" t="s">
        <v>571</v>
      </c>
      <c r="D250" s="12">
        <v>150</v>
      </c>
      <c r="E250" s="12">
        <v>136</v>
      </c>
      <c r="F250" s="12">
        <v>130000</v>
      </c>
      <c r="G250" s="12"/>
      <c r="H250" s="29">
        <v>39753</v>
      </c>
    </row>
    <row r="251" spans="1:8" x14ac:dyDescent="0.2">
      <c r="A251" s="10" t="s">
        <v>325</v>
      </c>
      <c r="B251" t="s">
        <v>143</v>
      </c>
      <c r="C251" s="67" t="s">
        <v>558</v>
      </c>
      <c r="D251" s="12">
        <v>1556</v>
      </c>
      <c r="E251" s="12">
        <v>3238</v>
      </c>
      <c r="F251" s="12"/>
      <c r="G251" s="12">
        <v>4500000</v>
      </c>
      <c r="H251" s="29">
        <v>39387</v>
      </c>
    </row>
    <row r="252" spans="1:8" x14ac:dyDescent="0.2">
      <c r="A252" s="10" t="s">
        <v>246</v>
      </c>
      <c r="B252" t="s">
        <v>143</v>
      </c>
      <c r="C252" s="67" t="s">
        <v>433</v>
      </c>
      <c r="D252" s="12">
        <v>3816</v>
      </c>
      <c r="E252" s="12">
        <v>3928</v>
      </c>
      <c r="F252" s="12"/>
      <c r="G252" s="12">
        <v>3000000</v>
      </c>
      <c r="H252" s="29">
        <v>39387</v>
      </c>
    </row>
    <row r="253" spans="1:8" x14ac:dyDescent="0.2">
      <c r="A253" s="10" t="s">
        <v>91</v>
      </c>
      <c r="B253" t="s">
        <v>92</v>
      </c>
      <c r="C253" s="67" t="s">
        <v>510</v>
      </c>
      <c r="D253" s="12">
        <v>72470</v>
      </c>
      <c r="E253" s="12">
        <v>18550</v>
      </c>
      <c r="F253" s="12">
        <v>9200000</v>
      </c>
      <c r="G253" s="12"/>
      <c r="H253" s="29">
        <v>39387</v>
      </c>
    </row>
    <row r="254" spans="1:8" x14ac:dyDescent="0.2">
      <c r="A254" s="10" t="s">
        <v>221</v>
      </c>
      <c r="B254" t="s">
        <v>62</v>
      </c>
      <c r="C254" s="67" t="s">
        <v>572</v>
      </c>
      <c r="D254" s="12">
        <v>222</v>
      </c>
      <c r="E254" s="12">
        <v>116</v>
      </c>
      <c r="F254" s="78">
        <v>350000</v>
      </c>
      <c r="G254" s="12"/>
      <c r="H254" s="29">
        <v>39387</v>
      </c>
    </row>
    <row r="255" spans="1:8" x14ac:dyDescent="0.2">
      <c r="A255" s="10" t="s">
        <v>573</v>
      </c>
      <c r="B255" t="s">
        <v>62</v>
      </c>
      <c r="C255" s="67" t="s">
        <v>574</v>
      </c>
      <c r="D255" s="12">
        <v>114</v>
      </c>
      <c r="E255" s="12">
        <v>210</v>
      </c>
      <c r="F255" s="12"/>
      <c r="G255" s="12">
        <v>75000</v>
      </c>
      <c r="H255" s="29">
        <v>39387</v>
      </c>
    </row>
    <row r="256" spans="1:8" x14ac:dyDescent="0.2">
      <c r="A256" s="10" t="s">
        <v>565</v>
      </c>
      <c r="B256" t="s">
        <v>575</v>
      </c>
      <c r="C256" s="67" t="s">
        <v>566</v>
      </c>
      <c r="D256" s="12">
        <v>668</v>
      </c>
      <c r="E256" s="12">
        <v>1654</v>
      </c>
      <c r="F256" s="12"/>
      <c r="G256" s="12">
        <v>300000</v>
      </c>
      <c r="H256" s="29">
        <v>39387</v>
      </c>
    </row>
    <row r="257" spans="1:8" x14ac:dyDescent="0.2">
      <c r="A257" s="10" t="s">
        <v>232</v>
      </c>
      <c r="B257" t="s">
        <v>233</v>
      </c>
      <c r="C257" s="67" t="s">
        <v>544</v>
      </c>
      <c r="D257" s="12">
        <v>513</v>
      </c>
      <c r="E257" s="12">
        <v>206</v>
      </c>
      <c r="F257" s="12">
        <v>360000</v>
      </c>
      <c r="G257" s="12"/>
      <c r="H257" s="29">
        <v>39387</v>
      </c>
    </row>
    <row r="258" spans="1:8" x14ac:dyDescent="0.2">
      <c r="A258" s="10" t="s">
        <v>576</v>
      </c>
      <c r="B258" t="s">
        <v>40</v>
      </c>
      <c r="C258" s="67" t="s">
        <v>577</v>
      </c>
      <c r="D258" s="12">
        <v>324</v>
      </c>
      <c r="E258" s="12">
        <v>113</v>
      </c>
      <c r="F258" s="12">
        <v>350000</v>
      </c>
      <c r="G258" s="12"/>
      <c r="H258" s="29">
        <v>39387</v>
      </c>
    </row>
    <row r="259" spans="1:8" x14ac:dyDescent="0.2">
      <c r="A259" s="10" t="s">
        <v>288</v>
      </c>
      <c r="B259" t="s">
        <v>289</v>
      </c>
      <c r="C259" s="67" t="s">
        <v>546</v>
      </c>
      <c r="D259" s="12">
        <v>1967</v>
      </c>
      <c r="E259" s="12">
        <v>1761</v>
      </c>
      <c r="F259" s="12">
        <v>752000</v>
      </c>
      <c r="G259" s="12"/>
      <c r="H259" s="29">
        <v>39387</v>
      </c>
    </row>
    <row r="260" spans="1:8" x14ac:dyDescent="0.2">
      <c r="A260" s="10" t="s">
        <v>442</v>
      </c>
      <c r="B260" t="s">
        <v>111</v>
      </c>
      <c r="C260" s="67" t="s">
        <v>578</v>
      </c>
      <c r="D260" s="12">
        <v>893</v>
      </c>
      <c r="E260" s="12">
        <v>713</v>
      </c>
      <c r="F260" s="12">
        <v>1200000</v>
      </c>
      <c r="G260" s="12"/>
      <c r="H260" s="29">
        <v>39387</v>
      </c>
    </row>
    <row r="261" spans="1:8" x14ac:dyDescent="0.2">
      <c r="A261" s="10" t="s">
        <v>238</v>
      </c>
      <c r="B261" t="s">
        <v>111</v>
      </c>
      <c r="C261" s="67" t="s">
        <v>239</v>
      </c>
      <c r="D261" s="12">
        <v>2079</v>
      </c>
      <c r="E261" s="12">
        <v>1567</v>
      </c>
      <c r="F261" s="12">
        <v>2000000</v>
      </c>
      <c r="G261" s="12"/>
      <c r="H261" s="29">
        <v>39387</v>
      </c>
    </row>
    <row r="262" spans="1:8" x14ac:dyDescent="0.2">
      <c r="A262" s="10" t="s">
        <v>306</v>
      </c>
      <c r="B262" t="s">
        <v>579</v>
      </c>
      <c r="C262" s="67" t="s">
        <v>307</v>
      </c>
      <c r="D262" s="12">
        <v>748</v>
      </c>
      <c r="E262" s="12">
        <v>583</v>
      </c>
      <c r="F262" s="12">
        <v>1194000</v>
      </c>
      <c r="G262" s="12"/>
      <c r="H262" s="29">
        <v>39387</v>
      </c>
    </row>
    <row r="263" spans="1:8" x14ac:dyDescent="0.2">
      <c r="A263" s="10" t="s">
        <v>14</v>
      </c>
      <c r="B263" t="s">
        <v>10</v>
      </c>
      <c r="C263" s="67" t="s">
        <v>580</v>
      </c>
      <c r="D263">
        <v>1807</v>
      </c>
      <c r="E263">
        <v>2767</v>
      </c>
      <c r="F263" s="12"/>
      <c r="G263" s="76">
        <v>458000</v>
      </c>
      <c r="H263" s="29">
        <v>39022</v>
      </c>
    </row>
    <row r="264" spans="1:8" x14ac:dyDescent="0.2">
      <c r="A264" s="10" t="s">
        <v>80</v>
      </c>
      <c r="B264" t="s">
        <v>52</v>
      </c>
      <c r="C264" s="67" t="s">
        <v>581</v>
      </c>
      <c r="D264" s="12">
        <v>779</v>
      </c>
      <c r="E264" s="12">
        <v>786</v>
      </c>
      <c r="F264" s="12"/>
      <c r="G264" s="12">
        <v>1000000</v>
      </c>
      <c r="H264" s="29">
        <v>39022</v>
      </c>
    </row>
    <row r="265" spans="1:8" x14ac:dyDescent="0.2">
      <c r="A265" s="10" t="s">
        <v>582</v>
      </c>
      <c r="B265" t="s">
        <v>400</v>
      </c>
      <c r="C265" s="67" t="s">
        <v>583</v>
      </c>
      <c r="D265" s="12">
        <v>92</v>
      </c>
      <c r="E265" s="12">
        <v>73</v>
      </c>
      <c r="F265" s="12">
        <v>150000</v>
      </c>
      <c r="G265" s="12"/>
      <c r="H265" s="29">
        <v>39022</v>
      </c>
    </row>
    <row r="266" spans="1:8" x14ac:dyDescent="0.2">
      <c r="A266" s="10" t="s">
        <v>122</v>
      </c>
      <c r="B266" t="s">
        <v>123</v>
      </c>
      <c r="C266" s="67" t="s">
        <v>521</v>
      </c>
      <c r="D266" s="12">
        <v>40071</v>
      </c>
      <c r="E266" s="12">
        <v>38076</v>
      </c>
      <c r="F266" s="12">
        <v>5000000</v>
      </c>
      <c r="G266" s="12"/>
      <c r="H266" s="29">
        <v>39022</v>
      </c>
    </row>
    <row r="267" spans="1:8" x14ac:dyDescent="0.2">
      <c r="A267" s="10" t="s">
        <v>489</v>
      </c>
      <c r="B267" t="s">
        <v>27</v>
      </c>
      <c r="C267" s="67" t="s">
        <v>584</v>
      </c>
      <c r="D267" s="12">
        <v>2189</v>
      </c>
      <c r="E267" s="12">
        <v>1306</v>
      </c>
      <c r="F267" s="12">
        <v>1000000</v>
      </c>
      <c r="G267" s="12"/>
      <c r="H267" s="29">
        <v>39022</v>
      </c>
    </row>
    <row r="268" spans="1:8" x14ac:dyDescent="0.2">
      <c r="A268" s="10" t="s">
        <v>246</v>
      </c>
      <c r="B268" t="s">
        <v>27</v>
      </c>
      <c r="C268" s="67" t="s">
        <v>433</v>
      </c>
      <c r="D268" s="12">
        <v>5916</v>
      </c>
      <c r="E268" s="12">
        <v>6144</v>
      </c>
      <c r="F268" s="12"/>
      <c r="G268" s="12">
        <v>2000000</v>
      </c>
      <c r="H268" s="29">
        <v>39022</v>
      </c>
    </row>
    <row r="269" spans="1:8" x14ac:dyDescent="0.2">
      <c r="A269" s="10" t="s">
        <v>31</v>
      </c>
      <c r="B269" t="s">
        <v>32</v>
      </c>
      <c r="C269" s="67" t="s">
        <v>431</v>
      </c>
      <c r="D269" s="12">
        <v>3202</v>
      </c>
      <c r="E269" s="12">
        <v>2585</v>
      </c>
      <c r="F269" s="78">
        <v>1600000</v>
      </c>
      <c r="G269" s="12"/>
      <c r="H269" s="29">
        <v>39022</v>
      </c>
    </row>
    <row r="270" spans="1:8" x14ac:dyDescent="0.2">
      <c r="A270" s="10" t="s">
        <v>258</v>
      </c>
      <c r="B270" t="s">
        <v>153</v>
      </c>
      <c r="C270" s="67" t="s">
        <v>259</v>
      </c>
      <c r="D270" s="12">
        <v>20864</v>
      </c>
      <c r="E270" s="12">
        <v>16659</v>
      </c>
      <c r="F270" s="12">
        <v>6540000</v>
      </c>
      <c r="G270" s="12"/>
      <c r="H270" s="29">
        <v>39022</v>
      </c>
    </row>
    <row r="271" spans="1:8" x14ac:dyDescent="0.2">
      <c r="A271" s="10" t="s">
        <v>155</v>
      </c>
      <c r="B271" t="s">
        <v>153</v>
      </c>
      <c r="C271" s="67" t="s">
        <v>527</v>
      </c>
      <c r="D271" s="12">
        <v>3450</v>
      </c>
      <c r="E271" s="12">
        <v>2427</v>
      </c>
      <c r="F271" s="12">
        <v>740000</v>
      </c>
      <c r="G271" s="12"/>
      <c r="H271" s="29">
        <v>39022</v>
      </c>
    </row>
    <row r="272" spans="1:8" x14ac:dyDescent="0.2">
      <c r="A272" s="10" t="s">
        <v>221</v>
      </c>
      <c r="B272" t="s">
        <v>62</v>
      </c>
      <c r="C272" s="67" t="s">
        <v>572</v>
      </c>
      <c r="D272" s="12">
        <v>199</v>
      </c>
      <c r="E272" s="12">
        <v>240</v>
      </c>
      <c r="F272" s="12"/>
      <c r="G272" s="12">
        <v>300000</v>
      </c>
      <c r="H272" s="29">
        <v>39022</v>
      </c>
    </row>
    <row r="273" spans="1:8" x14ac:dyDescent="0.2">
      <c r="A273" s="10" t="s">
        <v>585</v>
      </c>
      <c r="B273" t="s">
        <v>99</v>
      </c>
      <c r="C273" s="67" t="s">
        <v>586</v>
      </c>
      <c r="D273" s="12">
        <v>316</v>
      </c>
      <c r="E273" s="12">
        <v>485</v>
      </c>
      <c r="F273" s="12"/>
      <c r="G273" s="12">
        <v>250000</v>
      </c>
      <c r="H273" s="29">
        <v>39022</v>
      </c>
    </row>
    <row r="274" spans="1:8" ht="25.5" x14ac:dyDescent="0.2">
      <c r="A274" s="10" t="s">
        <v>134</v>
      </c>
      <c r="B274" t="s">
        <v>101</v>
      </c>
      <c r="C274" s="67" t="s">
        <v>587</v>
      </c>
      <c r="D274" s="12">
        <v>2648</v>
      </c>
      <c r="E274" s="12">
        <v>3096</v>
      </c>
      <c r="F274" s="12"/>
      <c r="G274" s="12">
        <v>1589000</v>
      </c>
      <c r="H274" s="29">
        <v>39022</v>
      </c>
    </row>
    <row r="275" spans="1:8" x14ac:dyDescent="0.2">
      <c r="A275" s="10" t="s">
        <v>425</v>
      </c>
      <c r="B275" t="s">
        <v>101</v>
      </c>
      <c r="C275" s="67" t="s">
        <v>515</v>
      </c>
      <c r="D275" s="12">
        <v>861</v>
      </c>
      <c r="E275" s="12">
        <v>363</v>
      </c>
      <c r="F275" s="12">
        <v>57800</v>
      </c>
      <c r="G275" s="12"/>
      <c r="H275" s="29">
        <v>39022</v>
      </c>
    </row>
    <row r="276" spans="1:8" x14ac:dyDescent="0.2">
      <c r="A276" s="10" t="s">
        <v>588</v>
      </c>
      <c r="B276" t="s">
        <v>104</v>
      </c>
      <c r="C276" s="67" t="s">
        <v>589</v>
      </c>
      <c r="D276" s="12">
        <v>414</v>
      </c>
      <c r="E276" s="12">
        <v>318</v>
      </c>
      <c r="F276" s="12">
        <v>248000</v>
      </c>
      <c r="G276" s="12"/>
      <c r="H276" s="29">
        <v>39022</v>
      </c>
    </row>
    <row r="277" spans="1:8" ht="25.5" x14ac:dyDescent="0.2">
      <c r="A277" s="10" t="s">
        <v>253</v>
      </c>
      <c r="B277" t="s">
        <v>233</v>
      </c>
      <c r="C277" s="67" t="s">
        <v>426</v>
      </c>
      <c r="D277" s="12">
        <v>3516</v>
      </c>
      <c r="E277" s="12">
        <v>2172</v>
      </c>
      <c r="F277" s="12">
        <v>600000</v>
      </c>
      <c r="G277" s="12"/>
      <c r="H277" s="29">
        <v>39022</v>
      </c>
    </row>
    <row r="278" spans="1:8" x14ac:dyDescent="0.2">
      <c r="A278" s="10" t="s">
        <v>39</v>
      </c>
      <c r="B278" t="s">
        <v>40</v>
      </c>
      <c r="C278" s="67" t="s">
        <v>516</v>
      </c>
      <c r="D278" s="12">
        <v>1482</v>
      </c>
      <c r="E278" s="12">
        <v>650</v>
      </c>
      <c r="F278" s="12">
        <v>408479</v>
      </c>
      <c r="G278" s="12"/>
      <c r="H278" s="29">
        <v>39022</v>
      </c>
    </row>
    <row r="279" spans="1:8" x14ac:dyDescent="0.2">
      <c r="A279" s="10" t="s">
        <v>413</v>
      </c>
      <c r="B279" t="s">
        <v>111</v>
      </c>
      <c r="C279" s="67" t="s">
        <v>518</v>
      </c>
      <c r="D279" s="12">
        <v>1479</v>
      </c>
      <c r="E279" s="12">
        <v>1361</v>
      </c>
      <c r="F279" s="12">
        <v>1400000</v>
      </c>
      <c r="G279" s="12"/>
      <c r="H279" s="29">
        <v>39022</v>
      </c>
    </row>
    <row r="280" spans="1:8" x14ac:dyDescent="0.2">
      <c r="A280" s="10" t="s">
        <v>413</v>
      </c>
      <c r="B280" t="s">
        <v>111</v>
      </c>
      <c r="C280" s="67" t="s">
        <v>518</v>
      </c>
      <c r="D280" s="12">
        <v>1490</v>
      </c>
      <c r="E280" s="12">
        <v>1346</v>
      </c>
      <c r="F280" s="12">
        <v>1275000</v>
      </c>
      <c r="G280" s="12"/>
      <c r="H280" s="29">
        <v>39022</v>
      </c>
    </row>
    <row r="281" spans="1:8" x14ac:dyDescent="0.2">
      <c r="A281" s="10" t="s">
        <v>413</v>
      </c>
      <c r="B281" t="s">
        <v>111</v>
      </c>
      <c r="C281" s="67" t="s">
        <v>518</v>
      </c>
      <c r="D281" s="12">
        <v>1390</v>
      </c>
      <c r="E281" s="12">
        <v>1447</v>
      </c>
      <c r="F281" s="12"/>
      <c r="G281" s="12">
        <v>420000</v>
      </c>
      <c r="H281" s="29">
        <v>39022</v>
      </c>
    </row>
    <row r="282" spans="1:8" x14ac:dyDescent="0.2">
      <c r="A282" s="10" t="s">
        <v>47</v>
      </c>
      <c r="B282" t="s">
        <v>111</v>
      </c>
      <c r="C282" s="67" t="s">
        <v>269</v>
      </c>
      <c r="D282" s="12">
        <v>929</v>
      </c>
      <c r="E282" s="12">
        <v>834</v>
      </c>
      <c r="F282" s="12">
        <v>900000</v>
      </c>
      <c r="G282" s="12"/>
      <c r="H282" s="29">
        <v>39022</v>
      </c>
    </row>
    <row r="283" spans="1:8" x14ac:dyDescent="0.2">
      <c r="A283" s="10" t="s">
        <v>138</v>
      </c>
      <c r="B283" t="s">
        <v>111</v>
      </c>
      <c r="C283" s="67" t="s">
        <v>590</v>
      </c>
      <c r="D283" s="12">
        <v>133</v>
      </c>
      <c r="E283" s="12">
        <v>73</v>
      </c>
      <c r="F283" s="12">
        <v>75000</v>
      </c>
      <c r="G283" s="12"/>
      <c r="H283" s="29">
        <v>39022</v>
      </c>
    </row>
    <row r="284" spans="1:8" x14ac:dyDescent="0.2">
      <c r="A284" s="10" t="s">
        <v>16</v>
      </c>
      <c r="B284" t="s">
        <v>10</v>
      </c>
      <c r="C284" s="67" t="s">
        <v>173</v>
      </c>
      <c r="D284">
        <v>4514</v>
      </c>
      <c r="E284">
        <v>5591</v>
      </c>
      <c r="G284" s="12">
        <v>3250000</v>
      </c>
      <c r="H284" s="29">
        <v>38657</v>
      </c>
    </row>
    <row r="285" spans="1:8" x14ac:dyDescent="0.2">
      <c r="A285" s="10" t="s">
        <v>255</v>
      </c>
      <c r="B285" t="s">
        <v>10</v>
      </c>
      <c r="C285" s="67" t="s">
        <v>256</v>
      </c>
      <c r="D285" s="12">
        <v>644</v>
      </c>
      <c r="E285" s="12">
        <v>534</v>
      </c>
      <c r="F285" s="12">
        <v>300000</v>
      </c>
      <c r="G285" s="12"/>
      <c r="H285" s="29">
        <v>38657</v>
      </c>
    </row>
    <row r="286" spans="1:8" x14ac:dyDescent="0.2">
      <c r="A286" s="10" t="s">
        <v>178</v>
      </c>
      <c r="B286" t="s">
        <v>21</v>
      </c>
      <c r="C286" s="67" t="s">
        <v>507</v>
      </c>
      <c r="D286" s="12">
        <v>17666</v>
      </c>
      <c r="E286" s="12">
        <v>19716</v>
      </c>
      <c r="F286" s="12"/>
      <c r="G286" s="12">
        <v>17323000</v>
      </c>
      <c r="H286" s="29">
        <v>38657</v>
      </c>
    </row>
    <row r="287" spans="1:8" x14ac:dyDescent="0.2">
      <c r="A287" s="10" t="s">
        <v>87</v>
      </c>
      <c r="B287" t="s">
        <v>85</v>
      </c>
      <c r="C287" s="67" t="s">
        <v>556</v>
      </c>
      <c r="D287" s="12">
        <v>1561</v>
      </c>
      <c r="E287" s="12">
        <v>2162</v>
      </c>
      <c r="F287" s="12"/>
      <c r="G287" s="12">
        <v>477500</v>
      </c>
      <c r="H287" s="29">
        <v>38657</v>
      </c>
    </row>
    <row r="288" spans="1:8" x14ac:dyDescent="0.2">
      <c r="A288" s="10" t="s">
        <v>182</v>
      </c>
      <c r="B288" t="s">
        <v>183</v>
      </c>
      <c r="C288" s="67" t="s">
        <v>509</v>
      </c>
      <c r="D288" s="12">
        <v>64971</v>
      </c>
      <c r="E288" s="12">
        <v>45773</v>
      </c>
      <c r="F288" s="12">
        <v>25000000</v>
      </c>
      <c r="G288" s="12"/>
      <c r="H288" s="29">
        <v>38657</v>
      </c>
    </row>
    <row r="289" spans="1:8" x14ac:dyDescent="0.2">
      <c r="A289" s="10" t="s">
        <v>280</v>
      </c>
      <c r="B289" t="s">
        <v>27</v>
      </c>
      <c r="C289" s="67" t="s">
        <v>281</v>
      </c>
      <c r="D289" s="12">
        <v>26314</v>
      </c>
      <c r="E289" s="12">
        <v>23043</v>
      </c>
      <c r="F289" s="12"/>
      <c r="G289" s="12"/>
      <c r="H289" s="29">
        <v>38657</v>
      </c>
    </row>
    <row r="290" spans="1:8" x14ac:dyDescent="0.2">
      <c r="A290" s="10" t="s">
        <v>29</v>
      </c>
      <c r="B290" t="s">
        <v>27</v>
      </c>
      <c r="C290" s="67" t="s">
        <v>486</v>
      </c>
      <c r="D290" s="12">
        <v>6298</v>
      </c>
      <c r="E290" s="12">
        <v>5423</v>
      </c>
      <c r="F290" s="12">
        <v>7500000</v>
      </c>
      <c r="G290" s="12"/>
      <c r="H290" s="29">
        <v>38657</v>
      </c>
    </row>
    <row r="291" spans="1:8" x14ac:dyDescent="0.2">
      <c r="A291" s="10" t="s">
        <v>132</v>
      </c>
      <c r="B291" t="s">
        <v>97</v>
      </c>
      <c r="C291" s="67" t="s">
        <v>591</v>
      </c>
      <c r="D291" s="12">
        <v>530</v>
      </c>
      <c r="E291" s="12">
        <v>401</v>
      </c>
      <c r="F291" s="12">
        <v>1100000</v>
      </c>
      <c r="G291" s="12"/>
      <c r="H291" s="29">
        <v>38657</v>
      </c>
    </row>
    <row r="292" spans="1:8" x14ac:dyDescent="0.2">
      <c r="A292" s="10" t="s">
        <v>258</v>
      </c>
      <c r="B292" t="s">
        <v>153</v>
      </c>
      <c r="C292" s="67" t="s">
        <v>259</v>
      </c>
      <c r="D292" s="12">
        <v>13486</v>
      </c>
      <c r="E292" s="12">
        <v>13603</v>
      </c>
      <c r="F292" s="12"/>
      <c r="G292" s="12">
        <v>4909945</v>
      </c>
      <c r="H292" s="29">
        <v>38657</v>
      </c>
    </row>
    <row r="293" spans="1:8" x14ac:dyDescent="0.2">
      <c r="A293" s="10" t="s">
        <v>61</v>
      </c>
      <c r="B293" t="s">
        <v>62</v>
      </c>
      <c r="C293" s="67" t="s">
        <v>592</v>
      </c>
      <c r="D293" s="12">
        <v>101</v>
      </c>
      <c r="E293" s="12">
        <v>62</v>
      </c>
      <c r="F293" s="78">
        <v>42914</v>
      </c>
      <c r="G293" s="12"/>
      <c r="H293" s="29">
        <v>38657</v>
      </c>
    </row>
    <row r="294" spans="1:8" x14ac:dyDescent="0.2">
      <c r="A294" s="10" t="s">
        <v>61</v>
      </c>
      <c r="B294" t="s">
        <v>62</v>
      </c>
      <c r="C294" s="67" t="s">
        <v>592</v>
      </c>
      <c r="D294" s="12"/>
      <c r="E294" s="12"/>
      <c r="F294" s="78">
        <v>85828</v>
      </c>
      <c r="G294" s="12"/>
      <c r="H294" s="29">
        <v>38657</v>
      </c>
    </row>
    <row r="295" spans="1:8" x14ac:dyDescent="0.2">
      <c r="A295" s="10" t="s">
        <v>61</v>
      </c>
      <c r="B295" t="s">
        <v>62</v>
      </c>
      <c r="C295" s="67" t="s">
        <v>592</v>
      </c>
      <c r="D295" s="12"/>
      <c r="E295" s="12"/>
      <c r="F295" s="78">
        <v>128742</v>
      </c>
      <c r="G295" s="12"/>
      <c r="H295" s="29">
        <v>38657</v>
      </c>
    </row>
    <row r="296" spans="1:8" x14ac:dyDescent="0.2">
      <c r="A296" s="10" t="s">
        <v>61</v>
      </c>
      <c r="B296" t="s">
        <v>62</v>
      </c>
      <c r="C296" s="67" t="s">
        <v>592</v>
      </c>
      <c r="D296" s="12"/>
      <c r="E296" s="12"/>
      <c r="F296" s="78">
        <v>171656</v>
      </c>
      <c r="G296" s="12"/>
      <c r="H296" s="29">
        <v>38657</v>
      </c>
    </row>
    <row r="297" spans="1:8" x14ac:dyDescent="0.2">
      <c r="A297" s="10" t="s">
        <v>585</v>
      </c>
      <c r="B297" t="s">
        <v>99</v>
      </c>
      <c r="C297" s="67" t="s">
        <v>586</v>
      </c>
      <c r="D297" s="12">
        <v>386</v>
      </c>
      <c r="E297" s="12">
        <v>498</v>
      </c>
      <c r="F297" s="12"/>
      <c r="G297" s="12">
        <v>250000</v>
      </c>
      <c r="H297" s="29">
        <v>38657</v>
      </c>
    </row>
    <row r="298" spans="1:8" x14ac:dyDescent="0.2">
      <c r="A298" s="10" t="s">
        <v>260</v>
      </c>
      <c r="B298" t="s">
        <v>224</v>
      </c>
      <c r="C298" s="67" t="s">
        <v>261</v>
      </c>
      <c r="D298" s="12">
        <v>3096</v>
      </c>
      <c r="E298" s="12">
        <v>1862</v>
      </c>
      <c r="F298" s="12">
        <v>500000</v>
      </c>
      <c r="G298" s="12"/>
      <c r="H298" s="29">
        <v>38657</v>
      </c>
    </row>
    <row r="299" spans="1:8" x14ac:dyDescent="0.2">
      <c r="A299" s="10" t="s">
        <v>565</v>
      </c>
      <c r="B299" t="s">
        <v>156</v>
      </c>
      <c r="C299" s="67" t="s">
        <v>566</v>
      </c>
      <c r="D299" s="86"/>
      <c r="E299" s="86"/>
      <c r="F299" s="12">
        <v>100000</v>
      </c>
      <c r="G299" s="12"/>
      <c r="H299" s="29">
        <v>38657</v>
      </c>
    </row>
    <row r="300" spans="1:8" x14ac:dyDescent="0.2">
      <c r="A300" s="10" t="s">
        <v>194</v>
      </c>
      <c r="B300" t="s">
        <v>195</v>
      </c>
      <c r="C300" s="67" t="s">
        <v>264</v>
      </c>
      <c r="D300" s="12">
        <v>2131</v>
      </c>
      <c r="E300" s="12">
        <v>900</v>
      </c>
      <c r="F300" s="12">
        <v>700000</v>
      </c>
      <c r="G300" s="12"/>
      <c r="H300" s="29">
        <v>38657</v>
      </c>
    </row>
    <row r="301" spans="1:8" x14ac:dyDescent="0.2">
      <c r="A301" s="10" t="s">
        <v>493</v>
      </c>
      <c r="B301" t="s">
        <v>109</v>
      </c>
      <c r="C301" s="67" t="s">
        <v>548</v>
      </c>
      <c r="D301" s="12">
        <v>95</v>
      </c>
      <c r="E301" s="12">
        <v>73</v>
      </c>
      <c r="F301" s="12">
        <v>80000</v>
      </c>
      <c r="G301" s="12"/>
      <c r="H301" s="29">
        <v>38657</v>
      </c>
    </row>
    <row r="302" spans="1:8" x14ac:dyDescent="0.2">
      <c r="A302" s="10" t="s">
        <v>45</v>
      </c>
      <c r="B302" t="s">
        <v>111</v>
      </c>
      <c r="C302" s="67" t="s">
        <v>555</v>
      </c>
      <c r="D302" s="12">
        <v>786</v>
      </c>
      <c r="E302" s="12">
        <v>532</v>
      </c>
      <c r="F302" s="12">
        <v>1386287</v>
      </c>
      <c r="G302" s="12"/>
      <c r="H302" s="29">
        <v>38657</v>
      </c>
    </row>
    <row r="303" spans="1:8" x14ac:dyDescent="0.2">
      <c r="A303" s="10" t="s">
        <v>413</v>
      </c>
      <c r="B303" t="s">
        <v>111</v>
      </c>
      <c r="C303" s="67" t="s">
        <v>518</v>
      </c>
      <c r="D303" s="12">
        <v>826</v>
      </c>
      <c r="E303" s="12">
        <v>1214</v>
      </c>
      <c r="F303" s="12"/>
      <c r="G303" s="12">
        <v>2210000</v>
      </c>
      <c r="H303" s="29">
        <v>38657</v>
      </c>
    </row>
    <row r="304" spans="1:8" x14ac:dyDescent="0.2">
      <c r="A304" s="10" t="s">
        <v>47</v>
      </c>
      <c r="B304" t="s">
        <v>111</v>
      </c>
      <c r="C304" s="67" t="s">
        <v>269</v>
      </c>
      <c r="D304" s="12">
        <v>508</v>
      </c>
      <c r="E304" s="12">
        <v>695</v>
      </c>
      <c r="F304" s="12"/>
      <c r="G304" s="12">
        <v>650000</v>
      </c>
      <c r="H304" s="29">
        <v>38657</v>
      </c>
    </row>
    <row r="305" spans="1:8" x14ac:dyDescent="0.2">
      <c r="A305" s="10" t="s">
        <v>273</v>
      </c>
      <c r="B305" t="s">
        <v>141</v>
      </c>
      <c r="C305" s="67" t="s">
        <v>274</v>
      </c>
      <c r="D305" s="12">
        <v>806</v>
      </c>
      <c r="E305" s="12">
        <v>503</v>
      </c>
      <c r="F305" s="12">
        <v>400000</v>
      </c>
      <c r="G305" s="12"/>
      <c r="H305" s="29">
        <v>38657</v>
      </c>
    </row>
    <row r="306" spans="1:8" x14ac:dyDescent="0.2">
      <c r="A306" s="10" t="s">
        <v>12</v>
      </c>
      <c r="B306" t="s">
        <v>10</v>
      </c>
      <c r="C306" s="67" t="s">
        <v>13</v>
      </c>
      <c r="D306">
        <f>33995+5167</f>
        <v>39162</v>
      </c>
      <c r="E306">
        <f>28886+4347</f>
        <v>33233</v>
      </c>
      <c r="F306" s="12">
        <v>9900000</v>
      </c>
      <c r="H306" s="29">
        <v>38292</v>
      </c>
    </row>
    <row r="307" spans="1:8" ht="25.5" x14ac:dyDescent="0.2">
      <c r="A307" s="10" t="s">
        <v>174</v>
      </c>
      <c r="B307" t="s">
        <v>77</v>
      </c>
      <c r="C307" s="67" t="s">
        <v>593</v>
      </c>
      <c r="D307">
        <v>196</v>
      </c>
      <c r="E307">
        <v>365</v>
      </c>
      <c r="G307">
        <v>100000</v>
      </c>
      <c r="H307" s="29">
        <v>38292</v>
      </c>
    </row>
    <row r="308" spans="1:8" x14ac:dyDescent="0.2">
      <c r="A308" s="10" t="s">
        <v>115</v>
      </c>
      <c r="B308" t="s">
        <v>52</v>
      </c>
      <c r="C308" s="67" t="s">
        <v>116</v>
      </c>
      <c r="D308">
        <v>6361</v>
      </c>
      <c r="E308">
        <v>4253</v>
      </c>
      <c r="F308">
        <v>1602600</v>
      </c>
      <c r="H308" s="29">
        <v>38292</v>
      </c>
    </row>
    <row r="309" spans="1:8" x14ac:dyDescent="0.2">
      <c r="A309" s="10" t="s">
        <v>51</v>
      </c>
      <c r="B309" t="s">
        <v>52</v>
      </c>
      <c r="C309" s="67" t="s">
        <v>531</v>
      </c>
      <c r="D309" s="12">
        <v>30906</v>
      </c>
      <c r="E309" s="12">
        <v>18429</v>
      </c>
      <c r="F309" s="12">
        <v>6500000</v>
      </c>
      <c r="G309" s="12"/>
      <c r="H309" s="29">
        <v>38292</v>
      </c>
    </row>
    <row r="310" spans="1:8" x14ac:dyDescent="0.2">
      <c r="A310" s="10" t="s">
        <v>178</v>
      </c>
      <c r="B310" t="s">
        <v>21</v>
      </c>
      <c r="C310" s="67" t="s">
        <v>507</v>
      </c>
      <c r="D310" s="12">
        <v>30189</v>
      </c>
      <c r="E310" s="12">
        <v>30316</v>
      </c>
      <c r="F310" s="12"/>
      <c r="G310" s="12">
        <v>15470000</v>
      </c>
      <c r="H310" s="29">
        <v>38292</v>
      </c>
    </row>
    <row r="311" spans="1:8" x14ac:dyDescent="0.2">
      <c r="A311" s="10" t="s">
        <v>87</v>
      </c>
      <c r="B311" t="s">
        <v>85</v>
      </c>
      <c r="C311" s="67" t="s">
        <v>556</v>
      </c>
      <c r="D311" s="12">
        <v>2970</v>
      </c>
      <c r="E311" s="12">
        <v>2227</v>
      </c>
      <c r="F311" s="78">
        <v>664535</v>
      </c>
      <c r="G311" s="12"/>
      <c r="H311" s="29">
        <v>38292</v>
      </c>
    </row>
    <row r="312" spans="1:8" x14ac:dyDescent="0.2">
      <c r="A312" s="10" t="s">
        <v>87</v>
      </c>
      <c r="B312" t="s">
        <v>85</v>
      </c>
      <c r="C312" s="67" t="s">
        <v>556</v>
      </c>
      <c r="D312" s="12">
        <v>2128</v>
      </c>
      <c r="E312" s="12">
        <v>2197</v>
      </c>
      <c r="F312" s="12"/>
      <c r="G312" s="12">
        <v>597500</v>
      </c>
      <c r="H312" s="29">
        <v>38292</v>
      </c>
    </row>
    <row r="313" spans="1:8" x14ac:dyDescent="0.2">
      <c r="A313" s="10" t="s">
        <v>246</v>
      </c>
      <c r="B313" t="s">
        <v>27</v>
      </c>
      <c r="C313" s="67" t="s">
        <v>433</v>
      </c>
      <c r="D313" s="12">
        <v>5185</v>
      </c>
      <c r="E313" s="12">
        <v>8431</v>
      </c>
      <c r="F313" s="12"/>
      <c r="G313" s="12">
        <v>750000</v>
      </c>
      <c r="H313" s="29">
        <v>38292</v>
      </c>
    </row>
    <row r="314" spans="1:8" x14ac:dyDescent="0.2">
      <c r="A314" s="10" t="s">
        <v>29</v>
      </c>
      <c r="B314" t="s">
        <v>27</v>
      </c>
      <c r="C314" s="67" t="s">
        <v>486</v>
      </c>
      <c r="D314" s="12">
        <v>10249</v>
      </c>
      <c r="E314" s="12">
        <v>10499</v>
      </c>
      <c r="F314" s="12"/>
      <c r="G314" s="12">
        <v>8500000</v>
      </c>
      <c r="H314" s="29">
        <v>38292</v>
      </c>
    </row>
    <row r="315" spans="1:8" x14ac:dyDescent="0.2">
      <c r="A315" s="10" t="s">
        <v>284</v>
      </c>
      <c r="B315" t="s">
        <v>32</v>
      </c>
      <c r="C315" s="67" t="s">
        <v>525</v>
      </c>
      <c r="D315" s="12">
        <f>1329+2151+6448</f>
        <v>9928</v>
      </c>
      <c r="E315" s="12">
        <f>648+812+3244</f>
        <v>4704</v>
      </c>
      <c r="F315" s="12">
        <v>1800000</v>
      </c>
      <c r="G315" s="12"/>
      <c r="H315" s="29">
        <v>38292</v>
      </c>
    </row>
    <row r="316" spans="1:8" x14ac:dyDescent="0.2">
      <c r="A316" s="10" t="s">
        <v>31</v>
      </c>
      <c r="B316" t="s">
        <v>32</v>
      </c>
      <c r="C316" s="67" t="s">
        <v>431</v>
      </c>
      <c r="D316" s="12">
        <v>4300</v>
      </c>
      <c r="E316" s="12">
        <v>3636</v>
      </c>
      <c r="F316" s="12">
        <v>2700000</v>
      </c>
      <c r="G316" s="12"/>
      <c r="H316" s="29">
        <v>38292</v>
      </c>
    </row>
    <row r="317" spans="1:8" ht="25.5" x14ac:dyDescent="0.2">
      <c r="A317" s="10" t="s">
        <v>184</v>
      </c>
      <c r="B317" t="s">
        <v>185</v>
      </c>
      <c r="C317" s="67" t="s">
        <v>594</v>
      </c>
      <c r="D317" s="12">
        <v>5278</v>
      </c>
      <c r="E317" s="12">
        <v>2796</v>
      </c>
      <c r="F317" s="12">
        <v>1300000</v>
      </c>
      <c r="G317" s="12"/>
      <c r="H317" s="29">
        <v>38292</v>
      </c>
    </row>
    <row r="318" spans="1:8" x14ac:dyDescent="0.2">
      <c r="A318" s="10" t="s">
        <v>91</v>
      </c>
      <c r="B318" t="s">
        <v>92</v>
      </c>
      <c r="C318" s="67" t="s">
        <v>510</v>
      </c>
      <c r="D318" s="12">
        <v>157883</v>
      </c>
      <c r="E318" s="12">
        <v>103934</v>
      </c>
      <c r="F318" s="12">
        <v>38500000</v>
      </c>
      <c r="G318" s="12"/>
      <c r="H318" s="29">
        <v>38292</v>
      </c>
    </row>
    <row r="319" spans="1:8" x14ac:dyDescent="0.2">
      <c r="A319" s="10" t="s">
        <v>513</v>
      </c>
      <c r="B319" t="s">
        <v>97</v>
      </c>
      <c r="C319" s="67" t="s">
        <v>514</v>
      </c>
      <c r="D319" s="12">
        <v>2039</v>
      </c>
      <c r="E319" s="12">
        <v>1719</v>
      </c>
      <c r="F319" s="12">
        <v>999000</v>
      </c>
      <c r="G319" s="12"/>
      <c r="H319" s="29">
        <v>38292</v>
      </c>
    </row>
    <row r="320" spans="1:8" x14ac:dyDescent="0.2">
      <c r="A320" s="10" t="s">
        <v>186</v>
      </c>
      <c r="B320" t="s">
        <v>187</v>
      </c>
      <c r="C320" s="67" t="s">
        <v>188</v>
      </c>
      <c r="D320" s="12">
        <v>29100</v>
      </c>
      <c r="E320" s="12">
        <v>28962</v>
      </c>
      <c r="F320" s="12">
        <v>4000000</v>
      </c>
      <c r="G320" s="12"/>
      <c r="H320" s="29">
        <v>38292</v>
      </c>
    </row>
    <row r="321" spans="1:8" x14ac:dyDescent="0.2">
      <c r="A321" s="10" t="s">
        <v>67</v>
      </c>
      <c r="B321" t="s">
        <v>68</v>
      </c>
      <c r="C321" s="67" t="s">
        <v>595</v>
      </c>
      <c r="D321" s="12">
        <v>2985</v>
      </c>
      <c r="E321" s="12">
        <v>2371</v>
      </c>
      <c r="F321" s="12">
        <v>550000</v>
      </c>
      <c r="G321" s="12"/>
      <c r="H321" s="29">
        <v>38292</v>
      </c>
    </row>
    <row r="322" spans="1:8" x14ac:dyDescent="0.2">
      <c r="A322" s="10" t="s">
        <v>165</v>
      </c>
      <c r="B322" t="s">
        <v>156</v>
      </c>
      <c r="C322" s="67" t="s">
        <v>596</v>
      </c>
      <c r="D322" s="12">
        <v>2131</v>
      </c>
      <c r="E322" s="12">
        <v>1142</v>
      </c>
      <c r="F322" s="12">
        <v>207000</v>
      </c>
      <c r="G322" s="12"/>
      <c r="H322" s="29">
        <v>38292</v>
      </c>
    </row>
    <row r="323" spans="1:8" x14ac:dyDescent="0.2">
      <c r="A323" s="10" t="s">
        <v>199</v>
      </c>
      <c r="B323" t="s">
        <v>200</v>
      </c>
      <c r="C323" s="67" t="s">
        <v>568</v>
      </c>
      <c r="D323" s="12">
        <v>1204</v>
      </c>
      <c r="E323" s="12">
        <v>572</v>
      </c>
      <c r="F323" s="12">
        <v>404670</v>
      </c>
      <c r="G323" s="12"/>
      <c r="H323" s="29">
        <v>38292</v>
      </c>
    </row>
    <row r="324" spans="1:8" x14ac:dyDescent="0.2">
      <c r="A324" s="10" t="s">
        <v>209</v>
      </c>
      <c r="B324" t="s">
        <v>111</v>
      </c>
      <c r="C324" s="67" t="s">
        <v>570</v>
      </c>
      <c r="D324" s="12">
        <v>2188</v>
      </c>
      <c r="E324" s="12">
        <v>1466</v>
      </c>
      <c r="F324" s="12">
        <v>1200000</v>
      </c>
      <c r="G324" s="12"/>
      <c r="H324" s="29">
        <v>38292</v>
      </c>
    </row>
    <row r="325" spans="1:8" x14ac:dyDescent="0.2">
      <c r="A325" s="10" t="s">
        <v>82</v>
      </c>
      <c r="B325" t="s">
        <v>52</v>
      </c>
      <c r="C325" s="67" t="s">
        <v>505</v>
      </c>
      <c r="D325" s="12">
        <v>27413</v>
      </c>
      <c r="E325" s="12">
        <v>22611</v>
      </c>
      <c r="F325" s="12">
        <v>14000000</v>
      </c>
      <c r="G325" s="12"/>
      <c r="H325" s="29">
        <v>37926</v>
      </c>
    </row>
    <row r="326" spans="1:8" x14ac:dyDescent="0.2">
      <c r="A326" s="10" t="s">
        <v>182</v>
      </c>
      <c r="B326" t="s">
        <v>183</v>
      </c>
      <c r="C326" s="67" t="s">
        <v>509</v>
      </c>
      <c r="D326" s="12">
        <v>58911</v>
      </c>
      <c r="E326" s="12">
        <v>39354</v>
      </c>
      <c r="F326" s="12">
        <v>20000000</v>
      </c>
      <c r="G326" s="12"/>
      <c r="H326" s="29">
        <v>37926</v>
      </c>
    </row>
    <row r="327" spans="1:8" x14ac:dyDescent="0.2">
      <c r="A327" s="10" t="s">
        <v>122</v>
      </c>
      <c r="B327" t="s">
        <v>123</v>
      </c>
      <c r="C327" s="67" t="s">
        <v>521</v>
      </c>
      <c r="D327" s="12">
        <v>24216</v>
      </c>
      <c r="E327" s="12">
        <v>21408</v>
      </c>
      <c r="F327" s="12">
        <v>17000000</v>
      </c>
      <c r="G327" s="12"/>
      <c r="H327" s="29">
        <v>37926</v>
      </c>
    </row>
    <row r="328" spans="1:8" x14ac:dyDescent="0.2">
      <c r="A328" s="10" t="s">
        <v>26</v>
      </c>
      <c r="B328" t="s">
        <v>27</v>
      </c>
      <c r="C328" s="67" t="s">
        <v>524</v>
      </c>
      <c r="D328" s="12">
        <v>3380</v>
      </c>
      <c r="E328" s="12">
        <v>2785</v>
      </c>
      <c r="F328" s="12">
        <v>1400000</v>
      </c>
      <c r="G328" s="12"/>
      <c r="H328" s="29">
        <v>37926</v>
      </c>
    </row>
    <row r="329" spans="1:8" x14ac:dyDescent="0.2">
      <c r="A329" s="10" t="s">
        <v>29</v>
      </c>
      <c r="B329" t="s">
        <v>27</v>
      </c>
      <c r="C329" s="67" t="s">
        <v>486</v>
      </c>
      <c r="D329" s="12">
        <v>3169</v>
      </c>
      <c r="E329" s="12">
        <v>3607</v>
      </c>
      <c r="F329" s="12"/>
      <c r="G329" s="12">
        <v>8200000</v>
      </c>
      <c r="H329" s="29">
        <v>37926</v>
      </c>
    </row>
    <row r="330" spans="1:8" x14ac:dyDescent="0.2">
      <c r="A330" s="10" t="s">
        <v>147</v>
      </c>
      <c r="B330" t="s">
        <v>59</v>
      </c>
      <c r="C330" s="67" t="s">
        <v>597</v>
      </c>
      <c r="D330" s="12">
        <v>1638</v>
      </c>
      <c r="E330" s="12">
        <v>1349</v>
      </c>
      <c r="F330" s="12">
        <v>350000</v>
      </c>
      <c r="G330" s="12"/>
      <c r="H330" s="29">
        <v>37926</v>
      </c>
    </row>
    <row r="331" spans="1:8" x14ac:dyDescent="0.2">
      <c r="A331" s="10" t="s">
        <v>31</v>
      </c>
      <c r="B331" t="s">
        <v>32</v>
      </c>
      <c r="C331" s="67" t="s">
        <v>431</v>
      </c>
      <c r="D331" s="12">
        <v>1932</v>
      </c>
      <c r="E331" s="12">
        <v>2454</v>
      </c>
      <c r="F331" s="12"/>
      <c r="G331" s="12">
        <v>4000000</v>
      </c>
      <c r="H331" s="29">
        <v>37926</v>
      </c>
    </row>
    <row r="332" spans="1:8" x14ac:dyDescent="0.2">
      <c r="A332" s="10" t="s">
        <v>461</v>
      </c>
      <c r="B332" t="s">
        <v>353</v>
      </c>
      <c r="C332" s="67" t="s">
        <v>598</v>
      </c>
      <c r="D332" s="12">
        <v>558</v>
      </c>
      <c r="E332" s="12">
        <v>463</v>
      </c>
      <c r="F332" s="12">
        <v>292909</v>
      </c>
      <c r="G332" s="12"/>
      <c r="H332" s="29">
        <v>37926</v>
      </c>
    </row>
    <row r="333" spans="1:8" x14ac:dyDescent="0.2">
      <c r="A333" s="10" t="s">
        <v>95</v>
      </c>
      <c r="B333" t="s">
        <v>96</v>
      </c>
      <c r="C333" s="67" t="s">
        <v>561</v>
      </c>
      <c r="D333" s="12">
        <v>886</v>
      </c>
      <c r="E333" s="12">
        <v>774</v>
      </c>
      <c r="F333" s="12">
        <v>235000</v>
      </c>
      <c r="G333" s="12"/>
      <c r="H333" s="29">
        <v>37926</v>
      </c>
    </row>
    <row r="334" spans="1:8" x14ac:dyDescent="0.2">
      <c r="A334" s="10" t="s">
        <v>228</v>
      </c>
      <c r="B334" t="s">
        <v>68</v>
      </c>
      <c r="C334" s="67" t="s">
        <v>599</v>
      </c>
      <c r="D334" s="12">
        <v>1244</v>
      </c>
      <c r="E334" s="12">
        <v>851</v>
      </c>
      <c r="F334" s="12">
        <v>400000</v>
      </c>
      <c r="G334" s="12"/>
      <c r="H334" s="29">
        <v>37926</v>
      </c>
    </row>
    <row r="335" spans="1:8" x14ac:dyDescent="0.2">
      <c r="A335" s="10" t="s">
        <v>192</v>
      </c>
      <c r="B335" t="s">
        <v>38</v>
      </c>
      <c r="C335" s="67" t="s">
        <v>449</v>
      </c>
      <c r="D335" s="12">
        <v>389</v>
      </c>
      <c r="E335" s="12">
        <v>360</v>
      </c>
      <c r="F335" s="12">
        <v>165000</v>
      </c>
      <c r="G335" s="12"/>
      <c r="H335" s="29">
        <v>37926</v>
      </c>
    </row>
    <row r="336" spans="1:8" x14ac:dyDescent="0.2">
      <c r="A336" s="10" t="s">
        <v>565</v>
      </c>
      <c r="B336" t="s">
        <v>156</v>
      </c>
      <c r="C336" s="67" t="s">
        <v>566</v>
      </c>
      <c r="D336" s="12">
        <v>746</v>
      </c>
      <c r="E336" s="12">
        <v>1018</v>
      </c>
      <c r="F336" s="12"/>
      <c r="G336" s="12">
        <v>100000</v>
      </c>
      <c r="H336" s="29">
        <v>37926</v>
      </c>
    </row>
    <row r="337" spans="1:8" x14ac:dyDescent="0.2">
      <c r="A337" s="10" t="s">
        <v>165</v>
      </c>
      <c r="B337" t="s">
        <v>156</v>
      </c>
      <c r="C337" s="67" t="s">
        <v>596</v>
      </c>
      <c r="D337" s="12">
        <v>495</v>
      </c>
      <c r="E337" s="12">
        <v>823</v>
      </c>
      <c r="G337" s="12">
        <v>310000</v>
      </c>
      <c r="H337" s="29">
        <v>37926</v>
      </c>
    </row>
    <row r="338" spans="1:8" x14ac:dyDescent="0.2">
      <c r="A338" s="10" t="s">
        <v>301</v>
      </c>
      <c r="B338" t="s">
        <v>302</v>
      </c>
      <c r="C338" s="67" t="s">
        <v>530</v>
      </c>
      <c r="D338" s="12">
        <v>2819</v>
      </c>
      <c r="E338" s="12">
        <v>2221</v>
      </c>
      <c r="F338" s="12">
        <v>1100000</v>
      </c>
      <c r="G338" s="12"/>
      <c r="H338" s="29">
        <v>37926</v>
      </c>
    </row>
    <row r="339" spans="1:8" x14ac:dyDescent="0.2">
      <c r="A339" s="10" t="s">
        <v>304</v>
      </c>
      <c r="B339" t="s">
        <v>111</v>
      </c>
      <c r="C339" s="67" t="s">
        <v>458</v>
      </c>
      <c r="D339" s="12">
        <v>1198</v>
      </c>
      <c r="E339" s="12">
        <v>921</v>
      </c>
      <c r="F339" s="12">
        <v>500000</v>
      </c>
      <c r="G339" s="12"/>
      <c r="H339" s="29">
        <v>37926</v>
      </c>
    </row>
    <row r="340" spans="1:8" x14ac:dyDescent="0.2">
      <c r="A340" s="10" t="s">
        <v>14</v>
      </c>
      <c r="B340" t="s">
        <v>10</v>
      </c>
      <c r="C340" s="67" t="s">
        <v>580</v>
      </c>
      <c r="D340">
        <v>2275</v>
      </c>
      <c r="E340">
        <v>2684</v>
      </c>
      <c r="G340">
        <v>15000000</v>
      </c>
      <c r="H340" s="29">
        <v>37561</v>
      </c>
    </row>
    <row r="341" spans="1:8" x14ac:dyDescent="0.2">
      <c r="A341" s="10" t="s">
        <v>18</v>
      </c>
      <c r="B341" t="s">
        <v>10</v>
      </c>
      <c r="C341" s="67" t="s">
        <v>600</v>
      </c>
      <c r="D341" s="12">
        <v>9842</v>
      </c>
      <c r="E341" s="12">
        <v>7166</v>
      </c>
      <c r="F341" s="12">
        <v>5950000</v>
      </c>
      <c r="G341" s="12"/>
      <c r="H341" s="29">
        <v>37561</v>
      </c>
    </row>
    <row r="342" spans="1:8" x14ac:dyDescent="0.2">
      <c r="A342" s="10" t="s">
        <v>242</v>
      </c>
      <c r="B342" t="s">
        <v>21</v>
      </c>
      <c r="C342" s="67" t="s">
        <v>534</v>
      </c>
      <c r="D342" s="12">
        <v>43374</v>
      </c>
      <c r="E342" s="12">
        <v>32886</v>
      </c>
      <c r="F342" s="12">
        <v>15000000</v>
      </c>
      <c r="G342" s="12"/>
      <c r="H342" s="29">
        <v>37561</v>
      </c>
    </row>
    <row r="343" spans="1:8" x14ac:dyDescent="0.2">
      <c r="A343" s="10" t="s">
        <v>366</v>
      </c>
      <c r="B343" t="s">
        <v>27</v>
      </c>
      <c r="C343" s="67" t="s">
        <v>423</v>
      </c>
      <c r="D343" s="12">
        <v>4839</v>
      </c>
      <c r="E343" s="12">
        <v>4179</v>
      </c>
      <c r="F343" s="12">
        <v>3950000</v>
      </c>
      <c r="G343" s="12"/>
      <c r="H343" s="29">
        <v>37561</v>
      </c>
    </row>
    <row r="344" spans="1:8" x14ac:dyDescent="0.2">
      <c r="A344" s="10" t="s">
        <v>461</v>
      </c>
      <c r="B344" t="s">
        <v>353</v>
      </c>
      <c r="C344" s="67" t="s">
        <v>598</v>
      </c>
      <c r="D344" s="12">
        <v>568</v>
      </c>
      <c r="E344" s="12">
        <v>627</v>
      </c>
      <c r="F344" s="12"/>
      <c r="G344" s="12">
        <v>490000</v>
      </c>
      <c r="H344" s="29">
        <v>37561</v>
      </c>
    </row>
    <row r="345" spans="1:8" x14ac:dyDescent="0.2">
      <c r="A345" s="10" t="s">
        <v>539</v>
      </c>
      <c r="B345" t="s">
        <v>97</v>
      </c>
      <c r="C345" s="67" t="s">
        <v>540</v>
      </c>
      <c r="D345" s="12">
        <v>7968</v>
      </c>
      <c r="E345" s="12">
        <v>4291</v>
      </c>
      <c r="F345" s="12">
        <v>2400000</v>
      </c>
      <c r="G345" s="12"/>
      <c r="H345" s="29">
        <v>37561</v>
      </c>
    </row>
    <row r="346" spans="1:8" x14ac:dyDescent="0.2">
      <c r="A346" s="10" t="s">
        <v>425</v>
      </c>
      <c r="B346" t="s">
        <v>101</v>
      </c>
      <c r="C346" s="67" t="s">
        <v>515</v>
      </c>
      <c r="D346" s="12">
        <v>626</v>
      </c>
      <c r="E346" s="12">
        <v>434</v>
      </c>
      <c r="F346" s="12">
        <v>57800</v>
      </c>
      <c r="G346" s="12"/>
      <c r="H346" s="29">
        <v>37561</v>
      </c>
    </row>
    <row r="347" spans="1:8" x14ac:dyDescent="0.2">
      <c r="A347" s="10" t="s">
        <v>192</v>
      </c>
      <c r="B347" t="s">
        <v>38</v>
      </c>
      <c r="C347" s="67" t="s">
        <v>449</v>
      </c>
      <c r="D347" s="12">
        <v>623</v>
      </c>
      <c r="E347" s="12">
        <v>350</v>
      </c>
      <c r="F347" s="12">
        <v>195000</v>
      </c>
      <c r="G347" s="12"/>
      <c r="H347" s="29">
        <v>37561</v>
      </c>
    </row>
    <row r="348" spans="1:8" x14ac:dyDescent="0.2">
      <c r="A348" s="10" t="s">
        <v>165</v>
      </c>
      <c r="B348" t="s">
        <v>156</v>
      </c>
      <c r="C348" s="67" t="s">
        <v>596</v>
      </c>
      <c r="D348" s="12">
        <v>872</v>
      </c>
      <c r="E348" s="12">
        <v>1299</v>
      </c>
      <c r="F348" s="12"/>
      <c r="G348" s="12">
        <v>190000</v>
      </c>
      <c r="H348" s="29">
        <v>37561</v>
      </c>
    </row>
    <row r="349" spans="1:8" x14ac:dyDescent="0.2">
      <c r="A349" s="10" t="s">
        <v>421</v>
      </c>
      <c r="B349" t="s">
        <v>233</v>
      </c>
      <c r="C349" s="67" t="s">
        <v>422</v>
      </c>
      <c r="D349" s="12">
        <v>491</v>
      </c>
      <c r="E349" s="12">
        <v>383</v>
      </c>
      <c r="F349" s="12">
        <v>154000</v>
      </c>
      <c r="G349" s="12"/>
      <c r="H349" s="29">
        <v>37561</v>
      </c>
    </row>
    <row r="350" spans="1:8" x14ac:dyDescent="0.2">
      <c r="A350" s="10" t="s">
        <v>301</v>
      </c>
      <c r="B350" t="s">
        <v>302</v>
      </c>
      <c r="C350" s="67" t="s">
        <v>530</v>
      </c>
      <c r="D350" s="78">
        <v>3116</v>
      </c>
      <c r="E350" s="12">
        <v>3511</v>
      </c>
      <c r="F350" s="12"/>
      <c r="G350" s="12">
        <v>1000000</v>
      </c>
      <c r="H350" s="29">
        <v>37561</v>
      </c>
    </row>
    <row r="351" spans="1:8" x14ac:dyDescent="0.2">
      <c r="A351" s="10" t="s">
        <v>18</v>
      </c>
      <c r="B351" t="s">
        <v>10</v>
      </c>
      <c r="C351" s="67" t="s">
        <v>600</v>
      </c>
      <c r="D351" s="12">
        <v>4713</v>
      </c>
      <c r="E351" s="12">
        <v>6152</v>
      </c>
      <c r="F351" s="12"/>
      <c r="G351" s="12">
        <v>5950000</v>
      </c>
      <c r="H351" s="29">
        <v>37196</v>
      </c>
    </row>
    <row r="352" spans="1:8" x14ac:dyDescent="0.2">
      <c r="A352" s="10" t="s">
        <v>87</v>
      </c>
      <c r="B352" t="s">
        <v>85</v>
      </c>
      <c r="C352" s="67" t="s">
        <v>556</v>
      </c>
      <c r="D352" s="12">
        <v>1769</v>
      </c>
      <c r="E352" s="12">
        <v>1749</v>
      </c>
      <c r="F352" s="12">
        <v>664635</v>
      </c>
      <c r="G352" s="12"/>
      <c r="H352" s="29">
        <v>37196</v>
      </c>
    </row>
    <row r="353" spans="1:8" x14ac:dyDescent="0.2">
      <c r="A353" s="10" t="s">
        <v>258</v>
      </c>
      <c r="B353" t="s">
        <v>153</v>
      </c>
      <c r="C353" s="67" t="s">
        <v>259</v>
      </c>
      <c r="D353" s="12">
        <v>7860</v>
      </c>
      <c r="E353" s="12">
        <v>12486</v>
      </c>
      <c r="F353" s="12"/>
      <c r="G353" s="12">
        <v>4500000</v>
      </c>
      <c r="H353" s="29">
        <v>37196</v>
      </c>
    </row>
    <row r="354" spans="1:8" x14ac:dyDescent="0.2">
      <c r="A354" s="10" t="s">
        <v>288</v>
      </c>
      <c r="B354" t="s">
        <v>289</v>
      </c>
      <c r="C354" s="67" t="s">
        <v>546</v>
      </c>
      <c r="D354" s="78" t="s">
        <v>601</v>
      </c>
      <c r="E354" s="12"/>
      <c r="F354" s="12">
        <v>474000</v>
      </c>
      <c r="G354" s="12"/>
      <c r="H354" s="29">
        <v>37196</v>
      </c>
    </row>
    <row r="355" spans="1:8" x14ac:dyDescent="0.2">
      <c r="A355" s="10" t="s">
        <v>235</v>
      </c>
      <c r="B355" t="s">
        <v>236</v>
      </c>
      <c r="C355" s="67" t="s">
        <v>547</v>
      </c>
      <c r="D355" s="12">
        <v>630</v>
      </c>
      <c r="E355" s="12">
        <v>343</v>
      </c>
      <c r="F355" s="12">
        <v>584000</v>
      </c>
      <c r="G355" s="12"/>
      <c r="H355" s="29">
        <v>37196</v>
      </c>
    </row>
    <row r="356" spans="1:8" x14ac:dyDescent="0.2">
      <c r="A356" s="10" t="s">
        <v>42</v>
      </c>
      <c r="B356" t="s">
        <v>111</v>
      </c>
      <c r="C356" s="67" t="s">
        <v>517</v>
      </c>
      <c r="D356" s="12">
        <v>597</v>
      </c>
      <c r="E356" s="12">
        <v>554</v>
      </c>
      <c r="F356" s="12">
        <v>2073000</v>
      </c>
      <c r="G356" s="12"/>
      <c r="H356" s="29">
        <v>37196</v>
      </c>
    </row>
    <row r="357" spans="1:8" x14ac:dyDescent="0.2">
      <c r="A357" s="10" t="s">
        <v>238</v>
      </c>
      <c r="B357" t="s">
        <v>111</v>
      </c>
      <c r="C357" s="67" t="s">
        <v>239</v>
      </c>
      <c r="D357" s="12">
        <v>1355</v>
      </c>
      <c r="E357" s="12">
        <v>674</v>
      </c>
      <c r="F357" s="12">
        <v>595350</v>
      </c>
      <c r="G357" s="12"/>
      <c r="H357" s="29">
        <v>37196</v>
      </c>
    </row>
    <row r="358" spans="1:8" x14ac:dyDescent="0.2">
      <c r="A358" s="10" t="s">
        <v>413</v>
      </c>
      <c r="B358" t="s">
        <v>111</v>
      </c>
      <c r="C358" s="67" t="s">
        <v>518</v>
      </c>
      <c r="D358" s="12">
        <v>277</v>
      </c>
      <c r="E358" s="12">
        <v>655</v>
      </c>
      <c r="G358" t="s">
        <v>602</v>
      </c>
      <c r="H358" s="29">
        <v>37196</v>
      </c>
    </row>
    <row r="359" spans="1:8" x14ac:dyDescent="0.2">
      <c r="A359" s="10" t="s">
        <v>138</v>
      </c>
      <c r="B359" t="s">
        <v>111</v>
      </c>
      <c r="C359" s="67" t="s">
        <v>590</v>
      </c>
      <c r="D359" s="12">
        <v>124</v>
      </c>
      <c r="E359" s="12">
        <v>60</v>
      </c>
      <c r="F359" s="12">
        <v>75000</v>
      </c>
      <c r="H359" s="29">
        <v>37196</v>
      </c>
    </row>
    <row r="360" spans="1:8" x14ac:dyDescent="0.2">
      <c r="A360" s="10" t="s">
        <v>9</v>
      </c>
      <c r="B360" t="s">
        <v>10</v>
      </c>
      <c r="C360" s="67" t="s">
        <v>172</v>
      </c>
      <c r="D360" s="12">
        <v>3932</v>
      </c>
      <c r="E360" s="12">
        <v>2796</v>
      </c>
      <c r="F360" s="12">
        <v>2700000</v>
      </c>
      <c r="H360" s="29">
        <v>36831</v>
      </c>
    </row>
    <row r="361" spans="1:8" x14ac:dyDescent="0.2">
      <c r="A361" s="10" t="s">
        <v>12</v>
      </c>
      <c r="B361" t="s">
        <v>10</v>
      </c>
      <c r="C361" s="67" t="s">
        <v>13</v>
      </c>
      <c r="D361" s="12">
        <v>29361</v>
      </c>
      <c r="E361" s="12">
        <v>22580</v>
      </c>
      <c r="F361" s="12">
        <v>10200000</v>
      </c>
      <c r="H361" s="29">
        <v>36831</v>
      </c>
    </row>
    <row r="362" spans="1:8" x14ac:dyDescent="0.2">
      <c r="A362" s="10" t="s">
        <v>16</v>
      </c>
      <c r="B362" t="s">
        <v>10</v>
      </c>
      <c r="C362" s="67" t="s">
        <v>173</v>
      </c>
      <c r="D362" s="12">
        <v>5068</v>
      </c>
      <c r="E362" s="12">
        <v>4257</v>
      </c>
      <c r="F362" s="12">
        <v>750000</v>
      </c>
      <c r="H362" s="29">
        <v>36831</v>
      </c>
    </row>
    <row r="363" spans="1:8" x14ac:dyDescent="0.2">
      <c r="A363" s="10" t="s">
        <v>80</v>
      </c>
      <c r="B363" t="s">
        <v>52</v>
      </c>
      <c r="C363" s="67" t="s">
        <v>581</v>
      </c>
      <c r="D363" s="12">
        <v>1065</v>
      </c>
      <c r="E363" s="12">
        <v>767</v>
      </c>
      <c r="F363" s="12">
        <v>1000000</v>
      </c>
      <c r="H363" s="29">
        <v>36831</v>
      </c>
    </row>
    <row r="364" spans="1:8" x14ac:dyDescent="0.2">
      <c r="A364" s="10" t="s">
        <v>87</v>
      </c>
      <c r="B364" t="s">
        <v>85</v>
      </c>
      <c r="C364" s="67" t="s">
        <v>556</v>
      </c>
      <c r="D364" s="12">
        <v>1940</v>
      </c>
      <c r="E364" s="12">
        <v>2209</v>
      </c>
      <c r="F364" s="12"/>
      <c r="G364" t="s">
        <v>603</v>
      </c>
      <c r="H364" s="29">
        <v>36831</v>
      </c>
    </row>
    <row r="365" spans="1:8" x14ac:dyDescent="0.2">
      <c r="A365" s="10" t="s">
        <v>325</v>
      </c>
      <c r="B365" t="s">
        <v>27</v>
      </c>
      <c r="C365" s="67" t="s">
        <v>558</v>
      </c>
      <c r="D365" s="12">
        <v>8484</v>
      </c>
      <c r="E365" s="12">
        <v>5893</v>
      </c>
      <c r="F365" s="12">
        <v>5750000</v>
      </c>
      <c r="H365" s="29">
        <v>36831</v>
      </c>
    </row>
    <row r="366" spans="1:8" x14ac:dyDescent="0.2">
      <c r="A366" s="10" t="s">
        <v>280</v>
      </c>
      <c r="B366" t="s">
        <v>27</v>
      </c>
      <c r="C366" s="67" t="s">
        <v>281</v>
      </c>
      <c r="D366" s="12">
        <v>49111</v>
      </c>
      <c r="E366" s="12">
        <v>36749</v>
      </c>
      <c r="F366" s="12">
        <v>26998822</v>
      </c>
      <c r="H366" s="29">
        <v>36831</v>
      </c>
    </row>
    <row r="367" spans="1:8" x14ac:dyDescent="0.2">
      <c r="A367" s="10" t="s">
        <v>489</v>
      </c>
      <c r="B367" t="s">
        <v>27</v>
      </c>
      <c r="C367" s="67" t="s">
        <v>584</v>
      </c>
      <c r="D367" s="12">
        <v>2652</v>
      </c>
      <c r="E367" s="12">
        <v>1641</v>
      </c>
      <c r="F367" s="12">
        <v>900000</v>
      </c>
      <c r="G367" s="12"/>
      <c r="H367" s="29">
        <v>36831</v>
      </c>
    </row>
    <row r="368" spans="1:8" x14ac:dyDescent="0.2">
      <c r="A368" s="10" t="s">
        <v>152</v>
      </c>
      <c r="B368" t="s">
        <v>153</v>
      </c>
      <c r="C368" s="67" t="s">
        <v>466</v>
      </c>
      <c r="D368" s="12">
        <v>34229</v>
      </c>
      <c r="E368" s="12">
        <v>30927</v>
      </c>
      <c r="F368" s="12">
        <v>10000000</v>
      </c>
      <c r="G368" s="12"/>
      <c r="H368" s="29">
        <v>36831</v>
      </c>
    </row>
    <row r="369" spans="1:8" x14ac:dyDescent="0.2">
      <c r="A369" s="10" t="s">
        <v>260</v>
      </c>
      <c r="B369" t="s">
        <v>224</v>
      </c>
      <c r="C369" s="67" t="s">
        <v>261</v>
      </c>
      <c r="D369" s="12">
        <v>2843</v>
      </c>
      <c r="E369" s="12">
        <v>3674</v>
      </c>
      <c r="F369" s="12"/>
      <c r="G369" s="12">
        <v>500000</v>
      </c>
      <c r="H369" s="29">
        <v>36831</v>
      </c>
    </row>
    <row r="370" spans="1:8" x14ac:dyDescent="0.2">
      <c r="A370" s="10" t="s">
        <v>262</v>
      </c>
      <c r="B370" t="s">
        <v>224</v>
      </c>
      <c r="C370" s="67" t="s">
        <v>604</v>
      </c>
      <c r="D370" s="12">
        <v>230</v>
      </c>
      <c r="E370" s="12">
        <v>261</v>
      </c>
      <c r="F370" s="12"/>
      <c r="G370" s="12">
        <v>65000</v>
      </c>
      <c r="H370" s="29">
        <v>36831</v>
      </c>
    </row>
    <row r="371" spans="1:8" x14ac:dyDescent="0.2">
      <c r="A371" s="10" t="s">
        <v>207</v>
      </c>
      <c r="B371" t="s">
        <v>205</v>
      </c>
      <c r="C371" s="67" t="s">
        <v>605</v>
      </c>
      <c r="D371" s="12">
        <v>381</v>
      </c>
      <c r="E371" s="12">
        <v>170</v>
      </c>
      <c r="F371" s="12">
        <v>75000</v>
      </c>
      <c r="G371" s="12"/>
      <c r="H371" s="29">
        <v>36831</v>
      </c>
    </row>
    <row r="372" spans="1:8" x14ac:dyDescent="0.2">
      <c r="A372" s="10" t="s">
        <v>235</v>
      </c>
      <c r="B372" t="s">
        <v>236</v>
      </c>
      <c r="C372" s="67" t="s">
        <v>547</v>
      </c>
      <c r="D372" s="12">
        <v>717</v>
      </c>
      <c r="E372" s="12">
        <v>882</v>
      </c>
      <c r="F372" s="12"/>
      <c r="G372" s="12">
        <v>600000</v>
      </c>
      <c r="H372" s="29">
        <v>36831</v>
      </c>
    </row>
    <row r="373" spans="1:8" x14ac:dyDescent="0.2">
      <c r="A373" s="10" t="s">
        <v>138</v>
      </c>
      <c r="B373" t="s">
        <v>111</v>
      </c>
      <c r="C373" s="67" t="s">
        <v>590</v>
      </c>
      <c r="D373" s="12">
        <v>124</v>
      </c>
      <c r="E373" s="12">
        <v>137</v>
      </c>
      <c r="F373" s="12"/>
      <c r="G373" s="12">
        <v>77951</v>
      </c>
      <c r="H373" s="29">
        <v>36831</v>
      </c>
    </row>
    <row r="374" spans="1:8" x14ac:dyDescent="0.2">
      <c r="A374" s="10" t="s">
        <v>9</v>
      </c>
      <c r="B374" s="65" t="s">
        <v>10</v>
      </c>
      <c r="C374" s="67" t="s">
        <v>172</v>
      </c>
      <c r="D374" s="65">
        <v>1396</v>
      </c>
      <c r="E374" s="65">
        <v>1554</v>
      </c>
      <c r="F374" s="65"/>
      <c r="G374" s="65">
        <v>2600000</v>
      </c>
      <c r="H374" s="29">
        <v>36465</v>
      </c>
    </row>
    <row r="375" spans="1:8" x14ac:dyDescent="0.2">
      <c r="A375" s="10" t="s">
        <v>12</v>
      </c>
      <c r="B375" s="65" t="s">
        <v>10</v>
      </c>
      <c r="C375" s="67" t="s">
        <v>13</v>
      </c>
      <c r="D375" s="65">
        <v>10887</v>
      </c>
      <c r="E375" s="65">
        <v>11524</v>
      </c>
      <c r="F375" s="65"/>
      <c r="G375" s="65">
        <v>10900000</v>
      </c>
      <c r="H375" s="29">
        <v>36465</v>
      </c>
    </row>
    <row r="376" spans="1:8" x14ac:dyDescent="0.2">
      <c r="A376" s="10" t="s">
        <v>115</v>
      </c>
      <c r="B376" s="65" t="s">
        <v>52</v>
      </c>
      <c r="C376" s="67" t="s">
        <v>116</v>
      </c>
      <c r="D376" s="65">
        <v>2433</v>
      </c>
      <c r="E376" s="65">
        <v>2425</v>
      </c>
      <c r="F376" s="65">
        <v>998250</v>
      </c>
      <c r="G376" s="65"/>
      <c r="H376" s="29">
        <v>36465</v>
      </c>
    </row>
    <row r="377" spans="1:8" x14ac:dyDescent="0.2">
      <c r="A377" s="10" t="s">
        <v>344</v>
      </c>
      <c r="B377" s="65" t="s">
        <v>345</v>
      </c>
      <c r="C377" s="67" t="s">
        <v>536</v>
      </c>
      <c r="D377" s="65">
        <v>1712</v>
      </c>
      <c r="E377" s="65">
        <v>1157</v>
      </c>
      <c r="F377" s="65">
        <v>800000</v>
      </c>
      <c r="G377" s="65"/>
      <c r="H377" s="29">
        <v>36465</v>
      </c>
    </row>
    <row r="378" spans="1:8" x14ac:dyDescent="0.2">
      <c r="A378" s="10" t="s">
        <v>403</v>
      </c>
      <c r="B378" s="65" t="s">
        <v>404</v>
      </c>
      <c r="C378" s="67" t="s">
        <v>606</v>
      </c>
      <c r="D378" s="65">
        <v>318</v>
      </c>
      <c r="E378" s="65">
        <v>408</v>
      </c>
      <c r="F378" s="65"/>
      <c r="G378" s="65">
        <v>250000</v>
      </c>
      <c r="H378" s="29">
        <v>36465</v>
      </c>
    </row>
    <row r="379" spans="1:8" x14ac:dyDescent="0.2">
      <c r="A379" s="10" t="s">
        <v>280</v>
      </c>
      <c r="B379" s="65" t="s">
        <v>27</v>
      </c>
      <c r="C379" s="67" t="s">
        <v>281</v>
      </c>
      <c r="D379" s="65">
        <v>15387</v>
      </c>
      <c r="E379" s="65">
        <v>23751</v>
      </c>
      <c r="F379" s="65"/>
      <c r="G379" s="65">
        <v>28998760</v>
      </c>
      <c r="H379" s="29">
        <v>36465</v>
      </c>
    </row>
    <row r="380" spans="1:8" x14ac:dyDescent="0.2">
      <c r="A380" s="10" t="s">
        <v>26</v>
      </c>
      <c r="B380" s="65" t="s">
        <v>27</v>
      </c>
      <c r="C380" s="67" t="s">
        <v>524</v>
      </c>
      <c r="D380" s="65">
        <v>3388</v>
      </c>
      <c r="E380" s="65">
        <v>2581</v>
      </c>
      <c r="F380" s="65">
        <v>950000</v>
      </c>
      <c r="G380" s="65"/>
      <c r="H380" s="29">
        <v>36465</v>
      </c>
    </row>
    <row r="381" spans="1:8" x14ac:dyDescent="0.2">
      <c r="A381" s="10" t="s">
        <v>560</v>
      </c>
      <c r="B381" s="65" t="s">
        <v>27</v>
      </c>
      <c r="C381" s="67" t="s">
        <v>327</v>
      </c>
      <c r="D381" s="65">
        <v>8505</v>
      </c>
      <c r="E381" s="65">
        <v>6263</v>
      </c>
      <c r="F381" s="65">
        <v>12750862</v>
      </c>
      <c r="G381" s="65"/>
      <c r="H381" s="29">
        <v>36465</v>
      </c>
    </row>
    <row r="382" spans="1:8" x14ac:dyDescent="0.2">
      <c r="A382" s="10" t="s">
        <v>246</v>
      </c>
      <c r="B382" s="65" t="s">
        <v>27</v>
      </c>
      <c r="C382" s="67" t="s">
        <v>433</v>
      </c>
      <c r="D382" s="65">
        <v>2338</v>
      </c>
      <c r="E382" s="65">
        <v>1364</v>
      </c>
      <c r="F382" s="65">
        <v>4000000</v>
      </c>
      <c r="G382" s="65"/>
      <c r="H382" s="29">
        <v>36465</v>
      </c>
    </row>
    <row r="383" spans="1:8" x14ac:dyDescent="0.2">
      <c r="A383" s="10" t="s">
        <v>284</v>
      </c>
      <c r="B383" s="65" t="s">
        <v>32</v>
      </c>
      <c r="C383" s="67" t="s">
        <v>525</v>
      </c>
      <c r="D383" s="65">
        <v>3883</v>
      </c>
      <c r="E383" s="65">
        <v>2665</v>
      </c>
      <c r="F383" s="65">
        <v>2200000</v>
      </c>
      <c r="G383" s="65"/>
      <c r="H383" s="29">
        <v>36465</v>
      </c>
    </row>
    <row r="384" spans="1:8" x14ac:dyDescent="0.2">
      <c r="A384" s="10" t="s">
        <v>607</v>
      </c>
      <c r="B384" s="65" t="s">
        <v>313</v>
      </c>
      <c r="C384" s="67" t="s">
        <v>608</v>
      </c>
      <c r="D384" s="65">
        <v>688</v>
      </c>
      <c r="E384" s="65">
        <v>1011</v>
      </c>
      <c r="F384" s="65"/>
      <c r="G384" s="65">
        <v>252000</v>
      </c>
      <c r="H384" s="29">
        <v>36465</v>
      </c>
    </row>
    <row r="385" spans="1:8" x14ac:dyDescent="0.2">
      <c r="A385" s="10" t="s">
        <v>91</v>
      </c>
      <c r="B385" s="65" t="s">
        <v>92</v>
      </c>
      <c r="C385" s="67" t="s">
        <v>510</v>
      </c>
      <c r="D385" s="65">
        <v>61285</v>
      </c>
      <c r="E385" s="65">
        <v>59835</v>
      </c>
      <c r="F385" s="65">
        <v>45000000</v>
      </c>
      <c r="G385" s="65"/>
      <c r="H385" s="29">
        <v>36465</v>
      </c>
    </row>
    <row r="386" spans="1:8" x14ac:dyDescent="0.2">
      <c r="A386" s="10" t="s">
        <v>258</v>
      </c>
      <c r="B386" s="65" t="s">
        <v>153</v>
      </c>
      <c r="C386" s="67" t="s">
        <v>259</v>
      </c>
      <c r="D386" s="65">
        <v>9381</v>
      </c>
      <c r="E386" s="65">
        <v>8144</v>
      </c>
      <c r="F386" s="65">
        <v>7500000</v>
      </c>
      <c r="G386" s="65"/>
      <c r="H386" s="29">
        <v>36465</v>
      </c>
    </row>
    <row r="387" spans="1:8" x14ac:dyDescent="0.2">
      <c r="A387" s="10" t="s">
        <v>155</v>
      </c>
      <c r="B387" s="65" t="s">
        <v>153</v>
      </c>
      <c r="C387" s="67" t="s">
        <v>527</v>
      </c>
      <c r="D387" s="65">
        <v>2329</v>
      </c>
      <c r="E387" s="65">
        <v>1946</v>
      </c>
      <c r="F387" s="65">
        <v>598000</v>
      </c>
      <c r="G387" s="65"/>
      <c r="H387" s="29">
        <v>36465</v>
      </c>
    </row>
    <row r="388" spans="1:8" x14ac:dyDescent="0.2">
      <c r="A388" s="10" t="s">
        <v>64</v>
      </c>
      <c r="B388" s="65" t="s">
        <v>65</v>
      </c>
      <c r="C388" s="67" t="s">
        <v>609</v>
      </c>
      <c r="D388" s="65">
        <v>175</v>
      </c>
      <c r="E388" s="65">
        <v>47</v>
      </c>
      <c r="F388" s="65">
        <v>70000</v>
      </c>
      <c r="G388" s="65"/>
      <c r="H388" s="29">
        <v>36465</v>
      </c>
    </row>
    <row r="389" spans="1:8" ht="25.5" x14ac:dyDescent="0.2">
      <c r="A389" s="10" t="s">
        <v>496</v>
      </c>
      <c r="B389" s="65" t="s">
        <v>104</v>
      </c>
      <c r="C389" s="67" t="s">
        <v>610</v>
      </c>
      <c r="D389" s="65">
        <v>2602</v>
      </c>
      <c r="E389" s="65">
        <v>4453</v>
      </c>
      <c r="F389" s="65"/>
      <c r="G389" s="65">
        <v>1500000</v>
      </c>
      <c r="H389" s="29">
        <v>36465</v>
      </c>
    </row>
    <row r="390" spans="1:8" x14ac:dyDescent="0.2">
      <c r="A390" s="10" t="s">
        <v>588</v>
      </c>
      <c r="B390" s="65" t="s">
        <v>104</v>
      </c>
      <c r="C390" s="67" t="s">
        <v>589</v>
      </c>
      <c r="D390" s="65">
        <v>221</v>
      </c>
      <c r="E390" s="65">
        <v>330</v>
      </c>
      <c r="F390" s="65"/>
      <c r="G390" s="65">
        <v>54000</v>
      </c>
      <c r="H390" s="29">
        <v>36465</v>
      </c>
    </row>
    <row r="391" spans="1:8" x14ac:dyDescent="0.2">
      <c r="A391" s="10" t="s">
        <v>199</v>
      </c>
      <c r="B391" s="65" t="s">
        <v>200</v>
      </c>
      <c r="C391" s="67" t="s">
        <v>568</v>
      </c>
      <c r="D391" s="65">
        <v>605</v>
      </c>
      <c r="E391" s="65">
        <v>493</v>
      </c>
      <c r="F391" s="65">
        <v>404670</v>
      </c>
      <c r="G391" s="65"/>
      <c r="H391" s="29">
        <v>36465</v>
      </c>
    </row>
  </sheetData>
  <mergeCells count="2">
    <mergeCell ref="A2:H2"/>
    <mergeCell ref="A1:H1"/>
  </mergeCells>
  <pageMargins left="0.7" right="0.7" top="0.75" bottom="0.75" header="0.3" footer="0.3"/>
  <pageSetup scale="8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Bonds</vt:lpstr>
      <vt:lpstr>Mill Levy Override</vt:lpstr>
      <vt:lpstr>Bonds!Print_Titles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Fornecker, Gene</cp:lastModifiedBy>
  <cp:lastPrinted>2022-12-29T17:32:31Z</cp:lastPrinted>
  <dcterms:created xsi:type="dcterms:W3CDTF">2015-07-20T20:06:32Z</dcterms:created>
  <dcterms:modified xsi:type="dcterms:W3CDTF">2024-03-20T20:08:35Z</dcterms:modified>
</cp:coreProperties>
</file>